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mc:AlternateContent xmlns:mc="http://schemas.openxmlformats.org/markup-compatibility/2006">
    <mc:Choice Requires="x15">
      <x15ac:absPath xmlns:x15ac="http://schemas.microsoft.com/office/spreadsheetml/2010/11/ac" url="https://kuntaliittofi-my.sharepoint.com/personal/olli_riikonen_kuntaliitto_fi/Documents/VOS-laskelmat 2026/"/>
    </mc:Choice>
  </mc:AlternateContent>
  <xr:revisionPtr revIDLastSave="50" documentId="8_{96125914-F310-4D21-A044-6C3CF2DE7E7D}" xr6:coauthVersionLast="47" xr6:coauthVersionMax="47" xr10:uidLastSave="{F3BB85AD-A467-4631-BA46-0005F971E624}"/>
  <bookViews>
    <workbookView xWindow="-120" yWindow="-120" windowWidth="29040" windowHeight="15720" tabRatio="924" activeTab="1" xr2:uid="{00000000-000D-0000-FFFF-FFFF00000000}"/>
  </bookViews>
  <sheets>
    <sheet name="Tietoa aineistosta" sheetId="4" r:id="rId1"/>
    <sheet name="1. Vos-laskelma" sheetId="3" r:id="rId2"/>
    <sheet name="2. Vos-laskelma_€as" sheetId="21" r:id="rId3"/>
    <sheet name="3. Vos-muutos_tiivis_2025-26" sheetId="29" r:id="rId4"/>
    <sheet name="4. Vos-muutos_laaja2025-26" sheetId="35" r:id="rId5"/>
    <sheet name="5. Leikkausvertailu" sheetId="42" r:id="rId6"/>
    <sheet name="6. Ikärakenne" sheetId="40" r:id="rId7"/>
    <sheet name="7. Sote-erät" sheetId="32" r:id="rId8"/>
    <sheet name="8. Kotikuntakorvaukset" sheetId="36" r:id="rId9"/>
    <sheet name="9. Perus- ja yksikköhinnat" sheetId="37" r:id="rId10"/>
    <sheet name="10. VM-laskelma_€as" sheetId="43" r:id="rId11"/>
  </sheets>
  <definedNames>
    <definedName name="_xlnm._FilterDatabase" localSheetId="1" hidden="1">'1. Vos-laskelma'!$A$10:$AI$10</definedName>
    <definedName name="_xlnm._FilterDatabase" localSheetId="10" hidden="1">'10. VM-laskelma_€as'!$A$10:$BA$10</definedName>
    <definedName name="_xlnm._FilterDatabase" localSheetId="2" hidden="1">'2. Vos-laskelma_€as'!$A$10:$AD$10</definedName>
    <definedName name="_xlnm._FilterDatabase" localSheetId="3" hidden="1">'3. Vos-muutos_tiivis_2025-26'!$A$10:$O$10</definedName>
    <definedName name="_xlnm._FilterDatabase" localSheetId="4" hidden="1">'4. Vos-muutos_laaja2025-26'!$A$10:$BP$10</definedName>
    <definedName name="_xlnm._FilterDatabase" localSheetId="5" hidden="1">'5. Leikkausvertailu'!$A$10:$O$10</definedName>
    <definedName name="_xlnm._FilterDatabase" localSheetId="6" hidden="1">'6. Ikärakenne'!$A$10:$AG$10</definedName>
    <definedName name="_xlnm._FilterDatabase" localSheetId="7" hidden="1">'7. Sote-erät'!$A$10:$BD$10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Y11" i="43" l="1"/>
  <c r="AY12" i="43"/>
  <c r="AY13" i="43"/>
  <c r="AY14" i="43"/>
  <c r="AY15" i="43"/>
  <c r="AY16" i="43"/>
  <c r="AY17" i="43"/>
  <c r="AY18" i="43"/>
  <c r="AY19" i="43"/>
  <c r="AY20" i="43"/>
  <c r="AY21" i="43"/>
  <c r="AY22" i="43"/>
  <c r="AY23" i="43"/>
  <c r="AY24" i="43"/>
  <c r="AY25" i="43"/>
  <c r="AY26" i="43"/>
  <c r="AY27" i="43"/>
  <c r="AY28" i="43"/>
  <c r="AY29" i="43"/>
  <c r="AY30" i="43"/>
  <c r="AY31" i="43"/>
  <c r="AY32" i="43"/>
  <c r="AY33" i="43"/>
  <c r="AY34" i="43"/>
  <c r="AY35" i="43"/>
  <c r="AY36" i="43"/>
  <c r="AY37" i="43"/>
  <c r="AY38" i="43"/>
  <c r="AY39" i="43"/>
  <c r="AY40" i="43"/>
  <c r="AY41" i="43"/>
  <c r="AY42" i="43"/>
  <c r="AY43" i="43"/>
  <c r="AY44" i="43"/>
  <c r="AY45" i="43"/>
  <c r="AY46" i="43"/>
  <c r="AY47" i="43"/>
  <c r="AY48" i="43"/>
  <c r="AY49" i="43"/>
  <c r="AY50" i="43"/>
  <c r="AY51" i="43"/>
  <c r="AY52" i="43"/>
  <c r="AY53" i="43"/>
  <c r="AY54" i="43"/>
  <c r="AY55" i="43"/>
  <c r="AY56" i="43"/>
  <c r="AY57" i="43"/>
  <c r="AY58" i="43"/>
  <c r="AY59" i="43"/>
  <c r="AY60" i="43"/>
  <c r="AY61" i="43"/>
  <c r="AY62" i="43"/>
  <c r="AY63" i="43"/>
  <c r="AY64" i="43"/>
  <c r="AY65" i="43"/>
  <c r="AY66" i="43"/>
  <c r="AY67" i="43"/>
  <c r="AY68" i="43"/>
  <c r="AY69" i="43"/>
  <c r="AY70" i="43"/>
  <c r="AY71" i="43"/>
  <c r="AY72" i="43"/>
  <c r="AY73" i="43"/>
  <c r="AY74" i="43"/>
  <c r="AY75" i="43"/>
  <c r="AY76" i="43"/>
  <c r="AY77" i="43"/>
  <c r="AY78" i="43"/>
  <c r="AY79" i="43"/>
  <c r="AY80" i="43"/>
  <c r="AY81" i="43"/>
  <c r="AY82" i="43"/>
  <c r="AY83" i="43"/>
  <c r="AY84" i="43"/>
  <c r="AY85" i="43"/>
  <c r="AY86" i="43"/>
  <c r="AY87" i="43"/>
  <c r="AY88" i="43"/>
  <c r="AY89" i="43"/>
  <c r="AY90" i="43"/>
  <c r="AY91" i="43"/>
  <c r="AY92" i="43"/>
  <c r="AY93" i="43"/>
  <c r="AY94" i="43"/>
  <c r="AY95" i="43"/>
  <c r="AY96" i="43"/>
  <c r="AY97" i="43"/>
  <c r="AY98" i="43"/>
  <c r="AY99" i="43"/>
  <c r="AY100" i="43"/>
  <c r="AY101" i="43"/>
  <c r="AY102" i="43"/>
  <c r="AY103" i="43"/>
  <c r="AY104" i="43"/>
  <c r="AY105" i="43"/>
  <c r="AY106" i="43"/>
  <c r="AY107" i="43"/>
  <c r="AY108" i="43"/>
  <c r="AY109" i="43"/>
  <c r="AY110" i="43"/>
  <c r="AY111" i="43"/>
  <c r="AY112" i="43"/>
  <c r="AY113" i="43"/>
  <c r="AY114" i="43"/>
  <c r="AY115" i="43"/>
  <c r="AY116" i="43"/>
  <c r="AY117" i="43"/>
  <c r="AY118" i="43"/>
  <c r="AY119" i="43"/>
  <c r="AY120" i="43"/>
  <c r="AY121" i="43"/>
  <c r="AY122" i="43"/>
  <c r="AY123" i="43"/>
  <c r="AY124" i="43"/>
  <c r="AY125" i="43"/>
  <c r="AY126" i="43"/>
  <c r="AY127" i="43"/>
  <c r="AY128" i="43"/>
  <c r="AY129" i="43"/>
  <c r="AY130" i="43"/>
  <c r="AY131" i="43"/>
  <c r="AY132" i="43"/>
  <c r="AY133" i="43"/>
  <c r="AY134" i="43"/>
  <c r="AY135" i="43"/>
  <c r="AY136" i="43"/>
  <c r="AY137" i="43"/>
  <c r="AY138" i="43"/>
  <c r="AY139" i="43"/>
  <c r="AY140" i="43"/>
  <c r="AY141" i="43"/>
  <c r="AY142" i="43"/>
  <c r="AY143" i="43"/>
  <c r="AY144" i="43"/>
  <c r="AY145" i="43"/>
  <c r="AY146" i="43"/>
  <c r="AY147" i="43"/>
  <c r="AY148" i="43"/>
  <c r="AY149" i="43"/>
  <c r="AY150" i="43"/>
  <c r="AY151" i="43"/>
  <c r="AY152" i="43"/>
  <c r="AY153" i="43"/>
  <c r="AY154" i="43"/>
  <c r="AY155" i="43"/>
  <c r="AY156" i="43"/>
  <c r="AY157" i="43"/>
  <c r="AY158" i="43"/>
  <c r="AY159" i="43"/>
  <c r="AY160" i="43"/>
  <c r="AY161" i="43"/>
  <c r="AY162" i="43"/>
  <c r="AY163" i="43"/>
  <c r="AY164" i="43"/>
  <c r="AY165" i="43"/>
  <c r="AY166" i="43"/>
  <c r="AY167" i="43"/>
  <c r="AY168" i="43"/>
  <c r="AY169" i="43"/>
  <c r="AY170" i="43"/>
  <c r="AY171" i="43"/>
  <c r="AY172" i="43"/>
  <c r="AY173" i="43"/>
  <c r="AY174" i="43"/>
  <c r="AY175" i="43"/>
  <c r="AY176" i="43"/>
  <c r="AY177" i="43"/>
  <c r="AY178" i="43"/>
  <c r="AY179" i="43"/>
  <c r="AY180" i="43"/>
  <c r="AY181" i="43"/>
  <c r="AY182" i="43"/>
  <c r="AY183" i="43"/>
  <c r="AY184" i="43"/>
  <c r="AY185" i="43"/>
  <c r="AY186" i="43"/>
  <c r="AY187" i="43"/>
  <c r="AY188" i="43"/>
  <c r="AY189" i="43"/>
  <c r="AY190" i="43"/>
  <c r="AY191" i="43"/>
  <c r="AY192" i="43"/>
  <c r="AY193" i="43"/>
  <c r="AY194" i="43"/>
  <c r="AY195" i="43"/>
  <c r="AY196" i="43"/>
  <c r="AY197" i="43"/>
  <c r="AY198" i="43"/>
  <c r="AY199" i="43"/>
  <c r="AY200" i="43"/>
  <c r="AY201" i="43"/>
  <c r="AY202" i="43"/>
  <c r="AY203" i="43"/>
  <c r="AY204" i="43"/>
  <c r="AY205" i="43"/>
  <c r="AY206" i="43"/>
  <c r="AY207" i="43"/>
  <c r="AY208" i="43"/>
  <c r="AY209" i="43"/>
  <c r="AY210" i="43"/>
  <c r="AY211" i="43"/>
  <c r="AY212" i="43"/>
  <c r="AY213" i="43"/>
  <c r="AY214" i="43"/>
  <c r="AY215" i="43"/>
  <c r="AY216" i="43"/>
  <c r="AY217" i="43"/>
  <c r="AY218" i="43"/>
  <c r="AY219" i="43"/>
  <c r="AY220" i="43"/>
  <c r="AY221" i="43"/>
  <c r="AY222" i="43"/>
  <c r="AY223" i="43"/>
  <c r="AY224" i="43"/>
  <c r="AY225" i="43"/>
  <c r="AY226" i="43"/>
  <c r="AY227" i="43"/>
  <c r="AY228" i="43"/>
  <c r="AY229" i="43"/>
  <c r="AY230" i="43"/>
  <c r="AY231" i="43"/>
  <c r="AY232" i="43"/>
  <c r="AY233" i="43"/>
  <c r="AY234" i="43"/>
  <c r="AY235" i="43"/>
  <c r="AY236" i="43"/>
  <c r="AY237" i="43"/>
  <c r="AY238" i="43"/>
  <c r="AY239" i="43"/>
  <c r="AY240" i="43"/>
  <c r="AY241" i="43"/>
  <c r="AY242" i="43"/>
  <c r="AY243" i="43"/>
  <c r="AY244" i="43"/>
  <c r="AY245" i="43"/>
  <c r="AY246" i="43"/>
  <c r="AY247" i="43"/>
  <c r="AY248" i="43"/>
  <c r="AY249" i="43"/>
  <c r="AY250" i="43"/>
  <c r="AY251" i="43"/>
  <c r="AY252" i="43"/>
  <c r="AY253" i="43"/>
  <c r="AY254" i="43"/>
  <c r="AY255" i="43"/>
  <c r="AY256" i="43"/>
  <c r="AY257" i="43"/>
  <c r="AY258" i="43"/>
  <c r="AY259" i="43"/>
  <c r="AY260" i="43"/>
  <c r="AY261" i="43"/>
  <c r="AY262" i="43"/>
  <c r="AY263" i="43"/>
  <c r="AY264" i="43"/>
  <c r="AY265" i="43"/>
  <c r="AY266" i="43"/>
  <c r="AY267" i="43"/>
  <c r="AY268" i="43"/>
  <c r="AY269" i="43"/>
  <c r="AY270" i="43"/>
  <c r="AY271" i="43"/>
  <c r="AY272" i="43"/>
  <c r="AY273" i="43"/>
  <c r="AY274" i="43"/>
  <c r="AY275" i="43"/>
  <c r="AY276" i="43"/>
  <c r="AY277" i="43"/>
  <c r="AY278" i="43"/>
  <c r="AY279" i="43"/>
  <c r="AY280" i="43"/>
  <c r="AY281" i="43"/>
  <c r="AY282" i="43"/>
  <c r="AY283" i="43"/>
  <c r="AY284" i="43"/>
  <c r="AY285" i="43"/>
  <c r="AY286" i="43"/>
  <c r="AY287" i="43"/>
  <c r="AY288" i="43"/>
  <c r="AY289" i="43"/>
  <c r="AY290" i="43"/>
  <c r="AY291" i="43"/>
  <c r="AY292" i="43"/>
  <c r="AY293" i="43"/>
  <c r="AY294" i="43"/>
  <c r="AY295" i="43"/>
  <c r="AY296" i="43"/>
  <c r="AY297" i="43"/>
  <c r="AY298" i="43"/>
  <c r="AY299" i="43"/>
  <c r="AY300" i="43"/>
  <c r="AY301" i="43"/>
  <c r="AY302" i="43"/>
  <c r="AY10" i="43"/>
  <c r="AC10" i="40" l="1"/>
  <c r="AC16" i="40"/>
  <c r="AC17" i="40"/>
  <c r="AC18" i="40"/>
  <c r="AC19" i="40"/>
  <c r="AC20" i="40"/>
  <c r="AC21" i="40"/>
  <c r="AC22" i="40"/>
  <c r="AC23" i="40"/>
  <c r="AC24" i="40"/>
  <c r="AC25" i="40"/>
  <c r="AC26" i="40"/>
  <c r="AC27" i="40"/>
  <c r="AC28" i="40"/>
  <c r="AC29" i="40"/>
  <c r="AC30" i="40"/>
  <c r="AC31" i="40"/>
  <c r="AC32" i="40"/>
  <c r="AC33" i="40"/>
  <c r="AC34" i="40"/>
  <c r="AC35" i="40"/>
  <c r="AC36" i="40"/>
  <c r="AC37" i="40"/>
  <c r="AC38" i="40"/>
  <c r="AC39" i="40"/>
  <c r="AC40" i="40"/>
  <c r="AC41" i="40"/>
  <c r="AC42" i="40"/>
  <c r="AC43" i="40"/>
  <c r="AC44" i="40"/>
  <c r="AC45" i="40"/>
  <c r="AC46" i="40"/>
  <c r="AC47" i="40"/>
  <c r="AC48" i="40"/>
  <c r="AC49" i="40"/>
  <c r="AC50" i="40"/>
  <c r="AC51" i="40"/>
  <c r="AC52" i="40"/>
  <c r="AC53" i="40"/>
  <c r="AC54" i="40"/>
  <c r="AC55" i="40"/>
  <c r="AC56" i="40"/>
  <c r="AC57" i="40"/>
  <c r="AC58" i="40"/>
  <c r="AC59" i="40"/>
  <c r="AC60" i="40"/>
  <c r="AC61" i="40"/>
  <c r="AC62" i="40"/>
  <c r="AC63" i="40"/>
  <c r="AC64" i="40"/>
  <c r="AC65" i="40"/>
  <c r="AC66" i="40"/>
  <c r="AC67" i="40"/>
  <c r="AC68" i="40"/>
  <c r="AC69" i="40"/>
  <c r="AC70" i="40"/>
  <c r="AC71" i="40"/>
  <c r="AC72" i="40"/>
  <c r="AC73" i="40"/>
  <c r="AC74" i="40"/>
  <c r="AC75" i="40"/>
  <c r="AC76" i="40"/>
  <c r="AC77" i="40"/>
  <c r="AC78" i="40"/>
  <c r="AC79" i="40"/>
  <c r="AC80" i="40"/>
  <c r="AC81" i="40"/>
  <c r="AC82" i="40"/>
  <c r="AC83" i="40"/>
  <c r="AC84" i="40"/>
  <c r="AC85" i="40"/>
  <c r="AC86" i="40"/>
  <c r="AC87" i="40"/>
  <c r="AC88" i="40"/>
  <c r="AC89" i="40"/>
  <c r="AC90" i="40"/>
  <c r="AC91" i="40"/>
  <c r="AC92" i="40"/>
  <c r="AC93" i="40"/>
  <c r="AC94" i="40"/>
  <c r="AC95" i="40"/>
  <c r="AC96" i="40"/>
  <c r="AC97" i="40"/>
  <c r="AC98" i="40"/>
  <c r="AC99" i="40"/>
  <c r="AC100" i="40"/>
  <c r="AC101" i="40"/>
  <c r="AC102" i="40"/>
  <c r="AC103" i="40"/>
  <c r="AC104" i="40"/>
  <c r="AC105" i="40"/>
  <c r="AC106" i="40"/>
  <c r="AC107" i="40"/>
  <c r="AC108" i="40"/>
  <c r="AC109" i="40"/>
  <c r="AC110" i="40"/>
  <c r="AC111" i="40"/>
  <c r="AC112" i="40"/>
  <c r="AC113" i="40"/>
  <c r="AC114" i="40"/>
  <c r="AC115" i="40"/>
  <c r="AC116" i="40"/>
  <c r="AC117" i="40"/>
  <c r="AC118" i="40"/>
  <c r="AC119" i="40"/>
  <c r="AC120" i="40"/>
  <c r="AC121" i="40"/>
  <c r="AC122" i="40"/>
  <c r="AC123" i="40"/>
  <c r="AC124" i="40"/>
  <c r="AC125" i="40"/>
  <c r="AC126" i="40"/>
  <c r="AC127" i="40"/>
  <c r="AC128" i="40"/>
  <c r="AC129" i="40"/>
  <c r="AC130" i="40"/>
  <c r="AC131" i="40"/>
  <c r="AC132" i="40"/>
  <c r="AC133" i="40"/>
  <c r="AC134" i="40"/>
  <c r="AC135" i="40"/>
  <c r="AC136" i="40"/>
  <c r="AC137" i="40"/>
  <c r="AC138" i="40"/>
  <c r="AC139" i="40"/>
  <c r="AC140" i="40"/>
  <c r="AC141" i="40"/>
  <c r="AC142" i="40"/>
  <c r="AC143" i="40"/>
  <c r="AC144" i="40"/>
  <c r="AC145" i="40"/>
  <c r="AC146" i="40"/>
  <c r="AC147" i="40"/>
  <c r="AC148" i="40"/>
  <c r="AC149" i="40"/>
  <c r="AC150" i="40"/>
  <c r="AC151" i="40"/>
  <c r="AC152" i="40"/>
  <c r="AC153" i="40"/>
  <c r="AC154" i="40"/>
  <c r="AC155" i="40"/>
  <c r="AC156" i="40"/>
  <c r="AC157" i="40"/>
  <c r="AC158" i="40"/>
  <c r="AC159" i="40"/>
  <c r="AC160" i="40"/>
  <c r="AC161" i="40"/>
  <c r="AC162" i="40"/>
  <c r="AC163" i="40"/>
  <c r="AC164" i="40"/>
  <c r="AC165" i="40"/>
  <c r="AC166" i="40"/>
  <c r="AC167" i="40"/>
  <c r="AC168" i="40"/>
  <c r="AC169" i="40"/>
  <c r="AC170" i="40"/>
  <c r="AC171" i="40"/>
  <c r="AC172" i="40"/>
  <c r="AC173" i="40"/>
  <c r="AC174" i="40"/>
  <c r="AC175" i="40"/>
  <c r="AC176" i="40"/>
  <c r="AC177" i="40"/>
  <c r="AC178" i="40"/>
  <c r="AC179" i="40"/>
  <c r="AC180" i="40"/>
  <c r="AC181" i="40"/>
  <c r="AC182" i="40"/>
  <c r="AC183" i="40"/>
  <c r="AC184" i="40"/>
  <c r="AC185" i="40"/>
  <c r="AC186" i="40"/>
  <c r="AC187" i="40"/>
  <c r="AC188" i="40"/>
  <c r="AC189" i="40"/>
  <c r="AC190" i="40"/>
  <c r="AC191" i="40"/>
  <c r="AC192" i="40"/>
  <c r="AC193" i="40"/>
  <c r="AC194" i="40"/>
  <c r="AC195" i="40"/>
  <c r="AC196" i="40"/>
  <c r="AC197" i="40"/>
  <c r="AC198" i="40"/>
  <c r="AC199" i="40"/>
  <c r="AC200" i="40"/>
  <c r="AC201" i="40"/>
  <c r="AC202" i="40"/>
  <c r="AC203" i="40"/>
  <c r="AC204" i="40"/>
  <c r="AC205" i="40"/>
  <c r="AC206" i="40"/>
  <c r="AC207" i="40"/>
  <c r="AC208" i="40"/>
  <c r="AC209" i="40"/>
  <c r="AC210" i="40"/>
  <c r="AC211" i="40"/>
  <c r="AC212" i="40"/>
  <c r="AC213" i="40"/>
  <c r="AC214" i="40"/>
  <c r="AC215" i="40"/>
  <c r="AC216" i="40"/>
  <c r="AC217" i="40"/>
  <c r="AC218" i="40"/>
  <c r="AC219" i="40"/>
  <c r="AC220" i="40"/>
  <c r="AC221" i="40"/>
  <c r="AC222" i="40"/>
  <c r="AC223" i="40"/>
  <c r="AC224" i="40"/>
  <c r="AC225" i="40"/>
  <c r="AC226" i="40"/>
  <c r="AC227" i="40"/>
  <c r="AC228" i="40"/>
  <c r="AC229" i="40"/>
  <c r="AC230" i="40"/>
  <c r="AC231" i="40"/>
  <c r="AC232" i="40"/>
  <c r="AC233" i="40"/>
  <c r="AC234" i="40"/>
  <c r="AC235" i="40"/>
  <c r="AC236" i="40"/>
  <c r="AC237" i="40"/>
  <c r="AC238" i="40"/>
  <c r="AC239" i="40"/>
  <c r="AC240" i="40"/>
  <c r="AC241" i="40"/>
  <c r="AC242" i="40"/>
  <c r="AC243" i="40"/>
  <c r="AC244" i="40"/>
  <c r="AC245" i="40"/>
  <c r="AC246" i="40"/>
  <c r="AC247" i="40"/>
  <c r="AC248" i="40"/>
  <c r="AC249" i="40"/>
  <c r="AC250" i="40"/>
  <c r="AC251" i="40"/>
  <c r="AC252" i="40"/>
  <c r="AC253" i="40"/>
  <c r="AC254" i="40"/>
  <c r="AC255" i="40"/>
  <c r="AC256" i="40"/>
  <c r="AC257" i="40"/>
  <c r="AC258" i="40"/>
  <c r="AC259" i="40"/>
  <c r="AC260" i="40"/>
  <c r="AC261" i="40"/>
  <c r="AC262" i="40"/>
  <c r="AC263" i="40"/>
  <c r="AC264" i="40"/>
  <c r="AC265" i="40"/>
  <c r="AC266" i="40"/>
  <c r="AC267" i="40"/>
  <c r="AC268" i="40"/>
  <c r="AC269" i="40"/>
  <c r="AC270" i="40"/>
  <c r="AC271" i="40"/>
  <c r="AC272" i="40"/>
  <c r="AC273" i="40"/>
  <c r="AC274" i="40"/>
  <c r="AC275" i="40"/>
  <c r="AC276" i="40"/>
  <c r="AC277" i="40"/>
  <c r="AC278" i="40"/>
  <c r="AC279" i="40"/>
  <c r="AC280" i="40"/>
  <c r="AC281" i="40"/>
  <c r="AC282" i="40"/>
  <c r="AC283" i="40"/>
  <c r="AC284" i="40"/>
  <c r="AC285" i="40"/>
  <c r="AC286" i="40"/>
  <c r="AC287" i="40"/>
  <c r="AC288" i="40"/>
  <c r="AC289" i="40"/>
  <c r="AC290" i="40"/>
  <c r="AC291" i="40"/>
  <c r="AC292" i="40"/>
  <c r="AC293" i="40"/>
  <c r="AC294" i="40"/>
  <c r="AC295" i="40"/>
  <c r="AC296" i="40"/>
  <c r="AC297" i="40"/>
  <c r="AC298" i="40"/>
  <c r="AC299" i="40"/>
  <c r="AC300" i="40"/>
  <c r="AC301" i="40"/>
  <c r="AC302" i="40"/>
  <c r="AC12" i="40"/>
  <c r="AC13" i="40"/>
  <c r="AC14" i="40"/>
  <c r="AC15" i="40"/>
  <c r="AC11" i="40"/>
  <c r="C303" i="36"/>
  <c r="E303" i="36"/>
  <c r="F303" i="36" s="1"/>
  <c r="D10" i="42"/>
  <c r="L9" i="21"/>
  <c r="K9" i="21"/>
  <c r="L10" i="3"/>
  <c r="O44" i="37"/>
  <c r="N44" i="37"/>
  <c r="M44" i="37"/>
  <c r="AI15" i="35" l="1"/>
  <c r="AI16" i="35"/>
  <c r="AI17" i="35"/>
  <c r="AI18" i="35"/>
  <c r="AI23" i="35"/>
  <c r="AI24" i="35"/>
  <c r="AI25" i="35"/>
  <c r="AI26" i="35"/>
  <c r="AI31" i="35"/>
  <c r="AI32" i="35"/>
  <c r="AI33" i="35"/>
  <c r="AI34" i="35"/>
  <c r="AI39" i="35"/>
  <c r="AI40" i="35"/>
  <c r="AI41" i="35"/>
  <c r="AI42" i="35"/>
  <c r="AI47" i="35"/>
  <c r="AI48" i="35"/>
  <c r="AI49" i="35"/>
  <c r="AI50" i="35"/>
  <c r="AI55" i="35"/>
  <c r="AI56" i="35"/>
  <c r="AI57" i="35"/>
  <c r="AI58" i="35"/>
  <c r="AI63" i="35"/>
  <c r="AI64" i="35"/>
  <c r="AI65" i="35"/>
  <c r="AI66" i="35"/>
  <c r="AI71" i="35"/>
  <c r="AI72" i="35"/>
  <c r="AI73" i="35"/>
  <c r="AI74" i="35"/>
  <c r="AI79" i="35"/>
  <c r="AI80" i="35"/>
  <c r="AI81" i="35"/>
  <c r="AI82" i="35"/>
  <c r="AI87" i="35"/>
  <c r="AI88" i="35"/>
  <c r="AI89" i="35"/>
  <c r="AI90" i="35"/>
  <c r="AI95" i="35"/>
  <c r="AI96" i="35"/>
  <c r="AI97" i="35"/>
  <c r="AI98" i="35"/>
  <c r="AI103" i="35"/>
  <c r="AI105" i="35"/>
  <c r="AI106" i="35"/>
  <c r="AI113" i="35"/>
  <c r="AI114" i="35"/>
  <c r="AI121" i="35"/>
  <c r="AI122" i="35"/>
  <c r="AI129" i="35"/>
  <c r="AI130" i="35"/>
  <c r="AI137" i="35"/>
  <c r="AI138" i="35"/>
  <c r="AI145" i="35"/>
  <c r="AI146" i="35"/>
  <c r="AI153" i="35"/>
  <c r="AI154" i="35"/>
  <c r="AI161" i="35"/>
  <c r="AI162" i="35"/>
  <c r="AI169" i="35"/>
  <c r="AI170" i="35"/>
  <c r="AI177" i="35"/>
  <c r="AI178" i="35"/>
  <c r="AI185" i="35"/>
  <c r="AI186" i="35"/>
  <c r="AI193" i="35"/>
  <c r="AI194" i="35"/>
  <c r="AI201" i="35"/>
  <c r="AI202" i="35"/>
  <c r="AI209" i="35"/>
  <c r="AI210" i="35"/>
  <c r="AI217" i="35"/>
  <c r="AI218" i="35"/>
  <c r="AI225" i="35"/>
  <c r="AI226" i="35"/>
  <c r="AI233" i="35"/>
  <c r="AI234" i="35"/>
  <c r="AI241" i="35"/>
  <c r="AI242" i="35"/>
  <c r="AI249" i="35"/>
  <c r="AI250" i="35"/>
  <c r="AI257" i="35"/>
  <c r="AI258" i="35"/>
  <c r="AI265" i="35"/>
  <c r="AI266" i="35"/>
  <c r="AI273" i="35"/>
  <c r="AI274" i="35"/>
  <c r="AI281" i="35"/>
  <c r="AI282" i="35"/>
  <c r="AI289" i="35"/>
  <c r="AI290" i="35"/>
  <c r="AI297" i="35"/>
  <c r="AI298" i="35"/>
  <c r="G10" i="29"/>
  <c r="G33" i="29"/>
  <c r="G80" i="29"/>
  <c r="G114" i="29"/>
  <c r="G161" i="29"/>
  <c r="AI11" i="35"/>
  <c r="AI12" i="35"/>
  <c r="AI13" i="35"/>
  <c r="AI14" i="35"/>
  <c r="AI19" i="35"/>
  <c r="AI20" i="35"/>
  <c r="AI21" i="35"/>
  <c r="AI22" i="35"/>
  <c r="AI27" i="35"/>
  <c r="AI28" i="35"/>
  <c r="AI29" i="35"/>
  <c r="AI30" i="35"/>
  <c r="AI35" i="35"/>
  <c r="AI36" i="35"/>
  <c r="AI37" i="35"/>
  <c r="AI38" i="35"/>
  <c r="AI43" i="35"/>
  <c r="AI44" i="35"/>
  <c r="AI45" i="35"/>
  <c r="AI46" i="35"/>
  <c r="AI51" i="35"/>
  <c r="AI52" i="35"/>
  <c r="AI53" i="35"/>
  <c r="AI54" i="35"/>
  <c r="AI59" i="35"/>
  <c r="AI60" i="35"/>
  <c r="AI61" i="35"/>
  <c r="AI62" i="35"/>
  <c r="AI67" i="35"/>
  <c r="AI68" i="35"/>
  <c r="AI69" i="35"/>
  <c r="AI70" i="35"/>
  <c r="AI75" i="35"/>
  <c r="AI76" i="35"/>
  <c r="AI77" i="35"/>
  <c r="AI78" i="35"/>
  <c r="AI83" i="35"/>
  <c r="AI84" i="35"/>
  <c r="AI85" i="35"/>
  <c r="AI86" i="35"/>
  <c r="AI91" i="35"/>
  <c r="AI92" i="35"/>
  <c r="AI93" i="35"/>
  <c r="AI94" i="35"/>
  <c r="AI99" i="35"/>
  <c r="AI100" i="35"/>
  <c r="AI101" i="35"/>
  <c r="AI102" i="35"/>
  <c r="AI104" i="35"/>
  <c r="AI107" i="35"/>
  <c r="AI108" i="35"/>
  <c r="AI109" i="35"/>
  <c r="AI110" i="35"/>
  <c r="AI111" i="35"/>
  <c r="AI112" i="35"/>
  <c r="AI115" i="35"/>
  <c r="AI116" i="35"/>
  <c r="AI117" i="35"/>
  <c r="AI118" i="35"/>
  <c r="AI119" i="35"/>
  <c r="AI120" i="35"/>
  <c r="AI123" i="35"/>
  <c r="AI124" i="35"/>
  <c r="AI125" i="35"/>
  <c r="AI126" i="35"/>
  <c r="AI127" i="35"/>
  <c r="AI128" i="35"/>
  <c r="AI131" i="35"/>
  <c r="AI132" i="35"/>
  <c r="AI133" i="35"/>
  <c r="AI134" i="35"/>
  <c r="AI135" i="35"/>
  <c r="AI136" i="35"/>
  <c r="AI139" i="35"/>
  <c r="AI140" i="35"/>
  <c r="AI141" i="35"/>
  <c r="AI142" i="35"/>
  <c r="AI143" i="35"/>
  <c r="AI144" i="35"/>
  <c r="AI147" i="35"/>
  <c r="AI148" i="35"/>
  <c r="AI149" i="35"/>
  <c r="AI150" i="35"/>
  <c r="AI151" i="35"/>
  <c r="AI152" i="35"/>
  <c r="AI155" i="35"/>
  <c r="AI156" i="35"/>
  <c r="AI157" i="35"/>
  <c r="AI158" i="35"/>
  <c r="AI159" i="35"/>
  <c r="AI160" i="35"/>
  <c r="AI163" i="35"/>
  <c r="AI164" i="35"/>
  <c r="AI165" i="35"/>
  <c r="AI166" i="35"/>
  <c r="AI167" i="35"/>
  <c r="AI168" i="35"/>
  <c r="AI171" i="35"/>
  <c r="AI172" i="35"/>
  <c r="AI173" i="35"/>
  <c r="AI174" i="35"/>
  <c r="AI175" i="35"/>
  <c r="AI176" i="35"/>
  <c r="AI179" i="35"/>
  <c r="AI180" i="35"/>
  <c r="AI181" i="35"/>
  <c r="AI182" i="35"/>
  <c r="AI183" i="35"/>
  <c r="AI184" i="35"/>
  <c r="AI187" i="35"/>
  <c r="AI188" i="35"/>
  <c r="AI189" i="35"/>
  <c r="AI190" i="35"/>
  <c r="AI191" i="35"/>
  <c r="AI192" i="35"/>
  <c r="AI195" i="35"/>
  <c r="AI196" i="35"/>
  <c r="AI197" i="35"/>
  <c r="AI198" i="35"/>
  <c r="AI199" i="35"/>
  <c r="AI200" i="35"/>
  <c r="AI203" i="35"/>
  <c r="AI204" i="35"/>
  <c r="AI205" i="35"/>
  <c r="AI206" i="35"/>
  <c r="AI207" i="35"/>
  <c r="AI208" i="35"/>
  <c r="AI211" i="35"/>
  <c r="AI212" i="35"/>
  <c r="AI213" i="35"/>
  <c r="AI214" i="35"/>
  <c r="AI215" i="35"/>
  <c r="AI216" i="35"/>
  <c r="AI219" i="35"/>
  <c r="AI220" i="35"/>
  <c r="AI221" i="35"/>
  <c r="AI222" i="35"/>
  <c r="AI223" i="35"/>
  <c r="AI224" i="35"/>
  <c r="AI227" i="35"/>
  <c r="AI228" i="35"/>
  <c r="AI229" i="35"/>
  <c r="AI230" i="35"/>
  <c r="AI231" i="35"/>
  <c r="AI232" i="35"/>
  <c r="AI235" i="35"/>
  <c r="AI236" i="35"/>
  <c r="AI237" i="35"/>
  <c r="AI238" i="35"/>
  <c r="AI239" i="35"/>
  <c r="AI240" i="35"/>
  <c r="AI243" i="35"/>
  <c r="AI244" i="35"/>
  <c r="AI245" i="35"/>
  <c r="AI246" i="35"/>
  <c r="AI247" i="35"/>
  <c r="AI248" i="35"/>
  <c r="AI251" i="35"/>
  <c r="AI252" i="35"/>
  <c r="AI253" i="35"/>
  <c r="AI254" i="35"/>
  <c r="AI255" i="35"/>
  <c r="AI256" i="35"/>
  <c r="AI259" i="35"/>
  <c r="AI260" i="35"/>
  <c r="AI261" i="35"/>
  <c r="AI262" i="35"/>
  <c r="AI263" i="35"/>
  <c r="AI264" i="35"/>
  <c r="AI267" i="35"/>
  <c r="AI268" i="35"/>
  <c r="AI269" i="35"/>
  <c r="AI270" i="35"/>
  <c r="AI271" i="35"/>
  <c r="AI272" i="35"/>
  <c r="AI275" i="35"/>
  <c r="AI276" i="35"/>
  <c r="AI277" i="35"/>
  <c r="AI278" i="35"/>
  <c r="AI279" i="35"/>
  <c r="AI280" i="35"/>
  <c r="AI283" i="35"/>
  <c r="AI284" i="35"/>
  <c r="AI285" i="35"/>
  <c r="AI286" i="35"/>
  <c r="AI287" i="35"/>
  <c r="AI288" i="35"/>
  <c r="AI291" i="35"/>
  <c r="AI292" i="35"/>
  <c r="AI293" i="35"/>
  <c r="AI294" i="35"/>
  <c r="AI295" i="35"/>
  <c r="AI296" i="35"/>
  <c r="AI299" i="35"/>
  <c r="AI300" i="35"/>
  <c r="AI301" i="35"/>
  <c r="AI302" i="35"/>
  <c r="AI10" i="35"/>
  <c r="AG302" i="3"/>
  <c r="AE10" i="3"/>
  <c r="AG10" i="3" s="1"/>
  <c r="AC11" i="3"/>
  <c r="AE11" i="3" s="1"/>
  <c r="AG11" i="3" s="1"/>
  <c r="AC12" i="3"/>
  <c r="AC13" i="3"/>
  <c r="AC14" i="3"/>
  <c r="AC15" i="3"/>
  <c r="AC16" i="3"/>
  <c r="AE16" i="3" s="1"/>
  <c r="AG16" i="3" s="1"/>
  <c r="AC17" i="3"/>
  <c r="AE17" i="3" s="1"/>
  <c r="AG17" i="3" s="1"/>
  <c r="AC18" i="3"/>
  <c r="AE18" i="3" s="1"/>
  <c r="AG18" i="3" s="1"/>
  <c r="AC19" i="3"/>
  <c r="AE19" i="3" s="1"/>
  <c r="AG19" i="3" s="1"/>
  <c r="AC20" i="3"/>
  <c r="AC21" i="3"/>
  <c r="AC22" i="3"/>
  <c r="AC23" i="3"/>
  <c r="AC24" i="3"/>
  <c r="AE24" i="3" s="1"/>
  <c r="AG24" i="3" s="1"/>
  <c r="AC25" i="3"/>
  <c r="AE25" i="3" s="1"/>
  <c r="AG25" i="3" s="1"/>
  <c r="AC26" i="3"/>
  <c r="AE26" i="3" s="1"/>
  <c r="AG26" i="3" s="1"/>
  <c r="AC27" i="3"/>
  <c r="AE27" i="3" s="1"/>
  <c r="AG27" i="3" s="1"/>
  <c r="AC28" i="3"/>
  <c r="AC29" i="3"/>
  <c r="AC30" i="3"/>
  <c r="AC31" i="3"/>
  <c r="AC32" i="3"/>
  <c r="AE32" i="3" s="1"/>
  <c r="AG32" i="3" s="1"/>
  <c r="AC33" i="3"/>
  <c r="AE33" i="3" s="1"/>
  <c r="AG33" i="3" s="1"/>
  <c r="AC34" i="3"/>
  <c r="AE34" i="3" s="1"/>
  <c r="AG34" i="3" s="1"/>
  <c r="AC35" i="3"/>
  <c r="AE35" i="3" s="1"/>
  <c r="AG35" i="3" s="1"/>
  <c r="AC36" i="3"/>
  <c r="AC37" i="3"/>
  <c r="AC38" i="3"/>
  <c r="AC39" i="3"/>
  <c r="AC40" i="3"/>
  <c r="AE40" i="3" s="1"/>
  <c r="AG40" i="3" s="1"/>
  <c r="AC41" i="3"/>
  <c r="AE41" i="3" s="1"/>
  <c r="AG41" i="3" s="1"/>
  <c r="AC42" i="3"/>
  <c r="AE42" i="3" s="1"/>
  <c r="AG42" i="3" s="1"/>
  <c r="AC43" i="3"/>
  <c r="AE43" i="3" s="1"/>
  <c r="AG43" i="3" s="1"/>
  <c r="AC44" i="3"/>
  <c r="AC45" i="3"/>
  <c r="AC46" i="3"/>
  <c r="AC47" i="3"/>
  <c r="AC48" i="3"/>
  <c r="AE48" i="3" s="1"/>
  <c r="AG48" i="3" s="1"/>
  <c r="AC49" i="3"/>
  <c r="AE49" i="3" s="1"/>
  <c r="AG49" i="3" s="1"/>
  <c r="AC50" i="3"/>
  <c r="AE50" i="3" s="1"/>
  <c r="AG50" i="3" s="1"/>
  <c r="AC51" i="3"/>
  <c r="AE51" i="3" s="1"/>
  <c r="AG51" i="3" s="1"/>
  <c r="AC52" i="3"/>
  <c r="AC53" i="3"/>
  <c r="AC54" i="3"/>
  <c r="AC55" i="3"/>
  <c r="AC56" i="3"/>
  <c r="AE56" i="3" s="1"/>
  <c r="AG56" i="3" s="1"/>
  <c r="AC57" i="3"/>
  <c r="AE57" i="3" s="1"/>
  <c r="AG57" i="3" s="1"/>
  <c r="AC58" i="3"/>
  <c r="AE58" i="3" s="1"/>
  <c r="AG58" i="3" s="1"/>
  <c r="AC59" i="3"/>
  <c r="AE59" i="3" s="1"/>
  <c r="AG59" i="3" s="1"/>
  <c r="AC60" i="3"/>
  <c r="AC61" i="3"/>
  <c r="AC62" i="3"/>
  <c r="AC63" i="3"/>
  <c r="AC64" i="3"/>
  <c r="AE64" i="3" s="1"/>
  <c r="AG64" i="3" s="1"/>
  <c r="AC65" i="3"/>
  <c r="AE65" i="3" s="1"/>
  <c r="AG65" i="3" s="1"/>
  <c r="AC66" i="3"/>
  <c r="AE66" i="3" s="1"/>
  <c r="AG66" i="3" s="1"/>
  <c r="AC67" i="3"/>
  <c r="AE67" i="3" s="1"/>
  <c r="AG67" i="3" s="1"/>
  <c r="AC68" i="3"/>
  <c r="AC69" i="3"/>
  <c r="AC70" i="3"/>
  <c r="AC71" i="3"/>
  <c r="AC72" i="3"/>
  <c r="AE72" i="3" s="1"/>
  <c r="AG72" i="3" s="1"/>
  <c r="AC73" i="3"/>
  <c r="AE73" i="3" s="1"/>
  <c r="AG73" i="3" s="1"/>
  <c r="AC74" i="3"/>
  <c r="AE74" i="3" s="1"/>
  <c r="AG74" i="3" s="1"/>
  <c r="AC75" i="3"/>
  <c r="AE75" i="3" s="1"/>
  <c r="AG75" i="3" s="1"/>
  <c r="AC76" i="3"/>
  <c r="AC77" i="3"/>
  <c r="AC78" i="3"/>
  <c r="AC79" i="3"/>
  <c r="AC80" i="3"/>
  <c r="AE80" i="3" s="1"/>
  <c r="AG80" i="3" s="1"/>
  <c r="AC81" i="3"/>
  <c r="AE81" i="3" s="1"/>
  <c r="AG81" i="3" s="1"/>
  <c r="AC82" i="3"/>
  <c r="AE82" i="3" s="1"/>
  <c r="AG82" i="3" s="1"/>
  <c r="AC83" i="3"/>
  <c r="AE83" i="3" s="1"/>
  <c r="AG83" i="3" s="1"/>
  <c r="AC84" i="3"/>
  <c r="AC85" i="3"/>
  <c r="AC86" i="3"/>
  <c r="AC87" i="3"/>
  <c r="AC88" i="3"/>
  <c r="AE88" i="3" s="1"/>
  <c r="AG88" i="3" s="1"/>
  <c r="AC89" i="3"/>
  <c r="AE89" i="3" s="1"/>
  <c r="AG89" i="3" s="1"/>
  <c r="AC90" i="3"/>
  <c r="AE90" i="3" s="1"/>
  <c r="AG90" i="3" s="1"/>
  <c r="AC91" i="3"/>
  <c r="AE91" i="3" s="1"/>
  <c r="AG91" i="3" s="1"/>
  <c r="AC92" i="3"/>
  <c r="AC93" i="3"/>
  <c r="AC94" i="3"/>
  <c r="AC95" i="3"/>
  <c r="AC96" i="3"/>
  <c r="AE96" i="3" s="1"/>
  <c r="AG96" i="3" s="1"/>
  <c r="AC97" i="3"/>
  <c r="AE97" i="3" s="1"/>
  <c r="AG97" i="3" s="1"/>
  <c r="AC98" i="3"/>
  <c r="AE98" i="3" s="1"/>
  <c r="AG98" i="3" s="1"/>
  <c r="AC99" i="3"/>
  <c r="AE99" i="3" s="1"/>
  <c r="AG99" i="3" s="1"/>
  <c r="AC100" i="3"/>
  <c r="AC101" i="3"/>
  <c r="AC102" i="3"/>
  <c r="AC103" i="3"/>
  <c r="AC104" i="3"/>
  <c r="AE104" i="3" s="1"/>
  <c r="AG104" i="3" s="1"/>
  <c r="AC105" i="3"/>
  <c r="AE105" i="3" s="1"/>
  <c r="AG105" i="3" s="1"/>
  <c r="AC106" i="3"/>
  <c r="AE106" i="3" s="1"/>
  <c r="AG106" i="3" s="1"/>
  <c r="AC107" i="3"/>
  <c r="AE107" i="3" s="1"/>
  <c r="AG107" i="3" s="1"/>
  <c r="AC108" i="3"/>
  <c r="AC109" i="3"/>
  <c r="AC110" i="3"/>
  <c r="AC111" i="3"/>
  <c r="AC112" i="3"/>
  <c r="AE112" i="3" s="1"/>
  <c r="AG112" i="3" s="1"/>
  <c r="AC113" i="3"/>
  <c r="AE113" i="3" s="1"/>
  <c r="AG113" i="3" s="1"/>
  <c r="AC114" i="3"/>
  <c r="AE114" i="3" s="1"/>
  <c r="AG114" i="3" s="1"/>
  <c r="AC115" i="3"/>
  <c r="AE115" i="3" s="1"/>
  <c r="AG115" i="3" s="1"/>
  <c r="AC116" i="3"/>
  <c r="AC117" i="3"/>
  <c r="AC118" i="3"/>
  <c r="AC119" i="3"/>
  <c r="AC120" i="3"/>
  <c r="AE120" i="3" s="1"/>
  <c r="AG120" i="3" s="1"/>
  <c r="AC121" i="3"/>
  <c r="AE121" i="3" s="1"/>
  <c r="AG121" i="3" s="1"/>
  <c r="AC122" i="3"/>
  <c r="AE122" i="3" s="1"/>
  <c r="AG122" i="3" s="1"/>
  <c r="AC123" i="3"/>
  <c r="AE123" i="3" s="1"/>
  <c r="AG123" i="3" s="1"/>
  <c r="AC124" i="3"/>
  <c r="AC125" i="3"/>
  <c r="AC126" i="3"/>
  <c r="AC127" i="3"/>
  <c r="AC128" i="3"/>
  <c r="AE128" i="3" s="1"/>
  <c r="AG128" i="3" s="1"/>
  <c r="AC129" i="3"/>
  <c r="AE129" i="3" s="1"/>
  <c r="AG129" i="3" s="1"/>
  <c r="AC130" i="3"/>
  <c r="AE130" i="3" s="1"/>
  <c r="AG130" i="3" s="1"/>
  <c r="AC131" i="3"/>
  <c r="AE131" i="3" s="1"/>
  <c r="AG131" i="3" s="1"/>
  <c r="AC132" i="3"/>
  <c r="AC133" i="3"/>
  <c r="AC134" i="3"/>
  <c r="AC135" i="3"/>
  <c r="AC136" i="3"/>
  <c r="AE136" i="3" s="1"/>
  <c r="AG136" i="3" s="1"/>
  <c r="AC137" i="3"/>
  <c r="AE137" i="3" s="1"/>
  <c r="AG137" i="3" s="1"/>
  <c r="AC138" i="3"/>
  <c r="AE138" i="3" s="1"/>
  <c r="AG138" i="3" s="1"/>
  <c r="AC139" i="3"/>
  <c r="AE139" i="3" s="1"/>
  <c r="AG139" i="3" s="1"/>
  <c r="AC140" i="3"/>
  <c r="AC141" i="3"/>
  <c r="AC142" i="3"/>
  <c r="AC143" i="3"/>
  <c r="AC144" i="3"/>
  <c r="AE144" i="3" s="1"/>
  <c r="AG144" i="3" s="1"/>
  <c r="AC145" i="3"/>
  <c r="AE145" i="3" s="1"/>
  <c r="AG145" i="3" s="1"/>
  <c r="AC146" i="3"/>
  <c r="AE146" i="3" s="1"/>
  <c r="AG146" i="3" s="1"/>
  <c r="AC147" i="3"/>
  <c r="AE147" i="3" s="1"/>
  <c r="AG147" i="3" s="1"/>
  <c r="AC148" i="3"/>
  <c r="AC149" i="3"/>
  <c r="AC150" i="3"/>
  <c r="AC151" i="3"/>
  <c r="AC152" i="3"/>
  <c r="AE152" i="3" s="1"/>
  <c r="AG152" i="3" s="1"/>
  <c r="AC153" i="3"/>
  <c r="AE153" i="3" s="1"/>
  <c r="AG153" i="3" s="1"/>
  <c r="AC154" i="3"/>
  <c r="AE154" i="3" s="1"/>
  <c r="AG154" i="3" s="1"/>
  <c r="AC155" i="3"/>
  <c r="AE155" i="3" s="1"/>
  <c r="AG155" i="3" s="1"/>
  <c r="AC156" i="3"/>
  <c r="AC157" i="3"/>
  <c r="AC158" i="3"/>
  <c r="AC159" i="3"/>
  <c r="AC160" i="3"/>
  <c r="AE160" i="3" s="1"/>
  <c r="AG160" i="3" s="1"/>
  <c r="AC161" i="3"/>
  <c r="AE161" i="3" s="1"/>
  <c r="AG161" i="3" s="1"/>
  <c r="AC162" i="3"/>
  <c r="AE162" i="3" s="1"/>
  <c r="AG162" i="3" s="1"/>
  <c r="AC163" i="3"/>
  <c r="AE163" i="3" s="1"/>
  <c r="AG163" i="3" s="1"/>
  <c r="AC164" i="3"/>
  <c r="AC165" i="3"/>
  <c r="AC166" i="3"/>
  <c r="AC167" i="3"/>
  <c r="AC168" i="3"/>
  <c r="AE168" i="3" s="1"/>
  <c r="AG168" i="3" s="1"/>
  <c r="AC169" i="3"/>
  <c r="AE169" i="3" s="1"/>
  <c r="AG169" i="3" s="1"/>
  <c r="AC170" i="3"/>
  <c r="AE170" i="3" s="1"/>
  <c r="AG170" i="3" s="1"/>
  <c r="AC171" i="3"/>
  <c r="AE171" i="3" s="1"/>
  <c r="AG171" i="3" s="1"/>
  <c r="AC172" i="3"/>
  <c r="AC173" i="3"/>
  <c r="AC174" i="3"/>
  <c r="AC175" i="3"/>
  <c r="AC176" i="3"/>
  <c r="AE176" i="3" s="1"/>
  <c r="AG176" i="3" s="1"/>
  <c r="AC177" i="3"/>
  <c r="AE177" i="3" s="1"/>
  <c r="AG177" i="3" s="1"/>
  <c r="AC178" i="3"/>
  <c r="AE178" i="3" s="1"/>
  <c r="AG178" i="3" s="1"/>
  <c r="AC179" i="3"/>
  <c r="AE179" i="3" s="1"/>
  <c r="AG179" i="3" s="1"/>
  <c r="AC180" i="3"/>
  <c r="AC181" i="3"/>
  <c r="AC182" i="3"/>
  <c r="AC183" i="3"/>
  <c r="AC184" i="3"/>
  <c r="AE184" i="3" s="1"/>
  <c r="AG184" i="3" s="1"/>
  <c r="AC185" i="3"/>
  <c r="AE185" i="3" s="1"/>
  <c r="AG185" i="3" s="1"/>
  <c r="AC186" i="3"/>
  <c r="AE186" i="3" s="1"/>
  <c r="AG186" i="3" s="1"/>
  <c r="AC187" i="3"/>
  <c r="AE187" i="3" s="1"/>
  <c r="AG187" i="3" s="1"/>
  <c r="AC188" i="3"/>
  <c r="AC189" i="3"/>
  <c r="AC190" i="3"/>
  <c r="AC191" i="3"/>
  <c r="AC192" i="3"/>
  <c r="AE192" i="3" s="1"/>
  <c r="AG192" i="3" s="1"/>
  <c r="AC193" i="3"/>
  <c r="AE193" i="3" s="1"/>
  <c r="AG193" i="3" s="1"/>
  <c r="AC194" i="3"/>
  <c r="AE194" i="3" s="1"/>
  <c r="AG194" i="3" s="1"/>
  <c r="AC195" i="3"/>
  <c r="AE195" i="3" s="1"/>
  <c r="AG195" i="3" s="1"/>
  <c r="AC196" i="3"/>
  <c r="AC197" i="3"/>
  <c r="AC198" i="3"/>
  <c r="AC199" i="3"/>
  <c r="AC200" i="3"/>
  <c r="AE200" i="3" s="1"/>
  <c r="AG200" i="3" s="1"/>
  <c r="AC201" i="3"/>
  <c r="AE201" i="3" s="1"/>
  <c r="AG201" i="3" s="1"/>
  <c r="AC202" i="3"/>
  <c r="AE202" i="3" s="1"/>
  <c r="AG202" i="3" s="1"/>
  <c r="AC203" i="3"/>
  <c r="AE203" i="3" s="1"/>
  <c r="AG203" i="3" s="1"/>
  <c r="AC204" i="3"/>
  <c r="AC205" i="3"/>
  <c r="AC206" i="3"/>
  <c r="AC207" i="3"/>
  <c r="AC208" i="3"/>
  <c r="AE208" i="3" s="1"/>
  <c r="AG208" i="3" s="1"/>
  <c r="AC209" i="3"/>
  <c r="AE209" i="3" s="1"/>
  <c r="AG209" i="3" s="1"/>
  <c r="AC210" i="3"/>
  <c r="AE210" i="3" s="1"/>
  <c r="AG210" i="3" s="1"/>
  <c r="AC211" i="3"/>
  <c r="AE211" i="3" s="1"/>
  <c r="AG211" i="3" s="1"/>
  <c r="AC212" i="3"/>
  <c r="AC213" i="3"/>
  <c r="AC214" i="3"/>
  <c r="AC215" i="3"/>
  <c r="AC216" i="3"/>
  <c r="AE216" i="3" s="1"/>
  <c r="AG216" i="3" s="1"/>
  <c r="AC217" i="3"/>
  <c r="AE217" i="3" s="1"/>
  <c r="AG217" i="3" s="1"/>
  <c r="AC218" i="3"/>
  <c r="AE218" i="3" s="1"/>
  <c r="AG218" i="3" s="1"/>
  <c r="AC219" i="3"/>
  <c r="AE219" i="3" s="1"/>
  <c r="AG219" i="3" s="1"/>
  <c r="AC220" i="3"/>
  <c r="AC221" i="3"/>
  <c r="AC222" i="3"/>
  <c r="AC223" i="3"/>
  <c r="AC224" i="3"/>
  <c r="AE224" i="3" s="1"/>
  <c r="AG224" i="3" s="1"/>
  <c r="AC225" i="3"/>
  <c r="AE225" i="3" s="1"/>
  <c r="AG225" i="3" s="1"/>
  <c r="AC226" i="3"/>
  <c r="AE226" i="3" s="1"/>
  <c r="AG226" i="3" s="1"/>
  <c r="AC227" i="3"/>
  <c r="AE227" i="3" s="1"/>
  <c r="AG227" i="3" s="1"/>
  <c r="AC228" i="3"/>
  <c r="AC229" i="3"/>
  <c r="AC230" i="3"/>
  <c r="AC231" i="3"/>
  <c r="AC232" i="3"/>
  <c r="AE232" i="3" s="1"/>
  <c r="AG232" i="3" s="1"/>
  <c r="AC233" i="3"/>
  <c r="AE233" i="3" s="1"/>
  <c r="AG233" i="3" s="1"/>
  <c r="AC234" i="3"/>
  <c r="AE234" i="3" s="1"/>
  <c r="AG234" i="3" s="1"/>
  <c r="AC235" i="3"/>
  <c r="AE235" i="3" s="1"/>
  <c r="AG235" i="3" s="1"/>
  <c r="AC236" i="3"/>
  <c r="AC237" i="3"/>
  <c r="AC238" i="3"/>
  <c r="AC239" i="3"/>
  <c r="AC240" i="3"/>
  <c r="AE240" i="3" s="1"/>
  <c r="AG240" i="3" s="1"/>
  <c r="AC241" i="3"/>
  <c r="AE241" i="3" s="1"/>
  <c r="AG241" i="3" s="1"/>
  <c r="AC242" i="3"/>
  <c r="AE242" i="3" s="1"/>
  <c r="AG242" i="3" s="1"/>
  <c r="AC243" i="3"/>
  <c r="AE243" i="3" s="1"/>
  <c r="AG243" i="3" s="1"/>
  <c r="AC244" i="3"/>
  <c r="AC245" i="3"/>
  <c r="AC246" i="3"/>
  <c r="AC247" i="3"/>
  <c r="AC248" i="3"/>
  <c r="AE248" i="3" s="1"/>
  <c r="AG248" i="3" s="1"/>
  <c r="AC249" i="3"/>
  <c r="AE249" i="3" s="1"/>
  <c r="AG249" i="3" s="1"/>
  <c r="AC250" i="3"/>
  <c r="AE250" i="3" s="1"/>
  <c r="AG250" i="3" s="1"/>
  <c r="AC251" i="3"/>
  <c r="AE251" i="3" s="1"/>
  <c r="AG251" i="3" s="1"/>
  <c r="AC252" i="3"/>
  <c r="AC253" i="3"/>
  <c r="AC254" i="3"/>
  <c r="AC255" i="3"/>
  <c r="AC256" i="3"/>
  <c r="AE256" i="3" s="1"/>
  <c r="AG256" i="3" s="1"/>
  <c r="AC257" i="3"/>
  <c r="AE257" i="3" s="1"/>
  <c r="AG257" i="3" s="1"/>
  <c r="AC258" i="3"/>
  <c r="AE258" i="3" s="1"/>
  <c r="AG258" i="3" s="1"/>
  <c r="AC259" i="3"/>
  <c r="AE259" i="3" s="1"/>
  <c r="AG259" i="3" s="1"/>
  <c r="AC260" i="3"/>
  <c r="AC261" i="3"/>
  <c r="AC262" i="3"/>
  <c r="AC263" i="3"/>
  <c r="AC264" i="3"/>
  <c r="AE264" i="3" s="1"/>
  <c r="AG264" i="3" s="1"/>
  <c r="AC265" i="3"/>
  <c r="AE265" i="3" s="1"/>
  <c r="AG265" i="3" s="1"/>
  <c r="AC266" i="3"/>
  <c r="AE266" i="3" s="1"/>
  <c r="AG266" i="3" s="1"/>
  <c r="AC267" i="3"/>
  <c r="AE267" i="3" s="1"/>
  <c r="AG267" i="3" s="1"/>
  <c r="AC268" i="3"/>
  <c r="AC269" i="3"/>
  <c r="AC270" i="3"/>
  <c r="AC271" i="3"/>
  <c r="AC272" i="3"/>
  <c r="AE272" i="3" s="1"/>
  <c r="AG272" i="3" s="1"/>
  <c r="AC273" i="3"/>
  <c r="AE273" i="3" s="1"/>
  <c r="AG273" i="3" s="1"/>
  <c r="AC274" i="3"/>
  <c r="AE274" i="3" s="1"/>
  <c r="AG274" i="3" s="1"/>
  <c r="AC275" i="3"/>
  <c r="AE275" i="3" s="1"/>
  <c r="AG275" i="3" s="1"/>
  <c r="AC276" i="3"/>
  <c r="AC277" i="3"/>
  <c r="AC278" i="3"/>
  <c r="AC279" i="3"/>
  <c r="AC280" i="3"/>
  <c r="AE280" i="3" s="1"/>
  <c r="AG280" i="3" s="1"/>
  <c r="AC281" i="3"/>
  <c r="AE281" i="3" s="1"/>
  <c r="AG281" i="3" s="1"/>
  <c r="AC282" i="3"/>
  <c r="AE282" i="3" s="1"/>
  <c r="AG282" i="3" s="1"/>
  <c r="AC283" i="3"/>
  <c r="AE283" i="3" s="1"/>
  <c r="AG283" i="3" s="1"/>
  <c r="AC284" i="3"/>
  <c r="AC285" i="3"/>
  <c r="AC286" i="3"/>
  <c r="AC287" i="3"/>
  <c r="AC288" i="3"/>
  <c r="AE288" i="3" s="1"/>
  <c r="AG288" i="3" s="1"/>
  <c r="AC289" i="3"/>
  <c r="AE289" i="3" s="1"/>
  <c r="AG289" i="3" s="1"/>
  <c r="AC290" i="3"/>
  <c r="AE290" i="3" s="1"/>
  <c r="AG290" i="3" s="1"/>
  <c r="AC291" i="3"/>
  <c r="AE291" i="3" s="1"/>
  <c r="AG291" i="3" s="1"/>
  <c r="AC292" i="3"/>
  <c r="AC293" i="3"/>
  <c r="AC294" i="3"/>
  <c r="AC295" i="3"/>
  <c r="AC296" i="3"/>
  <c r="AE296" i="3" s="1"/>
  <c r="AG296" i="3" s="1"/>
  <c r="AC297" i="3"/>
  <c r="AE297" i="3" s="1"/>
  <c r="AG297" i="3" s="1"/>
  <c r="AC298" i="3"/>
  <c r="AE298" i="3" s="1"/>
  <c r="AG298" i="3" s="1"/>
  <c r="AC299" i="3"/>
  <c r="AE299" i="3" s="1"/>
  <c r="AG299" i="3" s="1"/>
  <c r="AC300" i="3"/>
  <c r="AC301" i="3"/>
  <c r="AC302" i="3"/>
  <c r="G302" i="29" s="1"/>
  <c r="AC10" i="3"/>
  <c r="G290" i="29" l="1"/>
  <c r="G256" i="29"/>
  <c r="G209" i="29"/>
  <c r="G162" i="29"/>
  <c r="G128" i="29"/>
  <c r="G81" i="29"/>
  <c r="G34" i="29"/>
  <c r="G289" i="29"/>
  <c r="G242" i="29"/>
  <c r="G208" i="29"/>
  <c r="G288" i="29"/>
  <c r="G241" i="29"/>
  <c r="G194" i="29"/>
  <c r="G160" i="29"/>
  <c r="G113" i="29"/>
  <c r="G66" i="29"/>
  <c r="G32" i="29"/>
  <c r="G274" i="29"/>
  <c r="G240" i="29"/>
  <c r="G193" i="29"/>
  <c r="G146" i="29"/>
  <c r="G112" i="29"/>
  <c r="G65" i="29"/>
  <c r="G18" i="29"/>
  <c r="G273" i="29"/>
  <c r="G226" i="29"/>
  <c r="G192" i="29"/>
  <c r="G145" i="29"/>
  <c r="G98" i="29"/>
  <c r="G64" i="29"/>
  <c r="G17" i="29"/>
  <c r="G272" i="29"/>
  <c r="G225" i="29"/>
  <c r="G178" i="29"/>
  <c r="G144" i="29"/>
  <c r="G97" i="29"/>
  <c r="G50" i="29"/>
  <c r="G16" i="29"/>
  <c r="G258" i="29"/>
  <c r="G224" i="29"/>
  <c r="G177" i="29"/>
  <c r="G130" i="29"/>
  <c r="G96" i="29"/>
  <c r="G49" i="29"/>
  <c r="G257" i="29"/>
  <c r="G210" i="29"/>
  <c r="G176" i="29"/>
  <c r="G129" i="29"/>
  <c r="G82" i="29"/>
  <c r="G48" i="29"/>
  <c r="AE301" i="3"/>
  <c r="AG301" i="3" s="1"/>
  <c r="G301" i="29"/>
  <c r="AE277" i="3"/>
  <c r="AG277" i="3" s="1"/>
  <c r="G277" i="29"/>
  <c r="AE253" i="3"/>
  <c r="AG253" i="3" s="1"/>
  <c r="G253" i="29"/>
  <c r="AE229" i="3"/>
  <c r="AG229" i="3" s="1"/>
  <c r="G229" i="29"/>
  <c r="AE213" i="3"/>
  <c r="AG213" i="3" s="1"/>
  <c r="G213" i="29"/>
  <c r="AE189" i="3"/>
  <c r="AG189" i="3" s="1"/>
  <c r="G189" i="29"/>
  <c r="AE157" i="3"/>
  <c r="AG157" i="3" s="1"/>
  <c r="G157" i="29"/>
  <c r="AE141" i="3"/>
  <c r="AG141" i="3" s="1"/>
  <c r="G141" i="29"/>
  <c r="AE125" i="3"/>
  <c r="AG125" i="3" s="1"/>
  <c r="G125" i="29"/>
  <c r="AE101" i="3"/>
  <c r="AG101" i="3" s="1"/>
  <c r="G101" i="29"/>
  <c r="AE85" i="3"/>
  <c r="AG85" i="3" s="1"/>
  <c r="G85" i="29"/>
  <c r="AE69" i="3"/>
  <c r="AG69" i="3" s="1"/>
  <c r="G69" i="29"/>
  <c r="AE61" i="3"/>
  <c r="AG61" i="3" s="1"/>
  <c r="G61" i="29"/>
  <c r="AE45" i="3"/>
  <c r="AG45" i="3" s="1"/>
  <c r="G45" i="29"/>
  <c r="AE37" i="3"/>
  <c r="AG37" i="3" s="1"/>
  <c r="G37" i="29"/>
  <c r="AE13" i="3"/>
  <c r="AG13" i="3" s="1"/>
  <c r="G13" i="29"/>
  <c r="AE300" i="3"/>
  <c r="AG300" i="3" s="1"/>
  <c r="G300" i="29"/>
  <c r="AE276" i="3"/>
  <c r="AG276" i="3" s="1"/>
  <c r="G276" i="29"/>
  <c r="AE252" i="3"/>
  <c r="AG252" i="3" s="1"/>
  <c r="G252" i="29"/>
  <c r="AE236" i="3"/>
  <c r="AG236" i="3" s="1"/>
  <c r="G236" i="29"/>
  <c r="AE220" i="3"/>
  <c r="AG220" i="3" s="1"/>
  <c r="G220" i="29"/>
  <c r="AE196" i="3"/>
  <c r="AG196" i="3" s="1"/>
  <c r="G196" i="29"/>
  <c r="AE180" i="3"/>
  <c r="AG180" i="3" s="1"/>
  <c r="G180" i="29"/>
  <c r="AE148" i="3"/>
  <c r="AG148" i="3" s="1"/>
  <c r="G148" i="29"/>
  <c r="AE132" i="3"/>
  <c r="AG132" i="3" s="1"/>
  <c r="G132" i="29"/>
  <c r="AE116" i="3"/>
  <c r="AG116" i="3" s="1"/>
  <c r="G116" i="29"/>
  <c r="AE100" i="3"/>
  <c r="AG100" i="3" s="1"/>
  <c r="G100" i="29"/>
  <c r="AE84" i="3"/>
  <c r="AG84" i="3" s="1"/>
  <c r="G84" i="29"/>
  <c r="AE68" i="3"/>
  <c r="AG68" i="3" s="1"/>
  <c r="G68" i="29"/>
  <c r="AE60" i="3"/>
  <c r="AG60" i="3" s="1"/>
  <c r="G60" i="29"/>
  <c r="AE44" i="3"/>
  <c r="AG44" i="3" s="1"/>
  <c r="G44" i="29"/>
  <c r="AE36" i="3"/>
  <c r="AG36" i="3" s="1"/>
  <c r="G36" i="29"/>
  <c r="AE12" i="3"/>
  <c r="AG12" i="3" s="1"/>
  <c r="G12" i="29"/>
  <c r="G283" i="29"/>
  <c r="G251" i="29"/>
  <c r="G203" i="29"/>
  <c r="G155" i="29"/>
  <c r="G123" i="29"/>
  <c r="G75" i="29"/>
  <c r="G11" i="29"/>
  <c r="G298" i="29"/>
  <c r="G282" i="29"/>
  <c r="G266" i="29"/>
  <c r="G250" i="29"/>
  <c r="G234" i="29"/>
  <c r="G218" i="29"/>
  <c r="G202" i="29"/>
  <c r="G186" i="29"/>
  <c r="G170" i="29"/>
  <c r="G154" i="29"/>
  <c r="G138" i="29"/>
  <c r="G122" i="29"/>
  <c r="G106" i="29"/>
  <c r="G90" i="29"/>
  <c r="G74" i="29"/>
  <c r="G58" i="29"/>
  <c r="G26" i="29"/>
  <c r="G297" i="29"/>
  <c r="G281" i="29"/>
  <c r="G265" i="29"/>
  <c r="G249" i="29"/>
  <c r="G233" i="29"/>
  <c r="G217" i="29"/>
  <c r="G201" i="29"/>
  <c r="G185" i="29"/>
  <c r="G169" i="29"/>
  <c r="G153" i="29"/>
  <c r="G137" i="29"/>
  <c r="G121" i="29"/>
  <c r="G105" i="29"/>
  <c r="G89" i="29"/>
  <c r="G73" i="29"/>
  <c r="G57" i="29"/>
  <c r="G41" i="29"/>
  <c r="G25" i="29"/>
  <c r="AE285" i="3"/>
  <c r="AG285" i="3" s="1"/>
  <c r="G285" i="29"/>
  <c r="AE261" i="3"/>
  <c r="AG261" i="3" s="1"/>
  <c r="G261" i="29"/>
  <c r="AE237" i="3"/>
  <c r="AG237" i="3" s="1"/>
  <c r="G237" i="29"/>
  <c r="AE205" i="3"/>
  <c r="AG205" i="3" s="1"/>
  <c r="G205" i="29"/>
  <c r="AE173" i="3"/>
  <c r="AG173" i="3" s="1"/>
  <c r="G173" i="29"/>
  <c r="AE117" i="3"/>
  <c r="AG117" i="3" s="1"/>
  <c r="G117" i="29"/>
  <c r="AE29" i="3"/>
  <c r="AG29" i="3" s="1"/>
  <c r="G29" i="29"/>
  <c r="AE292" i="3"/>
  <c r="AG292" i="3" s="1"/>
  <c r="G292" i="29"/>
  <c r="AE260" i="3"/>
  <c r="AG260" i="3" s="1"/>
  <c r="G260" i="29"/>
  <c r="AE212" i="3"/>
  <c r="AG212" i="3" s="1"/>
  <c r="G212" i="29"/>
  <c r="AE164" i="3"/>
  <c r="AG164" i="3" s="1"/>
  <c r="G164" i="29"/>
  <c r="AE108" i="3"/>
  <c r="AG108" i="3" s="1"/>
  <c r="G108" i="29"/>
  <c r="AE28" i="3"/>
  <c r="AG28" i="3" s="1"/>
  <c r="G28" i="29"/>
  <c r="G299" i="29"/>
  <c r="G235" i="29"/>
  <c r="G171" i="29"/>
  <c r="G107" i="29"/>
  <c r="G43" i="29"/>
  <c r="AE295" i="3"/>
  <c r="AG295" i="3" s="1"/>
  <c r="G295" i="29"/>
  <c r="AE287" i="3"/>
  <c r="AG287" i="3" s="1"/>
  <c r="G287" i="29"/>
  <c r="AE279" i="3"/>
  <c r="AG279" i="3" s="1"/>
  <c r="G279" i="29"/>
  <c r="AE271" i="3"/>
  <c r="AG271" i="3" s="1"/>
  <c r="G271" i="29"/>
  <c r="AE263" i="3"/>
  <c r="AG263" i="3" s="1"/>
  <c r="G263" i="29"/>
  <c r="AE255" i="3"/>
  <c r="AG255" i="3" s="1"/>
  <c r="G255" i="29"/>
  <c r="AE247" i="3"/>
  <c r="AG247" i="3" s="1"/>
  <c r="G247" i="29"/>
  <c r="AE239" i="3"/>
  <c r="AG239" i="3" s="1"/>
  <c r="G239" i="29"/>
  <c r="AE231" i="3"/>
  <c r="AG231" i="3" s="1"/>
  <c r="G231" i="29"/>
  <c r="AE223" i="3"/>
  <c r="AG223" i="3" s="1"/>
  <c r="G223" i="29"/>
  <c r="AE215" i="3"/>
  <c r="AG215" i="3" s="1"/>
  <c r="G215" i="29"/>
  <c r="AE207" i="3"/>
  <c r="AG207" i="3" s="1"/>
  <c r="G207" i="29"/>
  <c r="AE199" i="3"/>
  <c r="AG199" i="3" s="1"/>
  <c r="G199" i="29"/>
  <c r="AE191" i="3"/>
  <c r="AG191" i="3" s="1"/>
  <c r="G191" i="29"/>
  <c r="AE183" i="3"/>
  <c r="AG183" i="3" s="1"/>
  <c r="G183" i="29"/>
  <c r="AE175" i="3"/>
  <c r="AG175" i="3" s="1"/>
  <c r="G175" i="29"/>
  <c r="AE167" i="3"/>
  <c r="AG167" i="3" s="1"/>
  <c r="G167" i="29"/>
  <c r="AE159" i="3"/>
  <c r="AG159" i="3" s="1"/>
  <c r="G159" i="29"/>
  <c r="AE151" i="3"/>
  <c r="AG151" i="3" s="1"/>
  <c r="G151" i="29"/>
  <c r="AE143" i="3"/>
  <c r="AG143" i="3" s="1"/>
  <c r="G143" i="29"/>
  <c r="AE135" i="3"/>
  <c r="AG135" i="3" s="1"/>
  <c r="G135" i="29"/>
  <c r="AE127" i="3"/>
  <c r="AG127" i="3" s="1"/>
  <c r="G127" i="29"/>
  <c r="AE119" i="3"/>
  <c r="AG119" i="3" s="1"/>
  <c r="G119" i="29"/>
  <c r="AE111" i="3"/>
  <c r="AG111" i="3" s="1"/>
  <c r="G111" i="29"/>
  <c r="AE103" i="3"/>
  <c r="AG103" i="3" s="1"/>
  <c r="G103" i="29"/>
  <c r="AE95" i="3"/>
  <c r="AG95" i="3" s="1"/>
  <c r="G95" i="29"/>
  <c r="AE87" i="3"/>
  <c r="AG87" i="3" s="1"/>
  <c r="G87" i="29"/>
  <c r="AE79" i="3"/>
  <c r="AG79" i="3" s="1"/>
  <c r="G79" i="29"/>
  <c r="AE71" i="3"/>
  <c r="AG71" i="3" s="1"/>
  <c r="G71" i="29"/>
  <c r="AE63" i="3"/>
  <c r="AG63" i="3" s="1"/>
  <c r="G63" i="29"/>
  <c r="AE55" i="3"/>
  <c r="AG55" i="3" s="1"/>
  <c r="G55" i="29"/>
  <c r="AE47" i="3"/>
  <c r="AG47" i="3" s="1"/>
  <c r="G47" i="29"/>
  <c r="AE39" i="3"/>
  <c r="AG39" i="3" s="1"/>
  <c r="G39" i="29"/>
  <c r="AE31" i="3"/>
  <c r="AG31" i="3" s="1"/>
  <c r="G31" i="29"/>
  <c r="AE23" i="3"/>
  <c r="AG23" i="3" s="1"/>
  <c r="G23" i="29"/>
  <c r="AE15" i="3"/>
  <c r="AG15" i="3" s="1"/>
  <c r="G15" i="29"/>
  <c r="G296" i="29"/>
  <c r="G280" i="29"/>
  <c r="G264" i="29"/>
  <c r="G248" i="29"/>
  <c r="G232" i="29"/>
  <c r="G216" i="29"/>
  <c r="G200" i="29"/>
  <c r="G184" i="29"/>
  <c r="G168" i="29"/>
  <c r="G152" i="29"/>
  <c r="G136" i="29"/>
  <c r="G120" i="29"/>
  <c r="G104" i="29"/>
  <c r="G88" i="29"/>
  <c r="G72" i="29"/>
  <c r="G56" i="29"/>
  <c r="G40" i="29"/>
  <c r="G24" i="29"/>
  <c r="AE293" i="3"/>
  <c r="AG293" i="3" s="1"/>
  <c r="G293" i="29"/>
  <c r="AE269" i="3"/>
  <c r="AG269" i="3" s="1"/>
  <c r="G269" i="29"/>
  <c r="AE245" i="3"/>
  <c r="AG245" i="3" s="1"/>
  <c r="G245" i="29"/>
  <c r="AE221" i="3"/>
  <c r="AG221" i="3" s="1"/>
  <c r="G221" i="29"/>
  <c r="AE197" i="3"/>
  <c r="AG197" i="3" s="1"/>
  <c r="G197" i="29"/>
  <c r="AE181" i="3"/>
  <c r="AG181" i="3" s="1"/>
  <c r="G181" i="29"/>
  <c r="AE165" i="3"/>
  <c r="AG165" i="3" s="1"/>
  <c r="G165" i="29"/>
  <c r="AE149" i="3"/>
  <c r="AG149" i="3" s="1"/>
  <c r="G149" i="29"/>
  <c r="AE133" i="3"/>
  <c r="AG133" i="3" s="1"/>
  <c r="G133" i="29"/>
  <c r="AE109" i="3"/>
  <c r="AG109" i="3" s="1"/>
  <c r="G109" i="29"/>
  <c r="AE93" i="3"/>
  <c r="AG93" i="3" s="1"/>
  <c r="G93" i="29"/>
  <c r="AE77" i="3"/>
  <c r="AG77" i="3" s="1"/>
  <c r="G77" i="29"/>
  <c r="AE53" i="3"/>
  <c r="AG53" i="3" s="1"/>
  <c r="G53" i="29"/>
  <c r="AE21" i="3"/>
  <c r="AG21" i="3" s="1"/>
  <c r="G21" i="29"/>
  <c r="AE284" i="3"/>
  <c r="AG284" i="3" s="1"/>
  <c r="G284" i="29"/>
  <c r="AE268" i="3"/>
  <c r="AG268" i="3" s="1"/>
  <c r="G268" i="29"/>
  <c r="AE244" i="3"/>
  <c r="AG244" i="3" s="1"/>
  <c r="G244" i="29"/>
  <c r="AE228" i="3"/>
  <c r="AG228" i="3" s="1"/>
  <c r="G228" i="29"/>
  <c r="AE204" i="3"/>
  <c r="AG204" i="3" s="1"/>
  <c r="G204" i="29"/>
  <c r="AE188" i="3"/>
  <c r="AG188" i="3" s="1"/>
  <c r="G188" i="29"/>
  <c r="AE172" i="3"/>
  <c r="AG172" i="3" s="1"/>
  <c r="G172" i="29"/>
  <c r="AE156" i="3"/>
  <c r="AG156" i="3" s="1"/>
  <c r="G156" i="29"/>
  <c r="AE140" i="3"/>
  <c r="AG140" i="3" s="1"/>
  <c r="G140" i="29"/>
  <c r="AE124" i="3"/>
  <c r="AG124" i="3" s="1"/>
  <c r="G124" i="29"/>
  <c r="AE92" i="3"/>
  <c r="AG92" i="3" s="1"/>
  <c r="G92" i="29"/>
  <c r="AE76" i="3"/>
  <c r="AG76" i="3" s="1"/>
  <c r="G76" i="29"/>
  <c r="AE52" i="3"/>
  <c r="AG52" i="3" s="1"/>
  <c r="G52" i="29"/>
  <c r="AE20" i="3"/>
  <c r="AG20" i="3" s="1"/>
  <c r="G20" i="29"/>
  <c r="G267" i="29"/>
  <c r="G219" i="29"/>
  <c r="G187" i="29"/>
  <c r="G139" i="29"/>
  <c r="G91" i="29"/>
  <c r="G59" i="29"/>
  <c r="G27" i="29"/>
  <c r="G42" i="29"/>
  <c r="AE294" i="3"/>
  <c r="AG294" i="3" s="1"/>
  <c r="G294" i="29"/>
  <c r="AE286" i="3"/>
  <c r="AG286" i="3" s="1"/>
  <c r="G286" i="29"/>
  <c r="AE278" i="3"/>
  <c r="AG278" i="3" s="1"/>
  <c r="G278" i="29"/>
  <c r="AE270" i="3"/>
  <c r="AG270" i="3" s="1"/>
  <c r="G270" i="29"/>
  <c r="AE262" i="3"/>
  <c r="AG262" i="3" s="1"/>
  <c r="G262" i="29"/>
  <c r="AE254" i="3"/>
  <c r="AG254" i="3" s="1"/>
  <c r="G254" i="29"/>
  <c r="AE246" i="3"/>
  <c r="AG246" i="3" s="1"/>
  <c r="G246" i="29"/>
  <c r="AE238" i="3"/>
  <c r="AG238" i="3" s="1"/>
  <c r="G238" i="29"/>
  <c r="AE230" i="3"/>
  <c r="AG230" i="3" s="1"/>
  <c r="G230" i="29"/>
  <c r="AE222" i="3"/>
  <c r="AG222" i="3" s="1"/>
  <c r="G222" i="29"/>
  <c r="AE214" i="3"/>
  <c r="AG214" i="3" s="1"/>
  <c r="G214" i="29"/>
  <c r="AE206" i="3"/>
  <c r="AG206" i="3" s="1"/>
  <c r="G206" i="29"/>
  <c r="AE198" i="3"/>
  <c r="AG198" i="3" s="1"/>
  <c r="G198" i="29"/>
  <c r="AE190" i="3"/>
  <c r="AG190" i="3" s="1"/>
  <c r="G190" i="29"/>
  <c r="AE182" i="3"/>
  <c r="AG182" i="3" s="1"/>
  <c r="G182" i="29"/>
  <c r="AE174" i="3"/>
  <c r="AG174" i="3" s="1"/>
  <c r="G174" i="29"/>
  <c r="AE166" i="3"/>
  <c r="AG166" i="3" s="1"/>
  <c r="G166" i="29"/>
  <c r="AE158" i="3"/>
  <c r="AG158" i="3" s="1"/>
  <c r="G158" i="29"/>
  <c r="AE150" i="3"/>
  <c r="AG150" i="3" s="1"/>
  <c r="G150" i="29"/>
  <c r="AE142" i="3"/>
  <c r="AG142" i="3" s="1"/>
  <c r="G142" i="29"/>
  <c r="AE134" i="3"/>
  <c r="AG134" i="3" s="1"/>
  <c r="G134" i="29"/>
  <c r="AE126" i="3"/>
  <c r="AG126" i="3" s="1"/>
  <c r="G126" i="29"/>
  <c r="AE118" i="3"/>
  <c r="AG118" i="3" s="1"/>
  <c r="G118" i="29"/>
  <c r="AE110" i="3"/>
  <c r="AG110" i="3" s="1"/>
  <c r="G110" i="29"/>
  <c r="AE102" i="3"/>
  <c r="AG102" i="3" s="1"/>
  <c r="G102" i="29"/>
  <c r="AE94" i="3"/>
  <c r="AG94" i="3" s="1"/>
  <c r="G94" i="29"/>
  <c r="AE86" i="3"/>
  <c r="AG86" i="3" s="1"/>
  <c r="G86" i="29"/>
  <c r="AE78" i="3"/>
  <c r="AG78" i="3" s="1"/>
  <c r="G78" i="29"/>
  <c r="AE70" i="3"/>
  <c r="AG70" i="3" s="1"/>
  <c r="G70" i="29"/>
  <c r="AE62" i="3"/>
  <c r="AG62" i="3" s="1"/>
  <c r="G62" i="29"/>
  <c r="AE54" i="3"/>
  <c r="AG54" i="3" s="1"/>
  <c r="G54" i="29"/>
  <c r="AE46" i="3"/>
  <c r="AG46" i="3" s="1"/>
  <c r="G46" i="29"/>
  <c r="AE38" i="3"/>
  <c r="AG38" i="3" s="1"/>
  <c r="G38" i="29"/>
  <c r="AE30" i="3"/>
  <c r="AG30" i="3" s="1"/>
  <c r="G30" i="29"/>
  <c r="AE22" i="3"/>
  <c r="AG22" i="3" s="1"/>
  <c r="G22" i="29"/>
  <c r="AE14" i="3"/>
  <c r="AG14" i="3" s="1"/>
  <c r="G14" i="29"/>
  <c r="G291" i="29"/>
  <c r="G275" i="29"/>
  <c r="G259" i="29"/>
  <c r="G243" i="29"/>
  <c r="G227" i="29"/>
  <c r="G211" i="29"/>
  <c r="G195" i="29"/>
  <c r="G179" i="29"/>
  <c r="G163" i="29"/>
  <c r="G147" i="29"/>
  <c r="G131" i="29"/>
  <c r="G115" i="29"/>
  <c r="G99" i="29"/>
  <c r="G83" i="29"/>
  <c r="G67" i="29"/>
  <c r="G51" i="29"/>
  <c r="G35" i="29"/>
  <c r="G19" i="29"/>
  <c r="AF11" i="3" l="1"/>
  <c r="AF12" i="3"/>
  <c r="AF13" i="3"/>
  <c r="AF14" i="3"/>
  <c r="AF15" i="3"/>
  <c r="AF16" i="3"/>
  <c r="AF17" i="3"/>
  <c r="AF18" i="3"/>
  <c r="AF19" i="3"/>
  <c r="AF20" i="3"/>
  <c r="AF21" i="3"/>
  <c r="AF22" i="3"/>
  <c r="AF23" i="3"/>
  <c r="AF24" i="3"/>
  <c r="AF25" i="3"/>
  <c r="AF26" i="3"/>
  <c r="AF27" i="3"/>
  <c r="AF28" i="3"/>
  <c r="AF29" i="3"/>
  <c r="AF30" i="3"/>
  <c r="AF31" i="3"/>
  <c r="AF32" i="3"/>
  <c r="AF33" i="3"/>
  <c r="AF34" i="3"/>
  <c r="AF35" i="3"/>
  <c r="AF36" i="3"/>
  <c r="AF37" i="3"/>
  <c r="AF38" i="3"/>
  <c r="AF39" i="3"/>
  <c r="AF40" i="3"/>
  <c r="AF41" i="3"/>
  <c r="AF42" i="3"/>
  <c r="AF43" i="3"/>
  <c r="AF44" i="3"/>
  <c r="AF45" i="3"/>
  <c r="AF46" i="3"/>
  <c r="AF47" i="3"/>
  <c r="AF48" i="3"/>
  <c r="AF49" i="3"/>
  <c r="AF50" i="3"/>
  <c r="AF51" i="3"/>
  <c r="AF52" i="3"/>
  <c r="AF53" i="3"/>
  <c r="AF54" i="3"/>
  <c r="AF55" i="3"/>
  <c r="AF56" i="3"/>
  <c r="AF57" i="3"/>
  <c r="AF58" i="3"/>
  <c r="AF59" i="3"/>
  <c r="AF60" i="3"/>
  <c r="AF61" i="3"/>
  <c r="AF62" i="3"/>
  <c r="AF63" i="3"/>
  <c r="AF64" i="3"/>
  <c r="AF65" i="3"/>
  <c r="AF66" i="3"/>
  <c r="AF67" i="3"/>
  <c r="AF68" i="3"/>
  <c r="AF69" i="3"/>
  <c r="AF70" i="3"/>
  <c r="AF71" i="3"/>
  <c r="AF72" i="3"/>
  <c r="AF73" i="3"/>
  <c r="AF74" i="3"/>
  <c r="AF75" i="3"/>
  <c r="AF76" i="3"/>
  <c r="AF77" i="3"/>
  <c r="AF78" i="3"/>
  <c r="AF79" i="3"/>
  <c r="AF80" i="3"/>
  <c r="AF81" i="3"/>
  <c r="AF82" i="3"/>
  <c r="AF83" i="3"/>
  <c r="AF84" i="3"/>
  <c r="AF85" i="3"/>
  <c r="AF86" i="3"/>
  <c r="AF87" i="3"/>
  <c r="AF88" i="3"/>
  <c r="AF89" i="3"/>
  <c r="AF90" i="3"/>
  <c r="AF91" i="3"/>
  <c r="AF92" i="3"/>
  <c r="AF93" i="3"/>
  <c r="AF94" i="3"/>
  <c r="AF95" i="3"/>
  <c r="AF96" i="3"/>
  <c r="AF97" i="3"/>
  <c r="AF98" i="3"/>
  <c r="AF99" i="3"/>
  <c r="AF100" i="3"/>
  <c r="AF101" i="3"/>
  <c r="AF102" i="3"/>
  <c r="AF103" i="3"/>
  <c r="AF104" i="3"/>
  <c r="AF105" i="3"/>
  <c r="AF106" i="3"/>
  <c r="AF107" i="3"/>
  <c r="AF108" i="3"/>
  <c r="AF109" i="3"/>
  <c r="AF110" i="3"/>
  <c r="AF111" i="3"/>
  <c r="AF112" i="3"/>
  <c r="AF113" i="3"/>
  <c r="AF114" i="3"/>
  <c r="AF115" i="3"/>
  <c r="AF116" i="3"/>
  <c r="AF117" i="3"/>
  <c r="AF118" i="3"/>
  <c r="AF119" i="3"/>
  <c r="AF120" i="3"/>
  <c r="AF121" i="3"/>
  <c r="AF122" i="3"/>
  <c r="AF123" i="3"/>
  <c r="AF124" i="3"/>
  <c r="AF125" i="3"/>
  <c r="AF126" i="3"/>
  <c r="AF127" i="3"/>
  <c r="AF128" i="3"/>
  <c r="AF129" i="3"/>
  <c r="AF130" i="3"/>
  <c r="AF131" i="3"/>
  <c r="AF132" i="3"/>
  <c r="AF133" i="3"/>
  <c r="AF134" i="3"/>
  <c r="AF135" i="3"/>
  <c r="AF136" i="3"/>
  <c r="AF137" i="3"/>
  <c r="AF138" i="3"/>
  <c r="AF139" i="3"/>
  <c r="AF140" i="3"/>
  <c r="AF141" i="3"/>
  <c r="AF142" i="3"/>
  <c r="AF143" i="3"/>
  <c r="AF144" i="3"/>
  <c r="AF145" i="3"/>
  <c r="AF146" i="3"/>
  <c r="AF147" i="3"/>
  <c r="AF148" i="3"/>
  <c r="AF149" i="3"/>
  <c r="AF150" i="3"/>
  <c r="AF151" i="3"/>
  <c r="AF152" i="3"/>
  <c r="AF153" i="3"/>
  <c r="AF154" i="3"/>
  <c r="AF155" i="3"/>
  <c r="AF156" i="3"/>
  <c r="AF157" i="3"/>
  <c r="AF158" i="3"/>
  <c r="AF159" i="3"/>
  <c r="AF160" i="3"/>
  <c r="AF161" i="3"/>
  <c r="AF162" i="3"/>
  <c r="AF163" i="3"/>
  <c r="AF164" i="3"/>
  <c r="AF165" i="3"/>
  <c r="AF166" i="3"/>
  <c r="AF167" i="3"/>
  <c r="AF168" i="3"/>
  <c r="AF169" i="3"/>
  <c r="AF170" i="3"/>
  <c r="AF171" i="3"/>
  <c r="AF172" i="3"/>
  <c r="AF173" i="3"/>
  <c r="AF174" i="3"/>
  <c r="AF175" i="3"/>
  <c r="AF176" i="3"/>
  <c r="AF177" i="3"/>
  <c r="AF178" i="3"/>
  <c r="AF179" i="3"/>
  <c r="AF180" i="3"/>
  <c r="AF181" i="3"/>
  <c r="AF182" i="3"/>
  <c r="AF183" i="3"/>
  <c r="AF184" i="3"/>
  <c r="AF185" i="3"/>
  <c r="AF186" i="3"/>
  <c r="AF187" i="3"/>
  <c r="AF188" i="3"/>
  <c r="AF189" i="3"/>
  <c r="AF190" i="3"/>
  <c r="AF191" i="3"/>
  <c r="AF192" i="3"/>
  <c r="AF193" i="3"/>
  <c r="AF194" i="3"/>
  <c r="AF195" i="3"/>
  <c r="AF196" i="3"/>
  <c r="AF197" i="3"/>
  <c r="AF198" i="3"/>
  <c r="AF199" i="3"/>
  <c r="AF200" i="3"/>
  <c r="AF201" i="3"/>
  <c r="AF202" i="3"/>
  <c r="AF203" i="3"/>
  <c r="AF204" i="3"/>
  <c r="AF205" i="3"/>
  <c r="AF206" i="3"/>
  <c r="AF207" i="3"/>
  <c r="AF208" i="3"/>
  <c r="AF209" i="3"/>
  <c r="AF210" i="3"/>
  <c r="AF211" i="3"/>
  <c r="AF212" i="3"/>
  <c r="AF213" i="3"/>
  <c r="AF214" i="3"/>
  <c r="AF215" i="3"/>
  <c r="AF216" i="3"/>
  <c r="AF217" i="3"/>
  <c r="AF218" i="3"/>
  <c r="AF219" i="3"/>
  <c r="AF220" i="3"/>
  <c r="AF221" i="3"/>
  <c r="AF222" i="3"/>
  <c r="AF223" i="3"/>
  <c r="AF224" i="3"/>
  <c r="AF225" i="3"/>
  <c r="AF226" i="3"/>
  <c r="AF227" i="3"/>
  <c r="AF228" i="3"/>
  <c r="AF229" i="3"/>
  <c r="AF230" i="3"/>
  <c r="AF231" i="3"/>
  <c r="AF232" i="3"/>
  <c r="AF233" i="3"/>
  <c r="AF234" i="3"/>
  <c r="AF235" i="3"/>
  <c r="AF236" i="3"/>
  <c r="AF237" i="3"/>
  <c r="AF238" i="3"/>
  <c r="AF239" i="3"/>
  <c r="AF240" i="3"/>
  <c r="AF241" i="3"/>
  <c r="AF242" i="3"/>
  <c r="AF243" i="3"/>
  <c r="AF244" i="3"/>
  <c r="AF245" i="3"/>
  <c r="AF246" i="3"/>
  <c r="AF247" i="3"/>
  <c r="AF248" i="3"/>
  <c r="AF249" i="3"/>
  <c r="AF250" i="3"/>
  <c r="AF251" i="3"/>
  <c r="AF252" i="3"/>
  <c r="AF253" i="3"/>
  <c r="AF254" i="3"/>
  <c r="AF255" i="3"/>
  <c r="AF256" i="3"/>
  <c r="AF257" i="3"/>
  <c r="AF258" i="3"/>
  <c r="AF259" i="3"/>
  <c r="AF260" i="3"/>
  <c r="AF261" i="3"/>
  <c r="AF262" i="3"/>
  <c r="AF263" i="3"/>
  <c r="AF264" i="3"/>
  <c r="AF265" i="3"/>
  <c r="AF266" i="3"/>
  <c r="AF267" i="3"/>
  <c r="AF268" i="3"/>
  <c r="AF269" i="3"/>
  <c r="AF270" i="3"/>
  <c r="AF271" i="3"/>
  <c r="AF272" i="3"/>
  <c r="AF273" i="3"/>
  <c r="AF274" i="3"/>
  <c r="AF275" i="3"/>
  <c r="AF276" i="3"/>
  <c r="AF277" i="3"/>
  <c r="AF278" i="3"/>
  <c r="AF279" i="3"/>
  <c r="AF280" i="3"/>
  <c r="AF281" i="3"/>
  <c r="AF282" i="3"/>
  <c r="AF283" i="3"/>
  <c r="AF284" i="3"/>
  <c r="AF285" i="3"/>
  <c r="AF286" i="3"/>
  <c r="AF287" i="3"/>
  <c r="AF288" i="3"/>
  <c r="AF289" i="3"/>
  <c r="AF290" i="3"/>
  <c r="AF291" i="3"/>
  <c r="AF292" i="3"/>
  <c r="AF293" i="3"/>
  <c r="AF294" i="3"/>
  <c r="AF295" i="3"/>
  <c r="AF296" i="3"/>
  <c r="AF297" i="3"/>
  <c r="AF298" i="3"/>
  <c r="AF299" i="3"/>
  <c r="AF300" i="3"/>
  <c r="AF301" i="3"/>
  <c r="AF302" i="3"/>
  <c r="AF10" i="3"/>
  <c r="E11" i="42"/>
  <c r="E12" i="42"/>
  <c r="E13" i="42"/>
  <c r="E14" i="42"/>
  <c r="E15" i="42"/>
  <c r="E16" i="42"/>
  <c r="E17" i="42"/>
  <c r="E18" i="42"/>
  <c r="E19" i="42"/>
  <c r="E20" i="42"/>
  <c r="E21" i="42"/>
  <c r="E22" i="42"/>
  <c r="E23" i="42"/>
  <c r="E24" i="42"/>
  <c r="E25" i="42"/>
  <c r="E26" i="42"/>
  <c r="E27" i="42"/>
  <c r="E28" i="42"/>
  <c r="E29" i="42"/>
  <c r="E30" i="42"/>
  <c r="E31" i="42"/>
  <c r="E32" i="42"/>
  <c r="E33" i="42"/>
  <c r="E34" i="42"/>
  <c r="E35" i="42"/>
  <c r="E36" i="42"/>
  <c r="E37" i="42"/>
  <c r="E38" i="42"/>
  <c r="E39" i="42"/>
  <c r="E40" i="42"/>
  <c r="E41" i="42"/>
  <c r="E42" i="42"/>
  <c r="E43" i="42"/>
  <c r="E44" i="42"/>
  <c r="E45" i="42"/>
  <c r="E46" i="42"/>
  <c r="E47" i="42"/>
  <c r="E48" i="42"/>
  <c r="E49" i="42"/>
  <c r="E50" i="42"/>
  <c r="E51" i="42"/>
  <c r="E52" i="42"/>
  <c r="E53" i="42"/>
  <c r="E54" i="42"/>
  <c r="E55" i="42"/>
  <c r="E56" i="42"/>
  <c r="E57" i="42"/>
  <c r="E58" i="42"/>
  <c r="E59" i="42"/>
  <c r="E60" i="42"/>
  <c r="E61" i="42"/>
  <c r="E62" i="42"/>
  <c r="E63" i="42"/>
  <c r="E64" i="42"/>
  <c r="E65" i="42"/>
  <c r="E66" i="42"/>
  <c r="E67" i="42"/>
  <c r="E68" i="42"/>
  <c r="E69" i="42"/>
  <c r="E70" i="42"/>
  <c r="E71" i="42"/>
  <c r="E72" i="42"/>
  <c r="E73" i="42"/>
  <c r="E74" i="42"/>
  <c r="E75" i="42"/>
  <c r="E76" i="42"/>
  <c r="E77" i="42"/>
  <c r="E78" i="42"/>
  <c r="E79" i="42"/>
  <c r="E80" i="42"/>
  <c r="E81" i="42"/>
  <c r="E82" i="42"/>
  <c r="E83" i="42"/>
  <c r="E84" i="42"/>
  <c r="E85" i="42"/>
  <c r="E86" i="42"/>
  <c r="E87" i="42"/>
  <c r="E88" i="42"/>
  <c r="E89" i="42"/>
  <c r="E90" i="42"/>
  <c r="E91" i="42"/>
  <c r="E92" i="42"/>
  <c r="E93" i="42"/>
  <c r="E94" i="42"/>
  <c r="E95" i="42"/>
  <c r="E96" i="42"/>
  <c r="E97" i="42"/>
  <c r="E98" i="42"/>
  <c r="E99" i="42"/>
  <c r="E100" i="42"/>
  <c r="E101" i="42"/>
  <c r="E102" i="42"/>
  <c r="E103" i="42"/>
  <c r="E104" i="42"/>
  <c r="E105" i="42"/>
  <c r="E106" i="42"/>
  <c r="E107" i="42"/>
  <c r="E108" i="42"/>
  <c r="E109" i="42"/>
  <c r="E110" i="42"/>
  <c r="E111" i="42"/>
  <c r="E112" i="42"/>
  <c r="E113" i="42"/>
  <c r="E114" i="42"/>
  <c r="E115" i="42"/>
  <c r="E116" i="42"/>
  <c r="E117" i="42"/>
  <c r="E118" i="42"/>
  <c r="E119" i="42"/>
  <c r="E120" i="42"/>
  <c r="E121" i="42"/>
  <c r="E122" i="42"/>
  <c r="E123" i="42"/>
  <c r="E124" i="42"/>
  <c r="E125" i="42"/>
  <c r="E126" i="42"/>
  <c r="E127" i="42"/>
  <c r="E128" i="42"/>
  <c r="E129" i="42"/>
  <c r="E130" i="42"/>
  <c r="E131" i="42"/>
  <c r="E132" i="42"/>
  <c r="E133" i="42"/>
  <c r="E134" i="42"/>
  <c r="E135" i="42"/>
  <c r="E136" i="42"/>
  <c r="E137" i="42"/>
  <c r="E138" i="42"/>
  <c r="E139" i="42"/>
  <c r="E140" i="42"/>
  <c r="E141" i="42"/>
  <c r="E142" i="42"/>
  <c r="E143" i="42"/>
  <c r="E144" i="42"/>
  <c r="E145" i="42"/>
  <c r="E146" i="42"/>
  <c r="E147" i="42"/>
  <c r="E148" i="42"/>
  <c r="E149" i="42"/>
  <c r="E150" i="42"/>
  <c r="E151" i="42"/>
  <c r="E152" i="42"/>
  <c r="E153" i="42"/>
  <c r="E154" i="42"/>
  <c r="E155" i="42"/>
  <c r="E156" i="42"/>
  <c r="E157" i="42"/>
  <c r="E158" i="42"/>
  <c r="E159" i="42"/>
  <c r="E160" i="42"/>
  <c r="E161" i="42"/>
  <c r="E162" i="42"/>
  <c r="E163" i="42"/>
  <c r="E164" i="42"/>
  <c r="E165" i="42"/>
  <c r="E166" i="42"/>
  <c r="E167" i="42"/>
  <c r="E168" i="42"/>
  <c r="E169" i="42"/>
  <c r="E170" i="42"/>
  <c r="E171" i="42"/>
  <c r="E172" i="42"/>
  <c r="E173" i="42"/>
  <c r="E174" i="42"/>
  <c r="E175" i="42"/>
  <c r="E176" i="42"/>
  <c r="E177" i="42"/>
  <c r="E178" i="42"/>
  <c r="E179" i="42"/>
  <c r="E180" i="42"/>
  <c r="E181" i="42"/>
  <c r="E182" i="42"/>
  <c r="E183" i="42"/>
  <c r="E184" i="42"/>
  <c r="E185" i="42"/>
  <c r="E186" i="42"/>
  <c r="E187" i="42"/>
  <c r="E188" i="42"/>
  <c r="E189" i="42"/>
  <c r="E190" i="42"/>
  <c r="E191" i="42"/>
  <c r="E192" i="42"/>
  <c r="E193" i="42"/>
  <c r="E194" i="42"/>
  <c r="E195" i="42"/>
  <c r="E196" i="42"/>
  <c r="E197" i="42"/>
  <c r="E198" i="42"/>
  <c r="E199" i="42"/>
  <c r="E200" i="42"/>
  <c r="E201" i="42"/>
  <c r="E202" i="42"/>
  <c r="E203" i="42"/>
  <c r="E204" i="42"/>
  <c r="E205" i="42"/>
  <c r="E206" i="42"/>
  <c r="E207" i="42"/>
  <c r="E208" i="42"/>
  <c r="E209" i="42"/>
  <c r="E210" i="42"/>
  <c r="E211" i="42"/>
  <c r="E212" i="42"/>
  <c r="E213" i="42"/>
  <c r="E214" i="42"/>
  <c r="E215" i="42"/>
  <c r="E216" i="42"/>
  <c r="E217" i="42"/>
  <c r="E218" i="42"/>
  <c r="E219" i="42"/>
  <c r="E220" i="42"/>
  <c r="E221" i="42"/>
  <c r="E222" i="42"/>
  <c r="E223" i="42"/>
  <c r="E224" i="42"/>
  <c r="E225" i="42"/>
  <c r="E226" i="42"/>
  <c r="E227" i="42"/>
  <c r="E228" i="42"/>
  <c r="E229" i="42"/>
  <c r="E230" i="42"/>
  <c r="E231" i="42"/>
  <c r="E232" i="42"/>
  <c r="E233" i="42"/>
  <c r="E234" i="42"/>
  <c r="E235" i="42"/>
  <c r="E236" i="42"/>
  <c r="E237" i="42"/>
  <c r="E238" i="42"/>
  <c r="E239" i="42"/>
  <c r="E240" i="42"/>
  <c r="E241" i="42"/>
  <c r="E242" i="42"/>
  <c r="E243" i="42"/>
  <c r="E244" i="42"/>
  <c r="E245" i="42"/>
  <c r="E246" i="42"/>
  <c r="E247" i="42"/>
  <c r="E248" i="42"/>
  <c r="E249" i="42"/>
  <c r="E250" i="42"/>
  <c r="E251" i="42"/>
  <c r="E252" i="42"/>
  <c r="E253" i="42"/>
  <c r="E254" i="42"/>
  <c r="E255" i="42"/>
  <c r="E256" i="42"/>
  <c r="E257" i="42"/>
  <c r="E258" i="42"/>
  <c r="E259" i="42"/>
  <c r="E260" i="42"/>
  <c r="E261" i="42"/>
  <c r="E262" i="42"/>
  <c r="E263" i="42"/>
  <c r="E264" i="42"/>
  <c r="E265" i="42"/>
  <c r="E266" i="42"/>
  <c r="E267" i="42"/>
  <c r="E268" i="42"/>
  <c r="E269" i="42"/>
  <c r="E270" i="42"/>
  <c r="E271" i="42"/>
  <c r="E272" i="42"/>
  <c r="E273" i="42"/>
  <c r="E274" i="42"/>
  <c r="E275" i="42"/>
  <c r="E276" i="42"/>
  <c r="E277" i="42"/>
  <c r="E278" i="42"/>
  <c r="E279" i="42"/>
  <c r="E280" i="42"/>
  <c r="E281" i="42"/>
  <c r="E282" i="42"/>
  <c r="E283" i="42"/>
  <c r="E284" i="42"/>
  <c r="E285" i="42"/>
  <c r="E286" i="42"/>
  <c r="E287" i="42"/>
  <c r="E288" i="42"/>
  <c r="E289" i="42"/>
  <c r="E290" i="42"/>
  <c r="E291" i="42"/>
  <c r="E292" i="42"/>
  <c r="E293" i="42"/>
  <c r="E294" i="42"/>
  <c r="E295" i="42"/>
  <c r="E296" i="42"/>
  <c r="E297" i="42"/>
  <c r="E298" i="42"/>
  <c r="E299" i="42"/>
  <c r="E300" i="42"/>
  <c r="E301" i="42"/>
  <c r="E302" i="42"/>
  <c r="E10" i="42"/>
  <c r="F11" i="42"/>
  <c r="F12" i="42"/>
  <c r="F13" i="42"/>
  <c r="F14" i="42"/>
  <c r="F15" i="42"/>
  <c r="F17" i="42"/>
  <c r="F18" i="42"/>
  <c r="F19" i="42"/>
  <c r="F20" i="42"/>
  <c r="F21" i="42"/>
  <c r="F22" i="42"/>
  <c r="F23" i="42"/>
  <c r="F26" i="42"/>
  <c r="F27" i="42"/>
  <c r="F28" i="42"/>
  <c r="F29" i="42"/>
  <c r="F30" i="42"/>
  <c r="F31" i="42"/>
  <c r="F33" i="42"/>
  <c r="F34" i="42"/>
  <c r="F35" i="42"/>
  <c r="F36" i="42"/>
  <c r="F37" i="42"/>
  <c r="F39" i="42"/>
  <c r="L41" i="42"/>
  <c r="M41" i="42" s="1"/>
  <c r="F42" i="42"/>
  <c r="F43" i="42"/>
  <c r="F44" i="42"/>
  <c r="F45" i="42"/>
  <c r="F46" i="42"/>
  <c r="F47" i="42"/>
  <c r="F49" i="42"/>
  <c r="F50" i="42"/>
  <c r="F51" i="42"/>
  <c r="F52" i="42"/>
  <c r="F53" i="42"/>
  <c r="F54" i="42"/>
  <c r="F55" i="42"/>
  <c r="L56" i="42"/>
  <c r="F57" i="42"/>
  <c r="F58" i="42"/>
  <c r="F59" i="42"/>
  <c r="F60" i="42"/>
  <c r="F61" i="42"/>
  <c r="F62" i="42"/>
  <c r="F63" i="42"/>
  <c r="F65" i="42"/>
  <c r="F66" i="42"/>
  <c r="F67" i="42"/>
  <c r="F68" i="42"/>
  <c r="F69" i="42"/>
  <c r="F70" i="42"/>
  <c r="F71" i="42"/>
  <c r="F73" i="42"/>
  <c r="F74" i="42"/>
  <c r="F75" i="42"/>
  <c r="F76" i="42"/>
  <c r="F77" i="42"/>
  <c r="F78" i="42"/>
  <c r="F79" i="42"/>
  <c r="L80" i="42"/>
  <c r="F81" i="42"/>
  <c r="F82" i="42"/>
  <c r="F83" i="42"/>
  <c r="F84" i="42"/>
  <c r="F85" i="42"/>
  <c r="F86" i="42"/>
  <c r="F87" i="42"/>
  <c r="L88" i="42"/>
  <c r="M88" i="42" s="1"/>
  <c r="L89" i="42"/>
  <c r="M89" i="42" s="1"/>
  <c r="F90" i="42"/>
  <c r="F91" i="42"/>
  <c r="F92" i="42"/>
  <c r="F93" i="42"/>
  <c r="F94" i="42"/>
  <c r="F95" i="42"/>
  <c r="F97" i="42"/>
  <c r="F98" i="42"/>
  <c r="F99" i="42"/>
  <c r="F100" i="42"/>
  <c r="F101" i="42"/>
  <c r="F103" i="42"/>
  <c r="L105" i="42"/>
  <c r="M105" i="42" s="1"/>
  <c r="F106" i="42"/>
  <c r="F107" i="42"/>
  <c r="F108" i="42"/>
  <c r="F109" i="42"/>
  <c r="F110" i="42"/>
  <c r="F111" i="42"/>
  <c r="L112" i="42"/>
  <c r="F113" i="42"/>
  <c r="F114" i="42"/>
  <c r="F115" i="42"/>
  <c r="F116" i="42"/>
  <c r="F117" i="42"/>
  <c r="F118" i="42"/>
  <c r="F119" i="42"/>
  <c r="F121" i="42"/>
  <c r="F122" i="42"/>
  <c r="F123" i="42"/>
  <c r="F124" i="42"/>
  <c r="F125" i="42"/>
  <c r="F126" i="42"/>
  <c r="F127" i="42"/>
  <c r="F129" i="42"/>
  <c r="F130" i="42"/>
  <c r="F131" i="42"/>
  <c r="F132" i="42"/>
  <c r="F133" i="42"/>
  <c r="F134" i="42"/>
  <c r="F135" i="42"/>
  <c r="F137" i="42"/>
  <c r="F138" i="42"/>
  <c r="F139" i="42"/>
  <c r="L140" i="42"/>
  <c r="M140" i="42" s="1"/>
  <c r="F141" i="42"/>
  <c r="F142" i="42"/>
  <c r="F143" i="42"/>
  <c r="F145" i="42"/>
  <c r="F146" i="42"/>
  <c r="F147" i="42"/>
  <c r="F148" i="42"/>
  <c r="F149" i="42"/>
  <c r="F151" i="42"/>
  <c r="F154" i="42"/>
  <c r="F155" i="42"/>
  <c r="F156" i="42"/>
  <c r="F157" i="42"/>
  <c r="F158" i="42"/>
  <c r="F159" i="42"/>
  <c r="F161" i="42"/>
  <c r="F162" i="42"/>
  <c r="F163" i="42"/>
  <c r="F164" i="42"/>
  <c r="F165" i="42"/>
  <c r="F166" i="42"/>
  <c r="F167" i="42"/>
  <c r="F169" i="42"/>
  <c r="F170" i="42"/>
  <c r="F171" i="42"/>
  <c r="F172" i="42"/>
  <c r="F173" i="42"/>
  <c r="F174" i="42"/>
  <c r="F175" i="42"/>
  <c r="L177" i="42"/>
  <c r="M177" i="42" s="1"/>
  <c r="F178" i="42"/>
  <c r="F179" i="42"/>
  <c r="F180" i="42"/>
  <c r="F181" i="42"/>
  <c r="F183" i="42"/>
  <c r="F185" i="42"/>
  <c r="F186" i="42"/>
  <c r="F187" i="42"/>
  <c r="L188" i="42"/>
  <c r="M188" i="42" s="1"/>
  <c r="F189" i="42"/>
  <c r="F190" i="42"/>
  <c r="F191" i="42"/>
  <c r="L192" i="42"/>
  <c r="F194" i="42"/>
  <c r="F195" i="42"/>
  <c r="F196" i="42"/>
  <c r="F197" i="42"/>
  <c r="F198" i="42"/>
  <c r="F199" i="42"/>
  <c r="F201" i="42"/>
  <c r="F202" i="42"/>
  <c r="F203" i="42"/>
  <c r="F204" i="42"/>
  <c r="F205" i="42"/>
  <c r="F206" i="42"/>
  <c r="F207" i="42"/>
  <c r="F209" i="42"/>
  <c r="F210" i="42"/>
  <c r="F211" i="42"/>
  <c r="F212" i="42"/>
  <c r="F213" i="42"/>
  <c r="F214" i="42"/>
  <c r="F215" i="42"/>
  <c r="F217" i="42"/>
  <c r="F218" i="42"/>
  <c r="F219" i="42"/>
  <c r="F220" i="42"/>
  <c r="F221" i="42"/>
  <c r="F222" i="42"/>
  <c r="F223" i="42"/>
  <c r="F224" i="42"/>
  <c r="F225" i="42"/>
  <c r="F226" i="42"/>
  <c r="F227" i="42"/>
  <c r="F228" i="42"/>
  <c r="F229" i="42"/>
  <c r="F230" i="42"/>
  <c r="F231" i="42"/>
  <c r="F232" i="42"/>
  <c r="L233" i="42"/>
  <c r="M233" i="42" s="1"/>
  <c r="F234" i="42"/>
  <c r="F235" i="42"/>
  <c r="L236" i="42"/>
  <c r="M236" i="42" s="1"/>
  <c r="F237" i="42"/>
  <c r="F238" i="42"/>
  <c r="L240" i="42"/>
  <c r="M240" i="42" s="1"/>
  <c r="F241" i="42"/>
  <c r="L242" i="42"/>
  <c r="M242" i="42" s="1"/>
  <c r="F243" i="42"/>
  <c r="F244" i="42"/>
  <c r="F245" i="42"/>
  <c r="F246" i="42"/>
  <c r="F249" i="42"/>
  <c r="L250" i="42"/>
  <c r="M250" i="42" s="1"/>
  <c r="F251" i="42"/>
  <c r="F252" i="42"/>
  <c r="F253" i="42"/>
  <c r="F254" i="42"/>
  <c r="F257" i="42"/>
  <c r="F258" i="42"/>
  <c r="F259" i="42"/>
  <c r="F260" i="42"/>
  <c r="F261" i="42"/>
  <c r="F262" i="42"/>
  <c r="F265" i="42"/>
  <c r="F266" i="42"/>
  <c r="F267" i="42"/>
  <c r="L268" i="42"/>
  <c r="M268" i="42" s="1"/>
  <c r="F269" i="42"/>
  <c r="F270" i="42"/>
  <c r="L271" i="42"/>
  <c r="M271" i="42" s="1"/>
  <c r="L272" i="42"/>
  <c r="F273" i="42"/>
  <c r="F274" i="42"/>
  <c r="F275" i="42"/>
  <c r="F276" i="42"/>
  <c r="F277" i="42"/>
  <c r="F278" i="42"/>
  <c r="L281" i="42"/>
  <c r="M281" i="42" s="1"/>
  <c r="F282" i="42"/>
  <c r="F283" i="42"/>
  <c r="F284" i="42"/>
  <c r="F285" i="42"/>
  <c r="F286" i="42"/>
  <c r="F289" i="42"/>
  <c r="F290" i="42"/>
  <c r="F291" i="42"/>
  <c r="F292" i="42"/>
  <c r="F293" i="42"/>
  <c r="F294" i="42"/>
  <c r="F297" i="42"/>
  <c r="F298" i="42"/>
  <c r="F299" i="42"/>
  <c r="F300" i="42"/>
  <c r="F301" i="42"/>
  <c r="F302" i="42"/>
  <c r="F10" i="42"/>
  <c r="F89" i="42" l="1"/>
  <c r="G89" i="42"/>
  <c r="G236" i="42"/>
  <c r="F236" i="42"/>
  <c r="G177" i="42"/>
  <c r="G188" i="42"/>
  <c r="F177" i="42"/>
  <c r="G268" i="42"/>
  <c r="F188" i="42"/>
  <c r="G250" i="42"/>
  <c r="G140" i="42"/>
  <c r="F268" i="42"/>
  <c r="G242" i="42"/>
  <c r="F250" i="42"/>
  <c r="F140" i="42"/>
  <c r="F281" i="42"/>
  <c r="M272" i="42"/>
  <c r="G272" i="42"/>
  <c r="L264" i="42"/>
  <c r="F264" i="42"/>
  <c r="L248" i="42"/>
  <c r="F248" i="42"/>
  <c r="L208" i="42"/>
  <c r="F208" i="42"/>
  <c r="L200" i="42"/>
  <c r="F200" i="42"/>
  <c r="L176" i="42"/>
  <c r="F176" i="42"/>
  <c r="L160" i="42"/>
  <c r="F160" i="42"/>
  <c r="L144" i="42"/>
  <c r="F144" i="42"/>
  <c r="L128" i="42"/>
  <c r="F128" i="42"/>
  <c r="L120" i="42"/>
  <c r="F120" i="42"/>
  <c r="L104" i="42"/>
  <c r="F104" i="42"/>
  <c r="L32" i="42"/>
  <c r="F32" i="42"/>
  <c r="L295" i="42"/>
  <c r="F295" i="42"/>
  <c r="L255" i="42"/>
  <c r="F255" i="42"/>
  <c r="L239" i="42"/>
  <c r="F239" i="42"/>
  <c r="F192" i="42"/>
  <c r="F80" i="42"/>
  <c r="F271" i="42"/>
  <c r="F56" i="42"/>
  <c r="F112" i="42"/>
  <c r="G88" i="42"/>
  <c r="L296" i="42"/>
  <c r="F296" i="42"/>
  <c r="L288" i="42"/>
  <c r="F288" i="42"/>
  <c r="L280" i="42"/>
  <c r="F280" i="42"/>
  <c r="L256" i="42"/>
  <c r="F256" i="42"/>
  <c r="L216" i="42"/>
  <c r="F216" i="42"/>
  <c r="M192" i="42"/>
  <c r="G192" i="42"/>
  <c r="L184" i="42"/>
  <c r="F184" i="42"/>
  <c r="L168" i="42"/>
  <c r="F168" i="42"/>
  <c r="L152" i="42"/>
  <c r="F152" i="42"/>
  <c r="L136" i="42"/>
  <c r="F136" i="42"/>
  <c r="M112" i="42"/>
  <c r="G112" i="42"/>
  <c r="L96" i="42"/>
  <c r="F96" i="42"/>
  <c r="M80" i="42"/>
  <c r="G80" i="42"/>
  <c r="L72" i="42"/>
  <c r="F72" i="42"/>
  <c r="L64" i="42"/>
  <c r="F64" i="42"/>
  <c r="M56" i="42"/>
  <c r="G56" i="42"/>
  <c r="L48" i="42"/>
  <c r="F48" i="42"/>
  <c r="L40" i="42"/>
  <c r="F40" i="42"/>
  <c r="L24" i="42"/>
  <c r="F24" i="42"/>
  <c r="L16" i="42"/>
  <c r="F16" i="42"/>
  <c r="F88" i="42"/>
  <c r="L287" i="42"/>
  <c r="F287" i="42"/>
  <c r="L279" i="42"/>
  <c r="F279" i="42"/>
  <c r="L263" i="42"/>
  <c r="F263" i="42"/>
  <c r="L247" i="42"/>
  <c r="F247" i="42"/>
  <c r="L182" i="42"/>
  <c r="F182" i="42"/>
  <c r="L150" i="42"/>
  <c r="F150" i="42"/>
  <c r="L102" i="42"/>
  <c r="F102" i="42"/>
  <c r="L38" i="42"/>
  <c r="F38" i="42"/>
  <c r="F272" i="42"/>
  <c r="G240" i="42"/>
  <c r="G271" i="42"/>
  <c r="F240" i="42"/>
  <c r="F242" i="42"/>
  <c r="G233" i="42"/>
  <c r="G41" i="42"/>
  <c r="G105" i="42"/>
  <c r="L193" i="42"/>
  <c r="F193" i="42"/>
  <c r="L153" i="42"/>
  <c r="F153" i="42"/>
  <c r="L25" i="42"/>
  <c r="F25" i="42"/>
  <c r="F233" i="42"/>
  <c r="F41" i="42"/>
  <c r="F105" i="42"/>
  <c r="G281" i="42"/>
  <c r="L298" i="42"/>
  <c r="L290" i="42"/>
  <c r="L282" i="42"/>
  <c r="L274" i="42"/>
  <c r="L266" i="42"/>
  <c r="L234" i="42"/>
  <c r="L226" i="42"/>
  <c r="L218" i="42"/>
  <c r="L210" i="42"/>
  <c r="L202" i="42"/>
  <c r="L232" i="42"/>
  <c r="L223" i="42"/>
  <c r="L207" i="42"/>
  <c r="L167" i="42"/>
  <c r="L103" i="42"/>
  <c r="L87" i="42"/>
  <c r="L39" i="42"/>
  <c r="L23" i="42"/>
  <c r="L14" i="42"/>
  <c r="L224" i="42"/>
  <c r="L215" i="42"/>
  <c r="L151" i="42"/>
  <c r="L135" i="42"/>
  <c r="L119" i="42"/>
  <c r="L71" i="42"/>
  <c r="L55" i="42"/>
  <c r="L231" i="42"/>
  <c r="L199" i="42"/>
  <c r="L183" i="42"/>
  <c r="L278" i="42"/>
  <c r="L198" i="42"/>
  <c r="L36" i="42"/>
  <c r="L220" i="42"/>
  <c r="G220" i="42" s="1"/>
  <c r="L78" i="42"/>
  <c r="L230" i="42"/>
  <c r="G230" i="42" s="1"/>
  <c r="L100" i="42"/>
  <c r="L265" i="42"/>
  <c r="G265" i="42" s="1"/>
  <c r="L81" i="42"/>
  <c r="G81" i="42" s="1"/>
  <c r="L300" i="42"/>
  <c r="G300" i="42" s="1"/>
  <c r="L262" i="42"/>
  <c r="L217" i="42"/>
  <c r="G217" i="42" s="1"/>
  <c r="L172" i="42"/>
  <c r="G172" i="42" s="1"/>
  <c r="L134" i="42"/>
  <c r="L76" i="42"/>
  <c r="G76" i="42" s="1"/>
  <c r="L12" i="42"/>
  <c r="G12" i="42" s="1"/>
  <c r="L185" i="42"/>
  <c r="L297" i="42"/>
  <c r="G297" i="42" s="1"/>
  <c r="L252" i="42"/>
  <c r="L214" i="42"/>
  <c r="L169" i="42"/>
  <c r="G169" i="42" s="1"/>
  <c r="L124" i="42"/>
  <c r="G124" i="42" s="1"/>
  <c r="L60" i="42"/>
  <c r="G60" i="42" s="1"/>
  <c r="L294" i="42"/>
  <c r="G294" i="42" s="1"/>
  <c r="L249" i="42"/>
  <c r="G249" i="42" s="1"/>
  <c r="L204" i="42"/>
  <c r="G204" i="42" s="1"/>
  <c r="L166" i="42"/>
  <c r="G166" i="42" s="1"/>
  <c r="L121" i="42"/>
  <c r="L57" i="42"/>
  <c r="L17" i="42"/>
  <c r="G17" i="42" s="1"/>
  <c r="L137" i="42"/>
  <c r="G137" i="42" s="1"/>
  <c r="L284" i="42"/>
  <c r="G284" i="42" s="1"/>
  <c r="L246" i="42"/>
  <c r="L201" i="42"/>
  <c r="G201" i="42" s="1"/>
  <c r="L156" i="42"/>
  <c r="G156" i="42" s="1"/>
  <c r="L118" i="42"/>
  <c r="G118" i="42" s="1"/>
  <c r="L54" i="42"/>
  <c r="G54" i="42" s="1"/>
  <c r="L299" i="42"/>
  <c r="L283" i="42"/>
  <c r="L267" i="42"/>
  <c r="L251" i="42"/>
  <c r="L235" i="42"/>
  <c r="L227" i="42"/>
  <c r="L291" i="42"/>
  <c r="L275" i="42"/>
  <c r="L259" i="42"/>
  <c r="L243" i="42"/>
  <c r="L211" i="42"/>
  <c r="L203" i="42"/>
  <c r="L187" i="42"/>
  <c r="L163" i="42"/>
  <c r="L131" i="42"/>
  <c r="G131" i="42" s="1"/>
  <c r="L115" i="42"/>
  <c r="L99" i="42"/>
  <c r="L83" i="42"/>
  <c r="L67" i="42"/>
  <c r="L51" i="42"/>
  <c r="L11" i="42"/>
  <c r="L186" i="42"/>
  <c r="L154" i="42"/>
  <c r="L138" i="42"/>
  <c r="L98" i="42"/>
  <c r="L82" i="42"/>
  <c r="L50" i="42"/>
  <c r="L18" i="42"/>
  <c r="L97" i="42"/>
  <c r="G97" i="42" s="1"/>
  <c r="L33" i="42"/>
  <c r="G33" i="42" s="1"/>
  <c r="L293" i="42"/>
  <c r="L277" i="42"/>
  <c r="L261" i="42"/>
  <c r="G261" i="42" s="1"/>
  <c r="L245" i="42"/>
  <c r="G245" i="42" s="1"/>
  <c r="L229" i="42"/>
  <c r="L213" i="42"/>
  <c r="L197" i="42"/>
  <c r="L181" i="42"/>
  <c r="L165" i="42"/>
  <c r="L149" i="42"/>
  <c r="L133" i="42"/>
  <c r="L116" i="42"/>
  <c r="L94" i="42"/>
  <c r="G94" i="42" s="1"/>
  <c r="L73" i="42"/>
  <c r="G73" i="42" s="1"/>
  <c r="L52" i="42"/>
  <c r="L30" i="42"/>
  <c r="L219" i="42"/>
  <c r="L195" i="42"/>
  <c r="L179" i="42"/>
  <c r="L147" i="42"/>
  <c r="L123" i="42"/>
  <c r="L107" i="42"/>
  <c r="L91" i="42"/>
  <c r="L75" i="42"/>
  <c r="L59" i="42"/>
  <c r="L27" i="42"/>
  <c r="L258" i="42"/>
  <c r="G258" i="42" s="1"/>
  <c r="L162" i="42"/>
  <c r="L146" i="42"/>
  <c r="L122" i="42"/>
  <c r="L90" i="42"/>
  <c r="L74" i="42"/>
  <c r="L58" i="42"/>
  <c r="L26" i="42"/>
  <c r="L10" i="42"/>
  <c r="L191" i="42"/>
  <c r="L175" i="42"/>
  <c r="L159" i="42"/>
  <c r="L143" i="42"/>
  <c r="L127" i="42"/>
  <c r="L111" i="42"/>
  <c r="L95" i="42"/>
  <c r="L79" i="42"/>
  <c r="L63" i="42"/>
  <c r="L47" i="42"/>
  <c r="L31" i="42"/>
  <c r="L15" i="42"/>
  <c r="L292" i="42"/>
  <c r="G292" i="42" s="1"/>
  <c r="L276" i="42"/>
  <c r="G276" i="42" s="1"/>
  <c r="L260" i="42"/>
  <c r="L244" i="42"/>
  <c r="L228" i="42"/>
  <c r="L212" i="42"/>
  <c r="G212" i="42" s="1"/>
  <c r="L196" i="42"/>
  <c r="G196" i="42" s="1"/>
  <c r="L180" i="42"/>
  <c r="L164" i="42"/>
  <c r="L148" i="42"/>
  <c r="L132" i="42"/>
  <c r="L113" i="42"/>
  <c r="G113" i="42" s="1"/>
  <c r="L92" i="42"/>
  <c r="L70" i="42"/>
  <c r="L49" i="42"/>
  <c r="G49" i="42" s="1"/>
  <c r="L28" i="42"/>
  <c r="G28" i="42" s="1"/>
  <c r="L155" i="42"/>
  <c r="L43" i="42"/>
  <c r="L178" i="42"/>
  <c r="L114" i="42"/>
  <c r="L34" i="42"/>
  <c r="L289" i="42"/>
  <c r="G289" i="42" s="1"/>
  <c r="L273" i="42"/>
  <c r="G273" i="42" s="1"/>
  <c r="L257" i="42"/>
  <c r="G257" i="42" s="1"/>
  <c r="L241" i="42"/>
  <c r="G241" i="42" s="1"/>
  <c r="L225" i="42"/>
  <c r="G225" i="42" s="1"/>
  <c r="L209" i="42"/>
  <c r="G209" i="42" s="1"/>
  <c r="L161" i="42"/>
  <c r="G161" i="42" s="1"/>
  <c r="L145" i="42"/>
  <c r="G145" i="42" s="1"/>
  <c r="L129" i="42"/>
  <c r="L110" i="42"/>
  <c r="G110" i="42" s="1"/>
  <c r="L68" i="42"/>
  <c r="G68" i="42" s="1"/>
  <c r="L46" i="42"/>
  <c r="L171" i="42"/>
  <c r="L35" i="42"/>
  <c r="G35" i="42" s="1"/>
  <c r="L194" i="42"/>
  <c r="L130" i="42"/>
  <c r="L66" i="42"/>
  <c r="L117" i="42"/>
  <c r="L109" i="42"/>
  <c r="L101" i="42"/>
  <c r="L93" i="42"/>
  <c r="L85" i="42"/>
  <c r="L77" i="42"/>
  <c r="L69" i="42"/>
  <c r="L61" i="42"/>
  <c r="L53" i="42"/>
  <c r="L45" i="42"/>
  <c r="L37" i="42"/>
  <c r="L29" i="42"/>
  <c r="L21" i="42"/>
  <c r="L13" i="42"/>
  <c r="L302" i="42"/>
  <c r="L286" i="42"/>
  <c r="L270" i="42"/>
  <c r="L254" i="42"/>
  <c r="L238" i="42"/>
  <c r="L222" i="42"/>
  <c r="L206" i="42"/>
  <c r="L190" i="42"/>
  <c r="L174" i="42"/>
  <c r="L158" i="42"/>
  <c r="G158" i="42" s="1"/>
  <c r="L142" i="42"/>
  <c r="L126" i="42"/>
  <c r="L108" i="42"/>
  <c r="L86" i="42"/>
  <c r="L65" i="42"/>
  <c r="L44" i="42"/>
  <c r="L22" i="42"/>
  <c r="G22" i="42" s="1"/>
  <c r="L139" i="42"/>
  <c r="L19" i="42"/>
  <c r="L170" i="42"/>
  <c r="L106" i="42"/>
  <c r="L42" i="42"/>
  <c r="L301" i="42"/>
  <c r="G301" i="42" s="1"/>
  <c r="L285" i="42"/>
  <c r="L269" i="42"/>
  <c r="L253" i="42"/>
  <c r="G253" i="42" s="1"/>
  <c r="L237" i="42"/>
  <c r="G237" i="42" s="1"/>
  <c r="L221" i="42"/>
  <c r="L205" i="42"/>
  <c r="L189" i="42"/>
  <c r="L173" i="42"/>
  <c r="L157" i="42"/>
  <c r="G157" i="42" s="1"/>
  <c r="L141" i="42"/>
  <c r="L125" i="42"/>
  <c r="L84" i="42"/>
  <c r="G84" i="42" s="1"/>
  <c r="L62" i="42"/>
  <c r="L20" i="42"/>
  <c r="G20" i="42" s="1"/>
  <c r="M205" i="42" l="1"/>
  <c r="G205" i="42"/>
  <c r="M37" i="42"/>
  <c r="G37" i="42"/>
  <c r="M127" i="42"/>
  <c r="G127" i="42"/>
  <c r="M181" i="42"/>
  <c r="G181" i="42"/>
  <c r="M163" i="42"/>
  <c r="G163" i="42"/>
  <c r="M36" i="42"/>
  <c r="G36" i="42"/>
  <c r="M87" i="42"/>
  <c r="G87" i="42"/>
  <c r="M136" i="42"/>
  <c r="G136" i="42"/>
  <c r="M288" i="42"/>
  <c r="G288" i="42"/>
  <c r="M32" i="42"/>
  <c r="G32" i="42"/>
  <c r="M144" i="42"/>
  <c r="G144" i="42"/>
  <c r="M62" i="42"/>
  <c r="G62" i="42"/>
  <c r="M254" i="42"/>
  <c r="G254" i="42"/>
  <c r="M15" i="42"/>
  <c r="G15" i="42"/>
  <c r="M91" i="42"/>
  <c r="G91" i="42"/>
  <c r="M135" i="42"/>
  <c r="G135" i="42"/>
  <c r="M287" i="42"/>
  <c r="G287" i="42"/>
  <c r="M142" i="42"/>
  <c r="G142" i="42"/>
  <c r="M122" i="42"/>
  <c r="G122" i="42"/>
  <c r="M213" i="42"/>
  <c r="G213" i="42"/>
  <c r="M251" i="42"/>
  <c r="G251" i="42"/>
  <c r="M296" i="42"/>
  <c r="G296" i="42"/>
  <c r="M141" i="42"/>
  <c r="G141" i="42"/>
  <c r="M269" i="42"/>
  <c r="G269" i="42"/>
  <c r="M174" i="42"/>
  <c r="G174" i="42"/>
  <c r="M302" i="42"/>
  <c r="G302" i="42"/>
  <c r="M69" i="42"/>
  <c r="G69" i="42"/>
  <c r="M130" i="42"/>
  <c r="G130" i="42"/>
  <c r="M34" i="42"/>
  <c r="G34" i="42"/>
  <c r="M92" i="42"/>
  <c r="G92" i="42"/>
  <c r="M228" i="42"/>
  <c r="G228" i="42"/>
  <c r="M63" i="42"/>
  <c r="G63" i="42"/>
  <c r="M191" i="42"/>
  <c r="G191" i="42"/>
  <c r="M162" i="42"/>
  <c r="G162" i="42"/>
  <c r="M147" i="42"/>
  <c r="G147" i="42"/>
  <c r="M116" i="42"/>
  <c r="G116" i="42"/>
  <c r="M82" i="42"/>
  <c r="G82" i="42"/>
  <c r="M83" i="42"/>
  <c r="G83" i="42"/>
  <c r="M243" i="42"/>
  <c r="G243" i="42"/>
  <c r="M283" i="42"/>
  <c r="G283" i="42"/>
  <c r="M100" i="42"/>
  <c r="G100" i="42"/>
  <c r="M199" i="42"/>
  <c r="G199" i="42"/>
  <c r="M224" i="42"/>
  <c r="G224" i="42"/>
  <c r="M223" i="42"/>
  <c r="G223" i="42"/>
  <c r="M274" i="42"/>
  <c r="G274" i="42"/>
  <c r="M16" i="42"/>
  <c r="G16" i="42"/>
  <c r="M96" i="42"/>
  <c r="G96" i="42"/>
  <c r="M168" i="42"/>
  <c r="G168" i="42"/>
  <c r="M256" i="42"/>
  <c r="G256" i="42"/>
  <c r="M255" i="42"/>
  <c r="G255" i="42"/>
  <c r="M120" i="42"/>
  <c r="G120" i="42"/>
  <c r="M176" i="42"/>
  <c r="G176" i="42"/>
  <c r="M264" i="42"/>
  <c r="G264" i="42"/>
  <c r="M285" i="42"/>
  <c r="G285" i="42"/>
  <c r="M44" i="42"/>
  <c r="G44" i="42"/>
  <c r="M190" i="42"/>
  <c r="G190" i="42"/>
  <c r="M13" i="42"/>
  <c r="G13" i="42"/>
  <c r="M77" i="42"/>
  <c r="G77" i="42"/>
  <c r="M194" i="42"/>
  <c r="G194" i="42"/>
  <c r="M114" i="42"/>
  <c r="G114" i="42"/>
  <c r="M244" i="42"/>
  <c r="G244" i="42"/>
  <c r="M79" i="42"/>
  <c r="G79" i="42"/>
  <c r="M10" i="42"/>
  <c r="G10" i="42"/>
  <c r="M179" i="42"/>
  <c r="G179" i="42"/>
  <c r="M133" i="42"/>
  <c r="G133" i="42"/>
  <c r="M98" i="42"/>
  <c r="G98" i="42"/>
  <c r="M99" i="42"/>
  <c r="G99" i="42"/>
  <c r="M259" i="42"/>
  <c r="G259" i="42"/>
  <c r="M299" i="42"/>
  <c r="G299" i="42"/>
  <c r="M134" i="42"/>
  <c r="G134" i="42"/>
  <c r="M231" i="42"/>
  <c r="G231" i="42"/>
  <c r="M14" i="42"/>
  <c r="G14" i="42"/>
  <c r="M232" i="42"/>
  <c r="G232" i="42"/>
  <c r="M282" i="42"/>
  <c r="G282" i="42"/>
  <c r="M25" i="42"/>
  <c r="G25" i="42"/>
  <c r="M102" i="42"/>
  <c r="G102" i="42"/>
  <c r="M263" i="42"/>
  <c r="G263" i="42"/>
  <c r="M173" i="42"/>
  <c r="G173" i="42"/>
  <c r="M65" i="42"/>
  <c r="G65" i="42"/>
  <c r="M206" i="42"/>
  <c r="G206" i="42"/>
  <c r="M21" i="42"/>
  <c r="G21" i="42"/>
  <c r="M85" i="42"/>
  <c r="G85" i="42"/>
  <c r="M178" i="42"/>
  <c r="G178" i="42"/>
  <c r="M132" i="42"/>
  <c r="G132" i="42"/>
  <c r="M260" i="42"/>
  <c r="G260" i="42"/>
  <c r="M95" i="42"/>
  <c r="G95" i="42"/>
  <c r="M26" i="42"/>
  <c r="G26" i="42"/>
  <c r="M27" i="42"/>
  <c r="G27" i="42"/>
  <c r="M195" i="42"/>
  <c r="G195" i="42"/>
  <c r="M149" i="42"/>
  <c r="G149" i="42"/>
  <c r="M277" i="42"/>
  <c r="G277" i="42"/>
  <c r="M138" i="42"/>
  <c r="G138" i="42"/>
  <c r="M115" i="42"/>
  <c r="G115" i="42"/>
  <c r="M275" i="42"/>
  <c r="G275" i="42"/>
  <c r="M57" i="42"/>
  <c r="G57" i="42"/>
  <c r="M78" i="42"/>
  <c r="G78" i="42"/>
  <c r="M55" i="42"/>
  <c r="G55" i="42"/>
  <c r="M23" i="42"/>
  <c r="G23" i="42"/>
  <c r="M202" i="42"/>
  <c r="G202" i="42"/>
  <c r="M290" i="42"/>
  <c r="G290" i="42"/>
  <c r="M24" i="42"/>
  <c r="G24" i="42"/>
  <c r="M64" i="42"/>
  <c r="G64" i="42"/>
  <c r="M184" i="42"/>
  <c r="G184" i="42"/>
  <c r="M280" i="42"/>
  <c r="G280" i="42"/>
  <c r="M295" i="42"/>
  <c r="G295" i="42"/>
  <c r="M128" i="42"/>
  <c r="G128" i="42"/>
  <c r="M200" i="42"/>
  <c r="G200" i="42"/>
  <c r="M189" i="42"/>
  <c r="G189" i="42"/>
  <c r="M42" i="42"/>
  <c r="G42" i="42"/>
  <c r="M86" i="42"/>
  <c r="G86" i="42"/>
  <c r="M222" i="42"/>
  <c r="G222" i="42"/>
  <c r="M29" i="42"/>
  <c r="G29" i="42"/>
  <c r="M93" i="42"/>
  <c r="G93" i="42"/>
  <c r="M171" i="42"/>
  <c r="G171" i="42"/>
  <c r="M43" i="42"/>
  <c r="G43" i="42"/>
  <c r="M148" i="42"/>
  <c r="G148" i="42"/>
  <c r="M111" i="42"/>
  <c r="G111" i="42"/>
  <c r="M58" i="42"/>
  <c r="G58" i="42"/>
  <c r="M59" i="42"/>
  <c r="G59" i="42"/>
  <c r="M219" i="42"/>
  <c r="G219" i="42"/>
  <c r="M165" i="42"/>
  <c r="G165" i="42"/>
  <c r="M293" i="42"/>
  <c r="G293" i="42"/>
  <c r="M154" i="42"/>
  <c r="G154" i="42"/>
  <c r="M291" i="42"/>
  <c r="G291" i="42"/>
  <c r="M121" i="42"/>
  <c r="G121" i="42"/>
  <c r="M214" i="42"/>
  <c r="G214" i="42"/>
  <c r="M71" i="42"/>
  <c r="G71" i="42"/>
  <c r="M39" i="42"/>
  <c r="G39" i="42"/>
  <c r="M210" i="42"/>
  <c r="G210" i="42"/>
  <c r="M298" i="42"/>
  <c r="G298" i="42"/>
  <c r="M153" i="42"/>
  <c r="G153" i="42"/>
  <c r="M150" i="42"/>
  <c r="G150" i="42"/>
  <c r="M279" i="42"/>
  <c r="G279" i="42"/>
  <c r="M106" i="42"/>
  <c r="G106" i="42"/>
  <c r="M108" i="42"/>
  <c r="G108" i="42"/>
  <c r="M238" i="42"/>
  <c r="G238" i="42"/>
  <c r="M101" i="42"/>
  <c r="G101" i="42"/>
  <c r="M46" i="42"/>
  <c r="G46" i="42"/>
  <c r="M155" i="42"/>
  <c r="G155" i="42"/>
  <c r="M164" i="42"/>
  <c r="G164" i="42"/>
  <c r="M74" i="42"/>
  <c r="G74" i="42"/>
  <c r="M75" i="42"/>
  <c r="G75" i="42"/>
  <c r="M30" i="42"/>
  <c r="G30" i="42"/>
  <c r="M186" i="42"/>
  <c r="G186" i="42"/>
  <c r="M227" i="42"/>
  <c r="G227" i="42"/>
  <c r="M252" i="42"/>
  <c r="G252" i="42"/>
  <c r="M262" i="42"/>
  <c r="G262" i="42"/>
  <c r="M119" i="42"/>
  <c r="G119" i="42"/>
  <c r="M218" i="42"/>
  <c r="G218" i="42"/>
  <c r="M40" i="42"/>
  <c r="G40" i="42"/>
  <c r="M72" i="42"/>
  <c r="G72" i="42"/>
  <c r="M208" i="42"/>
  <c r="G208" i="42"/>
  <c r="M221" i="42"/>
  <c r="G221" i="42"/>
  <c r="M170" i="42"/>
  <c r="G170" i="42"/>
  <c r="M126" i="42"/>
  <c r="G126" i="42"/>
  <c r="M45" i="42"/>
  <c r="G45" i="42"/>
  <c r="M109" i="42"/>
  <c r="G109" i="42"/>
  <c r="M180" i="42"/>
  <c r="G180" i="42"/>
  <c r="M143" i="42"/>
  <c r="G143" i="42"/>
  <c r="M90" i="42"/>
  <c r="G90" i="42"/>
  <c r="M52" i="42"/>
  <c r="G52" i="42"/>
  <c r="M197" i="42"/>
  <c r="G197" i="42"/>
  <c r="M11" i="42"/>
  <c r="G11" i="42"/>
  <c r="M187" i="42"/>
  <c r="G187" i="42"/>
  <c r="M235" i="42"/>
  <c r="G235" i="42"/>
  <c r="M198" i="42"/>
  <c r="G198" i="42"/>
  <c r="M103" i="42"/>
  <c r="G103" i="42"/>
  <c r="M226" i="42"/>
  <c r="G226" i="42"/>
  <c r="M193" i="42"/>
  <c r="G193" i="42"/>
  <c r="M182" i="42"/>
  <c r="G182" i="42"/>
  <c r="M19" i="42"/>
  <c r="G19" i="42"/>
  <c r="M270" i="42"/>
  <c r="G270" i="42"/>
  <c r="M53" i="42"/>
  <c r="G53" i="42"/>
  <c r="M117" i="42"/>
  <c r="G117" i="42"/>
  <c r="M31" i="42"/>
  <c r="G31" i="42"/>
  <c r="M159" i="42"/>
  <c r="G159" i="42"/>
  <c r="M107" i="42"/>
  <c r="G107" i="42"/>
  <c r="M18" i="42"/>
  <c r="G18" i="42"/>
  <c r="M51" i="42"/>
  <c r="G51" i="42"/>
  <c r="M203" i="42"/>
  <c r="G203" i="42"/>
  <c r="M246" i="42"/>
  <c r="G246" i="42"/>
  <c r="M185" i="42"/>
  <c r="G185" i="42"/>
  <c r="M278" i="42"/>
  <c r="G278" i="42"/>
  <c r="M151" i="42"/>
  <c r="G151" i="42"/>
  <c r="M167" i="42"/>
  <c r="G167" i="42"/>
  <c r="M234" i="42"/>
  <c r="G234" i="42"/>
  <c r="M48" i="42"/>
  <c r="G48" i="42"/>
  <c r="M152" i="42"/>
  <c r="G152" i="42"/>
  <c r="M216" i="42"/>
  <c r="G216" i="42"/>
  <c r="M239" i="42"/>
  <c r="G239" i="42"/>
  <c r="M104" i="42"/>
  <c r="G104" i="42"/>
  <c r="M160" i="42"/>
  <c r="G160" i="42"/>
  <c r="M248" i="42"/>
  <c r="G248" i="42"/>
  <c r="M125" i="42"/>
  <c r="G125" i="42"/>
  <c r="M139" i="42"/>
  <c r="G139" i="42"/>
  <c r="M286" i="42"/>
  <c r="G286" i="42"/>
  <c r="M61" i="42"/>
  <c r="G61" i="42"/>
  <c r="M66" i="42"/>
  <c r="G66" i="42"/>
  <c r="M129" i="42"/>
  <c r="G129" i="42"/>
  <c r="M70" i="42"/>
  <c r="G70" i="42"/>
  <c r="M47" i="42"/>
  <c r="G47" i="42"/>
  <c r="M175" i="42"/>
  <c r="G175" i="42"/>
  <c r="M146" i="42"/>
  <c r="G146" i="42"/>
  <c r="M123" i="42"/>
  <c r="G123" i="42"/>
  <c r="M229" i="42"/>
  <c r="G229" i="42"/>
  <c r="M50" i="42"/>
  <c r="G50" i="42"/>
  <c r="M67" i="42"/>
  <c r="G67" i="42"/>
  <c r="M211" i="42"/>
  <c r="G211" i="42"/>
  <c r="M267" i="42"/>
  <c r="G267" i="42"/>
  <c r="M183" i="42"/>
  <c r="G183" i="42"/>
  <c r="M215" i="42"/>
  <c r="G215" i="42"/>
  <c r="M207" i="42"/>
  <c r="G207" i="42"/>
  <c r="M266" i="42"/>
  <c r="G266" i="42"/>
  <c r="M38" i="42"/>
  <c r="G38" i="42"/>
  <c r="M247" i="42"/>
  <c r="G247" i="42"/>
  <c r="M118" i="42"/>
  <c r="M220" i="42"/>
  <c r="M241" i="42"/>
  <c r="M292" i="42"/>
  <c r="M33" i="42"/>
  <c r="M166" i="42"/>
  <c r="M297" i="42"/>
  <c r="M84" i="42"/>
  <c r="M110" i="42"/>
  <c r="M49" i="42"/>
  <c r="M196" i="42"/>
  <c r="M73" i="42"/>
  <c r="M158" i="42"/>
  <c r="M12" i="42"/>
  <c r="M265" i="42"/>
  <c r="M22" i="42"/>
  <c r="M145" i="42"/>
  <c r="M60" i="42"/>
  <c r="M76" i="42"/>
  <c r="M225" i="42"/>
  <c r="M276" i="42"/>
  <c r="M257" i="42"/>
  <c r="M97" i="42"/>
  <c r="M204" i="42"/>
  <c r="M253" i="42"/>
  <c r="M131" i="42"/>
  <c r="M217" i="42"/>
  <c r="M156" i="42"/>
  <c r="M28" i="42"/>
  <c r="M201" i="42"/>
  <c r="M237" i="42"/>
  <c r="M273" i="42"/>
  <c r="M249" i="42"/>
  <c r="M81" i="42"/>
  <c r="M289" i="42"/>
  <c r="M212" i="42"/>
  <c r="M94" i="42"/>
  <c r="M245" i="42"/>
  <c r="M137" i="42"/>
  <c r="M161" i="42"/>
  <c r="M113" i="42"/>
  <c r="M258" i="42"/>
  <c r="M261" i="42"/>
  <c r="M17" i="42"/>
  <c r="M124" i="42"/>
  <c r="M230" i="42"/>
  <c r="M301" i="42"/>
  <c r="M35" i="42"/>
  <c r="M209" i="42"/>
  <c r="M54" i="42"/>
  <c r="M169" i="42"/>
  <c r="M284" i="42"/>
  <c r="M300" i="42"/>
  <c r="M172" i="42"/>
  <c r="M294" i="42"/>
  <c r="M157" i="42"/>
  <c r="M20" i="42"/>
  <c r="M68" i="42"/>
  <c r="AF126" i="35" l="1"/>
  <c r="AG126" i="35" s="1"/>
  <c r="AF291" i="35"/>
  <c r="AG291" i="35" s="1"/>
  <c r="AF181" i="35"/>
  <c r="AG181" i="35" s="1"/>
  <c r="AF40" i="35"/>
  <c r="AG40" i="35" s="1"/>
  <c r="AF49" i="35"/>
  <c r="AG49" i="35" s="1"/>
  <c r="AF150" i="35"/>
  <c r="AG150" i="35" s="1"/>
  <c r="AF214" i="35"/>
  <c r="AG214" i="35" s="1"/>
  <c r="AF244" i="35"/>
  <c r="AG244" i="35" s="1"/>
  <c r="AF169" i="35"/>
  <c r="AG169" i="35" s="1"/>
  <c r="AF274" i="35"/>
  <c r="AG274" i="35" s="1"/>
  <c r="AF106" i="35"/>
  <c r="AG106" i="35" s="1"/>
  <c r="AF73" i="35"/>
  <c r="AG73" i="35" s="1"/>
  <c r="AF302" i="35"/>
  <c r="AG302" i="35" s="1"/>
  <c r="AF14" i="35"/>
  <c r="AG14" i="35" s="1"/>
  <c r="AF201" i="35"/>
  <c r="AG201" i="35" s="1"/>
  <c r="AF275" i="35"/>
  <c r="AG275" i="35" s="1"/>
  <c r="AF211" i="35"/>
  <c r="AG211" i="35" s="1"/>
  <c r="AF301" i="35"/>
  <c r="AG301" i="35" s="1"/>
  <c r="AF143" i="35"/>
  <c r="AG143" i="35" s="1"/>
  <c r="AF11" i="35"/>
  <c r="AG11" i="35" s="1"/>
  <c r="AF260" i="35"/>
  <c r="AG260" i="35" s="1"/>
  <c r="AF253" i="35"/>
  <c r="AG253" i="35" s="1"/>
  <c r="AF194" i="35"/>
  <c r="AG194" i="35" s="1"/>
  <c r="AF124" i="35"/>
  <c r="AG124" i="35" s="1"/>
  <c r="AF71" i="35"/>
  <c r="AG71" i="35" s="1"/>
  <c r="AF81" i="35"/>
  <c r="AG81" i="35" s="1"/>
  <c r="AF35" i="35"/>
  <c r="AG35" i="35" s="1"/>
  <c r="AF282" i="35"/>
  <c r="AG282" i="35" s="1"/>
  <c r="AF239" i="35"/>
  <c r="AG239" i="35" s="1"/>
  <c r="AF266" i="35"/>
  <c r="AG266" i="35" s="1"/>
  <c r="AF212" i="35"/>
  <c r="AG212" i="35" s="1"/>
  <c r="AF129" i="35"/>
  <c r="AG129" i="35" s="1"/>
  <c r="AF174" i="35"/>
  <c r="AG174" i="35" s="1"/>
  <c r="AF55" i="35"/>
  <c r="AG55" i="35" s="1"/>
  <c r="AF285" i="35"/>
  <c r="AG285" i="35" s="1"/>
  <c r="AF98" i="35"/>
  <c r="AG98" i="35" s="1"/>
  <c r="AF46" i="35"/>
  <c r="AG46" i="35" s="1"/>
  <c r="AF177" i="35"/>
  <c r="AG177" i="35" s="1"/>
  <c r="AF267" i="35"/>
  <c r="AG267" i="35" s="1"/>
  <c r="AF145" i="35"/>
  <c r="AG145" i="35" s="1"/>
  <c r="AF87" i="35"/>
  <c r="AG87" i="35" s="1"/>
  <c r="AF85" i="35"/>
  <c r="AG85" i="35" s="1"/>
  <c r="AF47" i="35"/>
  <c r="AG47" i="35" s="1"/>
  <c r="AF24" i="35"/>
  <c r="AG24" i="35" s="1"/>
  <c r="AF119" i="35"/>
  <c r="AG119" i="35" s="1"/>
  <c r="AF230" i="35"/>
  <c r="AG230" i="35" s="1"/>
  <c r="AF74" i="35"/>
  <c r="AG74" i="35" s="1"/>
  <c r="AF254" i="35"/>
  <c r="AG254" i="35" s="1"/>
  <c r="AF132" i="35"/>
  <c r="AG132" i="35" s="1"/>
  <c r="AF199" i="35"/>
  <c r="AG199" i="35" s="1"/>
  <c r="AF248" i="35"/>
  <c r="AG248" i="35" s="1"/>
  <c r="AF175" i="35"/>
  <c r="AG175" i="35" s="1"/>
  <c r="AF166" i="35"/>
  <c r="AG166" i="35" s="1"/>
  <c r="AF294" i="35"/>
  <c r="AG294" i="35" s="1"/>
  <c r="AF69" i="35"/>
  <c r="AG69" i="35" s="1"/>
  <c r="AF65" i="35"/>
  <c r="AG65" i="35" s="1"/>
  <c r="AF99" i="35"/>
  <c r="AG99" i="35" s="1"/>
  <c r="AF178" i="35"/>
  <c r="AG178" i="35" s="1"/>
  <c r="AF231" i="35"/>
  <c r="AG231" i="35" s="1"/>
  <c r="AF116" i="35"/>
  <c r="AG116" i="35" s="1"/>
  <c r="AF82" i="35"/>
  <c r="AG82" i="35" s="1"/>
  <c r="AF43" i="35"/>
  <c r="AG43" i="35" s="1"/>
  <c r="AF249" i="35"/>
  <c r="AG249" i="35" s="1"/>
  <c r="AF180" i="35"/>
  <c r="AG180" i="35" s="1"/>
  <c r="AF61" i="35"/>
  <c r="AG61" i="35" s="1"/>
  <c r="AF13" i="35"/>
  <c r="AG13" i="35" s="1"/>
  <c r="AF235" i="35"/>
  <c r="AG235" i="35" s="1"/>
  <c r="AF50" i="35"/>
  <c r="AG50" i="35" s="1"/>
  <c r="AF139" i="35"/>
  <c r="AG139" i="35" s="1"/>
  <c r="AF245" i="35"/>
  <c r="AG245" i="35" s="1"/>
  <c r="AF203" i="35"/>
  <c r="AG203" i="35" s="1"/>
  <c r="AF277" i="35"/>
  <c r="AG277" i="35" s="1"/>
  <c r="AF160" i="35"/>
  <c r="AG160" i="35" s="1"/>
  <c r="AF30" i="35"/>
  <c r="AG30" i="35" s="1"/>
  <c r="AF256" i="35"/>
  <c r="AG256" i="35" s="1"/>
  <c r="AF42" i="35"/>
  <c r="AG42" i="35" s="1"/>
  <c r="AF137" i="35"/>
  <c r="AG137" i="35" s="1"/>
  <c r="AF59" i="35"/>
  <c r="AG59" i="35" s="1"/>
  <c r="AF94" i="35"/>
  <c r="AG94" i="35" s="1"/>
  <c r="AF172" i="35"/>
  <c r="AG172" i="35" s="1"/>
  <c r="AF300" i="35"/>
  <c r="AG300" i="35" s="1"/>
  <c r="AF292" i="35"/>
  <c r="AG292" i="35" s="1"/>
  <c r="AF229" i="35"/>
  <c r="AG229" i="35" s="1"/>
  <c r="AF204" i="35"/>
  <c r="AG204" i="35" s="1"/>
  <c r="AF101" i="35"/>
  <c r="AG101" i="35" s="1"/>
  <c r="AF259" i="35"/>
  <c r="AG259" i="35" s="1"/>
  <c r="AF123" i="35"/>
  <c r="AG123" i="35" s="1"/>
  <c r="AF255" i="35"/>
  <c r="AG255" i="35" s="1"/>
  <c r="AF295" i="35"/>
  <c r="AG295" i="35" s="1"/>
  <c r="AF167" i="35"/>
  <c r="AG167" i="35" s="1"/>
  <c r="AF281" i="35"/>
  <c r="AG281" i="35" s="1"/>
  <c r="AF258" i="35"/>
  <c r="AG258" i="35" s="1"/>
  <c r="AF127" i="35"/>
  <c r="AG127" i="35" s="1"/>
  <c r="AF206" i="35"/>
  <c r="AG206" i="35" s="1"/>
  <c r="AF289" i="35"/>
  <c r="AG289" i="35" s="1"/>
  <c r="AF163" i="35"/>
  <c r="AG163" i="35" s="1"/>
  <c r="AF186" i="35"/>
  <c r="AG186" i="35" s="1"/>
  <c r="AF226" i="35"/>
  <c r="AG226" i="35" s="1"/>
  <c r="AF296" i="35"/>
  <c r="AG296" i="35" s="1"/>
  <c r="AF23" i="35"/>
  <c r="AG23" i="35" s="1"/>
  <c r="AF45" i="35"/>
  <c r="AG45" i="35" s="1"/>
  <c r="AF189" i="35"/>
  <c r="AG189" i="35" s="1"/>
  <c r="AF164" i="35"/>
  <c r="AG164" i="35" s="1"/>
  <c r="AF64" i="35"/>
  <c r="AG64" i="35" s="1"/>
  <c r="AF57" i="35"/>
  <c r="AG57" i="35" s="1"/>
  <c r="AF138" i="35"/>
  <c r="AG138" i="35" s="1"/>
  <c r="AF12" i="35"/>
  <c r="AG12" i="35" s="1"/>
  <c r="AF102" i="35"/>
  <c r="AG102" i="35" s="1"/>
  <c r="AF15" i="35"/>
  <c r="AG15" i="35" s="1"/>
  <c r="AF191" i="35"/>
  <c r="AG191" i="35" s="1"/>
  <c r="AF128" i="35"/>
  <c r="AG128" i="35" s="1"/>
  <c r="AF207" i="35"/>
  <c r="AG207" i="35" s="1"/>
  <c r="AF112" i="35"/>
  <c r="AG112" i="35" s="1"/>
  <c r="AF153" i="35"/>
  <c r="AG153" i="35" s="1"/>
  <c r="AF182" i="35"/>
  <c r="AG182" i="35" s="1"/>
  <c r="AF232" i="35"/>
  <c r="AG232" i="35" s="1"/>
  <c r="AF165" i="35"/>
  <c r="AG165" i="35" s="1"/>
  <c r="AF60" i="35"/>
  <c r="AG60" i="35" s="1"/>
  <c r="AF243" i="35"/>
  <c r="AG243" i="35" s="1"/>
  <c r="AF161" i="35"/>
  <c r="AG161" i="35" s="1"/>
  <c r="AF80" i="35"/>
  <c r="AG80" i="35" s="1"/>
  <c r="AF36" i="35"/>
  <c r="AG36" i="35" s="1"/>
  <c r="AF105" i="35"/>
  <c r="AG105" i="35" s="1"/>
  <c r="AF133" i="35"/>
  <c r="AG133" i="35" s="1"/>
  <c r="AF234" i="35"/>
  <c r="AG234" i="35" s="1"/>
  <c r="AF117" i="35"/>
  <c r="AG117" i="35" s="1"/>
  <c r="AF195" i="35"/>
  <c r="AG195" i="35" s="1"/>
  <c r="AF107" i="35"/>
  <c r="AG107" i="35" s="1"/>
  <c r="AF217" i="35"/>
  <c r="AG217" i="35" s="1"/>
  <c r="AF236" i="35"/>
  <c r="AG236" i="35" s="1"/>
  <c r="AF154" i="35"/>
  <c r="AG154" i="35" s="1"/>
  <c r="AF184" i="35"/>
  <c r="AG184" i="35" s="1"/>
  <c r="AF27" i="35"/>
  <c r="AG27" i="35" s="1"/>
  <c r="AF210" i="35"/>
  <c r="AG210" i="35" s="1"/>
  <c r="AF86" i="35"/>
  <c r="AG86" i="35" s="1"/>
  <c r="AF176" i="35"/>
  <c r="AG176" i="35" s="1"/>
  <c r="AF149" i="35"/>
  <c r="AG149" i="35" s="1"/>
  <c r="AF293" i="35"/>
  <c r="AG293" i="35" s="1"/>
  <c r="AF22" i="35"/>
  <c r="AG22" i="35" s="1"/>
  <c r="AF83" i="35"/>
  <c r="AG83" i="35" s="1"/>
  <c r="AF200" i="35"/>
  <c r="AG200" i="35" s="1"/>
  <c r="AF62" i="35"/>
  <c r="AG62" i="35" s="1"/>
  <c r="AF220" i="35"/>
  <c r="AG220" i="35" s="1"/>
  <c r="AF68" i="35"/>
  <c r="AG68" i="35" s="1"/>
  <c r="AF96" i="35"/>
  <c r="AG96" i="35" s="1"/>
  <c r="AF78" i="35"/>
  <c r="AG78" i="35" s="1"/>
  <c r="AF219" i="35"/>
  <c r="AG219" i="35" s="1"/>
  <c r="AF114" i="35"/>
  <c r="AG114" i="35" s="1"/>
  <c r="AF237" i="35"/>
  <c r="AG237" i="35" s="1"/>
  <c r="AF261" i="35"/>
  <c r="AG261" i="35" s="1"/>
  <c r="AF19" i="35"/>
  <c r="AG19" i="35" s="1"/>
  <c r="AF202" i="35"/>
  <c r="AG202" i="35" s="1"/>
  <c r="AF273" i="35"/>
  <c r="AG273" i="35" s="1"/>
  <c r="AF18" i="35"/>
  <c r="AG18" i="35" s="1"/>
  <c r="AF108" i="35"/>
  <c r="AG108" i="35" s="1"/>
  <c r="AF142" i="35"/>
  <c r="AG142" i="35" s="1"/>
  <c r="AF113" i="35"/>
  <c r="AG113" i="35" s="1"/>
  <c r="AF118" i="35"/>
  <c r="AG118" i="35" s="1"/>
  <c r="AF185" i="35"/>
  <c r="AG185" i="35" s="1"/>
  <c r="AF216" i="35"/>
  <c r="AG216" i="35" s="1"/>
  <c r="AF268" i="35"/>
  <c r="AG268" i="35" s="1"/>
  <c r="AF100" i="35"/>
  <c r="AG100" i="35" s="1"/>
  <c r="AF279" i="35"/>
  <c r="AG279" i="35" s="1"/>
  <c r="AF75" i="35"/>
  <c r="AG75" i="35" s="1"/>
  <c r="AF227" i="35"/>
  <c r="AG227" i="35" s="1"/>
  <c r="AF262" i="35"/>
  <c r="AG262" i="35" s="1"/>
  <c r="AF276" i="35"/>
  <c r="AG276" i="35" s="1"/>
  <c r="AF28" i="35"/>
  <c r="AG28" i="35" s="1"/>
  <c r="AF287" i="35"/>
  <c r="AG287" i="35" s="1"/>
  <c r="AF205" i="35"/>
  <c r="AG205" i="35" s="1"/>
  <c r="AF257" i="35"/>
  <c r="AG257" i="35" s="1"/>
  <c r="AF125" i="35"/>
  <c r="AG125" i="35" s="1"/>
  <c r="AF34" i="35"/>
  <c r="AG34" i="35" s="1"/>
  <c r="AF183" i="35"/>
  <c r="AG183" i="35" s="1"/>
  <c r="AF173" i="35"/>
  <c r="AG173" i="35" s="1"/>
  <c r="AF155" i="35"/>
  <c r="AG155" i="35" s="1"/>
  <c r="AF241" i="35"/>
  <c r="AG241" i="35" s="1"/>
  <c r="AF265" i="35"/>
  <c r="AG265" i="35" s="1"/>
  <c r="AF240" i="35"/>
  <c r="AG240" i="35" s="1"/>
  <c r="AF89" i="35"/>
  <c r="AG89" i="35" s="1"/>
  <c r="AF251" i="35"/>
  <c r="AG251" i="35" s="1"/>
  <c r="AF157" i="35"/>
  <c r="AG157" i="35" s="1"/>
  <c r="AF221" i="35"/>
  <c r="AG221" i="35" s="1"/>
  <c r="AF171" i="35"/>
  <c r="AG171" i="35" s="1"/>
  <c r="AF26" i="35"/>
  <c r="AG26" i="35" s="1"/>
  <c r="AF298" i="35"/>
  <c r="AG298" i="35" s="1"/>
  <c r="AF159" i="35"/>
  <c r="AG159" i="35" s="1"/>
  <c r="AF91" i="35"/>
  <c r="AG91" i="35" s="1"/>
  <c r="AF111" i="35"/>
  <c r="AG111" i="35" s="1"/>
  <c r="AF197" i="35"/>
  <c r="AG197" i="35" s="1"/>
  <c r="AF222" i="35"/>
  <c r="AG222" i="35" s="1"/>
  <c r="AF156" i="35"/>
  <c r="AG156" i="35" s="1"/>
  <c r="AF51" i="35"/>
  <c r="AG51" i="35" s="1"/>
  <c r="AF187" i="35"/>
  <c r="AG187" i="35" s="1"/>
  <c r="AF41" i="35"/>
  <c r="AG41" i="35" s="1"/>
  <c r="AF16" i="35"/>
  <c r="AG16" i="35" s="1"/>
  <c r="AF280" i="35"/>
  <c r="AG280" i="35" s="1"/>
  <c r="AF224" i="35"/>
  <c r="AG224" i="35" s="1"/>
  <c r="AF179" i="35"/>
  <c r="AG179" i="35" s="1"/>
  <c r="AF297" i="35"/>
  <c r="AG297" i="35" s="1"/>
  <c r="AF121" i="35"/>
  <c r="AG121" i="35" s="1"/>
  <c r="AF90" i="35"/>
  <c r="AG90" i="35" s="1"/>
  <c r="AF146" i="35"/>
  <c r="AG146" i="35" s="1"/>
  <c r="AF252" i="35"/>
  <c r="AG252" i="35" s="1"/>
  <c r="AF250" i="35"/>
  <c r="AG250" i="35" s="1"/>
  <c r="AF52" i="35"/>
  <c r="AG52" i="35" s="1"/>
  <c r="AF130" i="35"/>
  <c r="AG130" i="35" s="1"/>
  <c r="AF140" i="35"/>
  <c r="AG140" i="35" s="1"/>
  <c r="AF144" i="35"/>
  <c r="AG144" i="35" s="1"/>
  <c r="AF66" i="35"/>
  <c r="AG66" i="35" s="1"/>
  <c r="AF208" i="35"/>
  <c r="AG208" i="35" s="1"/>
  <c r="AF88" i="35"/>
  <c r="AG88" i="35" s="1"/>
  <c r="AF135" i="35"/>
  <c r="AG135" i="35" s="1"/>
  <c r="AF247" i="35"/>
  <c r="AG247" i="35" s="1"/>
  <c r="AF152" i="35"/>
  <c r="AG152" i="35" s="1"/>
  <c r="AF188" i="35"/>
  <c r="AG188" i="35" s="1"/>
  <c r="AF141" i="35"/>
  <c r="AG141" i="35" s="1"/>
  <c r="AF269" i="35"/>
  <c r="AG269" i="35" s="1"/>
  <c r="AF122" i="35"/>
  <c r="AG122" i="35" s="1"/>
  <c r="AF196" i="35"/>
  <c r="AG196" i="35" s="1"/>
  <c r="AF209" i="35"/>
  <c r="AG209" i="35" s="1"/>
  <c r="AF53" i="35"/>
  <c r="AG53" i="35" s="1"/>
  <c r="AF76" i="35"/>
  <c r="AG76" i="35" s="1"/>
  <c r="AF233" i="35"/>
  <c r="AG233" i="35" s="1"/>
  <c r="AF193" i="35"/>
  <c r="AG193" i="35" s="1"/>
  <c r="AF272" i="35"/>
  <c r="AG272" i="35" s="1"/>
  <c r="AF33" i="35"/>
  <c r="AG33" i="35" s="1"/>
  <c r="AF286" i="35"/>
  <c r="AG286" i="35" s="1"/>
  <c r="AF54" i="35"/>
  <c r="AG54" i="35" s="1"/>
  <c r="AF31" i="35"/>
  <c r="AG31" i="35" s="1"/>
  <c r="AF95" i="35"/>
  <c r="AG95" i="35" s="1"/>
  <c r="AF63" i="35"/>
  <c r="AG63" i="35" s="1"/>
  <c r="AF58" i="35"/>
  <c r="AG58" i="35" s="1"/>
  <c r="AF39" i="35"/>
  <c r="AG39" i="35" s="1"/>
  <c r="AF104" i="35"/>
  <c r="AG104" i="35" s="1"/>
  <c r="AF228" i="35"/>
  <c r="AG228" i="35" s="1"/>
  <c r="AF147" i="35"/>
  <c r="AG147" i="35" s="1"/>
  <c r="AF72" i="35"/>
  <c r="AG72" i="35" s="1"/>
  <c r="AF48" i="35"/>
  <c r="AG48" i="35" s="1"/>
  <c r="AF136" i="35"/>
  <c r="AG136" i="35" s="1"/>
  <c r="AF242" i="35"/>
  <c r="AG242" i="35" s="1"/>
  <c r="AF264" i="35"/>
  <c r="AG264" i="35" s="1"/>
  <c r="AF278" i="35"/>
  <c r="AG278" i="35" s="1"/>
  <c r="AF170" i="35"/>
  <c r="AG170" i="35" s="1"/>
  <c r="AF168" i="35"/>
  <c r="AG168" i="35" s="1"/>
  <c r="AF56" i="35"/>
  <c r="AG56" i="35" s="1"/>
  <c r="AF288" i="35"/>
  <c r="AG288" i="35" s="1"/>
  <c r="AF290" i="35"/>
  <c r="AG290" i="35" s="1"/>
  <c r="AF246" i="35"/>
  <c r="AG246" i="35" s="1"/>
  <c r="AF25" i="35"/>
  <c r="AG25" i="35" s="1"/>
  <c r="AF79" i="35"/>
  <c r="AG79" i="35" s="1"/>
  <c r="AF77" i="35"/>
  <c r="AG77" i="35" s="1"/>
  <c r="AF17" i="35"/>
  <c r="AG17" i="35" s="1"/>
  <c r="AF44" i="35"/>
  <c r="AG44" i="35" s="1"/>
  <c r="AF270" i="35"/>
  <c r="AG270" i="35" s="1"/>
  <c r="AF223" i="35"/>
  <c r="AG223" i="35" s="1"/>
  <c r="AF84" i="35"/>
  <c r="AG84" i="35" s="1"/>
  <c r="AF97" i="35"/>
  <c r="AG97" i="35" s="1"/>
  <c r="AF32" i="35"/>
  <c r="AG32" i="35" s="1"/>
  <c r="AF109" i="35"/>
  <c r="AG109" i="35" s="1"/>
  <c r="AF299" i="35"/>
  <c r="AG299" i="35" s="1"/>
  <c r="AF21" i="35"/>
  <c r="AG21" i="35" s="1"/>
  <c r="AF151" i="35"/>
  <c r="AG151" i="35" s="1"/>
  <c r="AF29" i="35"/>
  <c r="AG29" i="35" s="1"/>
  <c r="AF120" i="35"/>
  <c r="AG120" i="35" s="1"/>
  <c r="AF284" i="35"/>
  <c r="AG284" i="35" s="1"/>
  <c r="AF162" i="35"/>
  <c r="AG162" i="35" s="1"/>
  <c r="AF218" i="35"/>
  <c r="AG218" i="35" s="1"/>
  <c r="AF92" i="35"/>
  <c r="AG92" i="35" s="1"/>
  <c r="AF148" i="35"/>
  <c r="AG148" i="35" s="1"/>
  <c r="AF134" i="35"/>
  <c r="AG134" i="35" s="1"/>
  <c r="AF213" i="35"/>
  <c r="AG213" i="35" s="1"/>
  <c r="AF131" i="35"/>
  <c r="AG131" i="35" s="1"/>
  <c r="AF215" i="35"/>
  <c r="AG215" i="35" s="1"/>
  <c r="AF225" i="35"/>
  <c r="AG225" i="35" s="1"/>
  <c r="AF158" i="35"/>
  <c r="AG158" i="35" s="1"/>
  <c r="AF110" i="35"/>
  <c r="AG110" i="35" s="1"/>
  <c r="AF93" i="35"/>
  <c r="AG93" i="35" s="1"/>
  <c r="AF192" i="35"/>
  <c r="AG192" i="35" s="1"/>
  <c r="AF190" i="35"/>
  <c r="AG190" i="35" s="1"/>
  <c r="AF70" i="35"/>
  <c r="AG70" i="35" s="1"/>
  <c r="AF103" i="35"/>
  <c r="AG103" i="35" s="1"/>
  <c r="AF238" i="35"/>
  <c r="AG238" i="35" s="1"/>
  <c r="AF198" i="35"/>
  <c r="AG198" i="35" s="1"/>
  <c r="AF67" i="35"/>
  <c r="AG67" i="35" s="1"/>
  <c r="AF283" i="35"/>
  <c r="AG283" i="35" s="1"/>
  <c r="AF115" i="35"/>
  <c r="AG115" i="35" s="1"/>
  <c r="AF263" i="35"/>
  <c r="AG263" i="35" s="1"/>
  <c r="AF271" i="35"/>
  <c r="AG271" i="35" s="1"/>
  <c r="AF20" i="35"/>
  <c r="AG20" i="35" s="1"/>
  <c r="AF38" i="35"/>
  <c r="AG38" i="35" s="1"/>
  <c r="AF37" i="35"/>
  <c r="AG37" i="35" s="1"/>
  <c r="F10"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101" i="3"/>
  <c r="F102" i="3"/>
  <c r="F103" i="3"/>
  <c r="F104" i="3"/>
  <c r="F105" i="3"/>
  <c r="F106" i="3"/>
  <c r="F107" i="3"/>
  <c r="F108" i="3"/>
  <c r="F109" i="3"/>
  <c r="F110" i="3"/>
  <c r="F111" i="3"/>
  <c r="F112" i="3"/>
  <c r="F113" i="3"/>
  <c r="F114" i="3"/>
  <c r="F115" i="3"/>
  <c r="F116" i="3"/>
  <c r="F117" i="3"/>
  <c r="F118" i="3"/>
  <c r="F119" i="3"/>
  <c r="F120" i="3"/>
  <c r="F121" i="3"/>
  <c r="F122" i="3"/>
  <c r="F123" i="3"/>
  <c r="F124" i="3"/>
  <c r="F125" i="3"/>
  <c r="F126" i="3"/>
  <c r="F127" i="3"/>
  <c r="F128" i="3"/>
  <c r="F129" i="3"/>
  <c r="F130" i="3"/>
  <c r="F131" i="3"/>
  <c r="F132" i="3"/>
  <c r="F133" i="3"/>
  <c r="F134" i="3"/>
  <c r="F135" i="3"/>
  <c r="F136" i="3"/>
  <c r="F137" i="3"/>
  <c r="F138" i="3"/>
  <c r="F139" i="3"/>
  <c r="F140" i="3"/>
  <c r="F141" i="3"/>
  <c r="F142" i="3"/>
  <c r="F143" i="3"/>
  <c r="F144" i="3"/>
  <c r="F145" i="3"/>
  <c r="F146" i="3"/>
  <c r="F147" i="3"/>
  <c r="F148" i="3"/>
  <c r="F149" i="3"/>
  <c r="F150" i="3"/>
  <c r="F151" i="3"/>
  <c r="F152" i="3"/>
  <c r="F153" i="3"/>
  <c r="F154"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F182" i="3"/>
  <c r="F183" i="3"/>
  <c r="F184" i="3"/>
  <c r="F185" i="3"/>
  <c r="F186" i="3"/>
  <c r="F187" i="3"/>
  <c r="F188" i="3"/>
  <c r="F189" i="3"/>
  <c r="F190" i="3"/>
  <c r="F191" i="3"/>
  <c r="F192" i="3"/>
  <c r="F193" i="3"/>
  <c r="F194" i="3"/>
  <c r="F195" i="3"/>
  <c r="F196" i="3"/>
  <c r="F197" i="3"/>
  <c r="F198" i="3"/>
  <c r="F199" i="3"/>
  <c r="F200" i="3"/>
  <c r="F201" i="3"/>
  <c r="F202" i="3"/>
  <c r="F203" i="3"/>
  <c r="F204" i="3"/>
  <c r="F205" i="3"/>
  <c r="F206" i="3"/>
  <c r="F207" i="3"/>
  <c r="F208" i="3"/>
  <c r="F209" i="3"/>
  <c r="F210" i="3"/>
  <c r="F211" i="3"/>
  <c r="F212" i="3"/>
  <c r="F213" i="3"/>
  <c r="F214" i="3"/>
  <c r="F215" i="3"/>
  <c r="F216" i="3"/>
  <c r="F217" i="3"/>
  <c r="F218" i="3"/>
  <c r="F219" i="3"/>
  <c r="F220" i="3"/>
  <c r="F221" i="3"/>
  <c r="F222" i="3"/>
  <c r="F223" i="3"/>
  <c r="F224" i="3"/>
  <c r="F225" i="3"/>
  <c r="F226" i="3"/>
  <c r="F227" i="3"/>
  <c r="F228" i="3"/>
  <c r="F229" i="3"/>
  <c r="F230" i="3"/>
  <c r="F231" i="3"/>
  <c r="F232" i="3"/>
  <c r="F233" i="3"/>
  <c r="F234" i="3"/>
  <c r="F235" i="3"/>
  <c r="F236" i="3"/>
  <c r="F237" i="3"/>
  <c r="F238" i="3"/>
  <c r="F239" i="3"/>
  <c r="F240" i="3"/>
  <c r="F241" i="3"/>
  <c r="F242" i="3"/>
  <c r="F243" i="3"/>
  <c r="F244" i="3"/>
  <c r="F245" i="3"/>
  <c r="F246" i="3"/>
  <c r="F247" i="3"/>
  <c r="F248" i="3"/>
  <c r="F249" i="3"/>
  <c r="F250" i="3"/>
  <c r="F251" i="3"/>
  <c r="F252" i="3"/>
  <c r="F253" i="3"/>
  <c r="F254" i="3"/>
  <c r="F255" i="3"/>
  <c r="F256" i="3"/>
  <c r="F257" i="3"/>
  <c r="F258" i="3"/>
  <c r="F259" i="3"/>
  <c r="F260" i="3"/>
  <c r="F261" i="3"/>
  <c r="F262" i="3"/>
  <c r="F263" i="3"/>
  <c r="F264" i="3"/>
  <c r="F265" i="3"/>
  <c r="F266" i="3"/>
  <c r="F267" i="3"/>
  <c r="F268" i="3"/>
  <c r="F269" i="3"/>
  <c r="F270" i="3"/>
  <c r="F271" i="3"/>
  <c r="F272" i="3"/>
  <c r="F273" i="3"/>
  <c r="F274" i="3"/>
  <c r="F275" i="3"/>
  <c r="F276" i="3"/>
  <c r="F277" i="3"/>
  <c r="F278" i="3"/>
  <c r="F279" i="3"/>
  <c r="F280" i="3"/>
  <c r="F281" i="3"/>
  <c r="F282" i="3"/>
  <c r="F283" i="3"/>
  <c r="F284" i="3"/>
  <c r="F285" i="3"/>
  <c r="F286" i="3"/>
  <c r="F287" i="3"/>
  <c r="F288" i="3"/>
  <c r="F289" i="3"/>
  <c r="F290" i="3"/>
  <c r="F291" i="3"/>
  <c r="F292" i="3"/>
  <c r="F293" i="3"/>
  <c r="F294" i="3"/>
  <c r="F295" i="3"/>
  <c r="F296" i="3"/>
  <c r="F297" i="3"/>
  <c r="F298" i="3"/>
  <c r="F299" i="3"/>
  <c r="F300" i="3"/>
  <c r="F301" i="3"/>
  <c r="F302" i="3"/>
  <c r="F11" i="3"/>
  <c r="AZ159" i="32"/>
  <c r="BA159" i="32"/>
  <c r="BB159" i="32"/>
  <c r="BC159" i="32"/>
  <c r="BD159" i="32"/>
  <c r="AZ160" i="32"/>
  <c r="BA160" i="32"/>
  <c r="BB160" i="32"/>
  <c r="BC160" i="32"/>
  <c r="BD160" i="32"/>
  <c r="AZ161" i="32"/>
  <c r="BA161" i="32"/>
  <c r="BB161" i="32"/>
  <c r="BC161" i="32"/>
  <c r="BD161" i="32"/>
  <c r="AZ162" i="32"/>
  <c r="BA162" i="32"/>
  <c r="BB162" i="32"/>
  <c r="BC162" i="32"/>
  <c r="BD162" i="32"/>
  <c r="AZ163" i="32"/>
  <c r="BA163" i="32"/>
  <c r="BB163" i="32"/>
  <c r="BC163" i="32"/>
  <c r="BD163" i="32"/>
  <c r="AZ164" i="32"/>
  <c r="BA164" i="32"/>
  <c r="BB164" i="32"/>
  <c r="BC164" i="32"/>
  <c r="BD164" i="32"/>
  <c r="AZ165" i="32"/>
  <c r="BA165" i="32"/>
  <c r="BB165" i="32"/>
  <c r="BC165" i="32"/>
  <c r="BD165" i="32"/>
  <c r="AZ166" i="32"/>
  <c r="BA166" i="32"/>
  <c r="BB166" i="32"/>
  <c r="BC166" i="32"/>
  <c r="BD166" i="32"/>
  <c r="AZ167" i="32"/>
  <c r="BA167" i="32"/>
  <c r="BB167" i="32"/>
  <c r="BC167" i="32"/>
  <c r="BD167" i="32"/>
  <c r="AZ168" i="32"/>
  <c r="BA168" i="32"/>
  <c r="BB168" i="32"/>
  <c r="BC168" i="32"/>
  <c r="BD168" i="32"/>
  <c r="AZ169" i="32"/>
  <c r="BA169" i="32"/>
  <c r="BB169" i="32"/>
  <c r="BC169" i="32"/>
  <c r="BD169" i="32"/>
  <c r="AZ170" i="32"/>
  <c r="BA170" i="32"/>
  <c r="BB170" i="32"/>
  <c r="BC170" i="32"/>
  <c r="BD170" i="32"/>
  <c r="AZ171" i="32"/>
  <c r="BA171" i="32"/>
  <c r="BB171" i="32"/>
  <c r="BC171" i="32"/>
  <c r="BD171" i="32"/>
  <c r="AZ172" i="32"/>
  <c r="BA172" i="32"/>
  <c r="BB172" i="32"/>
  <c r="BC172" i="32"/>
  <c r="BD172" i="32"/>
  <c r="AZ173" i="32"/>
  <c r="BA173" i="32"/>
  <c r="BB173" i="32"/>
  <c r="BC173" i="32"/>
  <c r="BD173" i="32"/>
  <c r="AZ174" i="32"/>
  <c r="BA174" i="32"/>
  <c r="BB174" i="32"/>
  <c r="BC174" i="32"/>
  <c r="BD174" i="32"/>
  <c r="AZ175" i="32"/>
  <c r="BA175" i="32"/>
  <c r="BB175" i="32"/>
  <c r="BC175" i="32"/>
  <c r="BD175" i="32"/>
  <c r="AZ176" i="32"/>
  <c r="BA176" i="32"/>
  <c r="BB176" i="32"/>
  <c r="BC176" i="32"/>
  <c r="BD176" i="32"/>
  <c r="AZ177" i="32"/>
  <c r="BA177" i="32"/>
  <c r="BB177" i="32"/>
  <c r="BC177" i="32"/>
  <c r="BD177" i="32"/>
  <c r="AZ178" i="32"/>
  <c r="BA178" i="32"/>
  <c r="BB178" i="32"/>
  <c r="BC178" i="32"/>
  <c r="BD178" i="32"/>
  <c r="AZ179" i="32"/>
  <c r="BA179" i="32"/>
  <c r="BB179" i="32"/>
  <c r="BC179" i="32"/>
  <c r="BD179" i="32"/>
  <c r="AZ180" i="32"/>
  <c r="BA180" i="32"/>
  <c r="BB180" i="32"/>
  <c r="BC180" i="32"/>
  <c r="BD180" i="32"/>
  <c r="AZ181" i="32"/>
  <c r="BA181" i="32"/>
  <c r="BB181" i="32"/>
  <c r="BC181" i="32"/>
  <c r="BD181" i="32"/>
  <c r="AZ182" i="32"/>
  <c r="BA182" i="32"/>
  <c r="BB182" i="32"/>
  <c r="BC182" i="32"/>
  <c r="BD182" i="32"/>
  <c r="AZ183" i="32"/>
  <c r="BA183" i="32"/>
  <c r="BB183" i="32"/>
  <c r="BC183" i="32"/>
  <c r="BD183" i="32"/>
  <c r="AZ184" i="32"/>
  <c r="BA184" i="32"/>
  <c r="BB184" i="32"/>
  <c r="BC184" i="32"/>
  <c r="BD184" i="32"/>
  <c r="AZ185" i="32"/>
  <c r="BA185" i="32"/>
  <c r="BB185" i="32"/>
  <c r="BC185" i="32"/>
  <c r="BD185" i="32"/>
  <c r="AZ186" i="32"/>
  <c r="BA186" i="32"/>
  <c r="BB186" i="32"/>
  <c r="BC186" i="32"/>
  <c r="BD186" i="32"/>
  <c r="AZ187" i="32"/>
  <c r="BA187" i="32"/>
  <c r="BB187" i="32"/>
  <c r="BC187" i="32"/>
  <c r="BD187" i="32"/>
  <c r="AZ188" i="32"/>
  <c r="BA188" i="32"/>
  <c r="BB188" i="32"/>
  <c r="BC188" i="32"/>
  <c r="BD188" i="32"/>
  <c r="AZ189" i="32"/>
  <c r="BA189" i="32"/>
  <c r="BB189" i="32"/>
  <c r="BC189" i="32"/>
  <c r="BD189" i="32"/>
  <c r="AZ190" i="32"/>
  <c r="BA190" i="32"/>
  <c r="BB190" i="32"/>
  <c r="BC190" i="32"/>
  <c r="BD190" i="32"/>
  <c r="AZ191" i="32"/>
  <c r="BA191" i="32"/>
  <c r="BB191" i="32"/>
  <c r="BC191" i="32"/>
  <c r="BD191" i="32"/>
  <c r="AZ192" i="32"/>
  <c r="BA192" i="32"/>
  <c r="BB192" i="32"/>
  <c r="BC192" i="32"/>
  <c r="BD192" i="32"/>
  <c r="AZ193" i="32"/>
  <c r="BA193" i="32"/>
  <c r="BB193" i="32"/>
  <c r="BC193" i="32"/>
  <c r="BD193" i="32"/>
  <c r="AZ194" i="32"/>
  <c r="BA194" i="32"/>
  <c r="BB194" i="32"/>
  <c r="BC194" i="32"/>
  <c r="BD194" i="32"/>
  <c r="AZ195" i="32"/>
  <c r="BA195" i="32"/>
  <c r="BB195" i="32"/>
  <c r="BC195" i="32"/>
  <c r="BD195" i="32"/>
  <c r="AZ196" i="32"/>
  <c r="BA196" i="32"/>
  <c r="BB196" i="32"/>
  <c r="BC196" i="32"/>
  <c r="BD196" i="32"/>
  <c r="AZ197" i="32"/>
  <c r="BA197" i="32"/>
  <c r="BB197" i="32"/>
  <c r="BC197" i="32"/>
  <c r="BD197" i="32"/>
  <c r="AZ198" i="32"/>
  <c r="BA198" i="32"/>
  <c r="BB198" i="32"/>
  <c r="BC198" i="32"/>
  <c r="BD198" i="32"/>
  <c r="AZ199" i="32"/>
  <c r="BA199" i="32"/>
  <c r="BB199" i="32"/>
  <c r="BC199" i="32"/>
  <c r="BD199" i="32"/>
  <c r="AZ200" i="32"/>
  <c r="BA200" i="32"/>
  <c r="BB200" i="32"/>
  <c r="BC200" i="32"/>
  <c r="BD200" i="32"/>
  <c r="AZ201" i="32"/>
  <c r="BA201" i="32"/>
  <c r="BB201" i="32"/>
  <c r="BC201" i="32"/>
  <c r="BD201" i="32"/>
  <c r="AZ202" i="32"/>
  <c r="BA202" i="32"/>
  <c r="BB202" i="32"/>
  <c r="BC202" i="32"/>
  <c r="BD202" i="32"/>
  <c r="AZ203" i="32"/>
  <c r="BA203" i="32"/>
  <c r="BB203" i="32"/>
  <c r="BC203" i="32"/>
  <c r="BD203" i="32"/>
  <c r="AZ204" i="32"/>
  <c r="BA204" i="32"/>
  <c r="BB204" i="32"/>
  <c r="BC204" i="32"/>
  <c r="BD204" i="32"/>
  <c r="AZ205" i="32"/>
  <c r="BA205" i="32"/>
  <c r="BB205" i="32"/>
  <c r="BC205" i="32"/>
  <c r="BD205" i="32"/>
  <c r="AZ206" i="32"/>
  <c r="BA206" i="32"/>
  <c r="BB206" i="32"/>
  <c r="BC206" i="32"/>
  <c r="BD206" i="32"/>
  <c r="AZ207" i="32"/>
  <c r="BA207" i="32"/>
  <c r="BB207" i="32"/>
  <c r="BC207" i="32"/>
  <c r="BD207" i="32"/>
  <c r="AZ208" i="32"/>
  <c r="BA208" i="32"/>
  <c r="BB208" i="32"/>
  <c r="BC208" i="32"/>
  <c r="BD208" i="32"/>
  <c r="AZ209" i="32"/>
  <c r="BA209" i="32"/>
  <c r="BB209" i="32"/>
  <c r="BC209" i="32"/>
  <c r="BD209" i="32"/>
  <c r="AZ210" i="32"/>
  <c r="BA210" i="32"/>
  <c r="BB210" i="32"/>
  <c r="BC210" i="32"/>
  <c r="BD210" i="32"/>
  <c r="AZ211" i="32"/>
  <c r="BA211" i="32"/>
  <c r="BB211" i="32"/>
  <c r="BC211" i="32"/>
  <c r="BD211" i="32"/>
  <c r="AZ212" i="32"/>
  <c r="BA212" i="32"/>
  <c r="BB212" i="32"/>
  <c r="BC212" i="32"/>
  <c r="BD212" i="32"/>
  <c r="AZ213" i="32"/>
  <c r="BA213" i="32"/>
  <c r="BB213" i="32"/>
  <c r="BC213" i="32"/>
  <c r="BD213" i="32"/>
  <c r="AZ214" i="32"/>
  <c r="BA214" i="32"/>
  <c r="BB214" i="32"/>
  <c r="BC214" i="32"/>
  <c r="BD214" i="32"/>
  <c r="AZ215" i="32"/>
  <c r="BA215" i="32"/>
  <c r="BB215" i="32"/>
  <c r="BC215" i="32"/>
  <c r="BD215" i="32"/>
  <c r="AZ216" i="32"/>
  <c r="BA216" i="32"/>
  <c r="BB216" i="32"/>
  <c r="BC216" i="32"/>
  <c r="BD216" i="32"/>
  <c r="AZ217" i="32"/>
  <c r="BA217" i="32"/>
  <c r="BB217" i="32"/>
  <c r="BC217" i="32"/>
  <c r="BD217" i="32"/>
  <c r="AZ218" i="32"/>
  <c r="BA218" i="32"/>
  <c r="BB218" i="32"/>
  <c r="BC218" i="32"/>
  <c r="BD218" i="32"/>
  <c r="AZ219" i="32"/>
  <c r="BA219" i="32"/>
  <c r="BB219" i="32"/>
  <c r="BC219" i="32"/>
  <c r="BD219" i="32"/>
  <c r="AZ220" i="32"/>
  <c r="BA220" i="32"/>
  <c r="BB220" i="32"/>
  <c r="BC220" i="32"/>
  <c r="BD220" i="32"/>
  <c r="AZ221" i="32"/>
  <c r="BA221" i="32"/>
  <c r="BB221" i="32"/>
  <c r="BC221" i="32"/>
  <c r="BD221" i="32"/>
  <c r="AZ222" i="32"/>
  <c r="BA222" i="32"/>
  <c r="BB222" i="32"/>
  <c r="BC222" i="32"/>
  <c r="BD222" i="32"/>
  <c r="AZ223" i="32"/>
  <c r="BA223" i="32"/>
  <c r="BB223" i="32"/>
  <c r="BC223" i="32"/>
  <c r="BD223" i="32"/>
  <c r="AZ224" i="32"/>
  <c r="BA224" i="32"/>
  <c r="BB224" i="32"/>
  <c r="BC224" i="32"/>
  <c r="BD224" i="32"/>
  <c r="AZ225" i="32"/>
  <c r="BA225" i="32"/>
  <c r="BB225" i="32"/>
  <c r="BC225" i="32"/>
  <c r="BD225" i="32"/>
  <c r="AZ226" i="32"/>
  <c r="BA226" i="32"/>
  <c r="BB226" i="32"/>
  <c r="BC226" i="32"/>
  <c r="BD226" i="32"/>
  <c r="AZ227" i="32"/>
  <c r="BA227" i="32"/>
  <c r="BB227" i="32"/>
  <c r="BC227" i="32"/>
  <c r="BD227" i="32"/>
  <c r="AZ228" i="32"/>
  <c r="BA228" i="32"/>
  <c r="BB228" i="32"/>
  <c r="BC228" i="32"/>
  <c r="BD228" i="32"/>
  <c r="AZ229" i="32"/>
  <c r="BA229" i="32"/>
  <c r="BB229" i="32"/>
  <c r="BC229" i="32"/>
  <c r="BD229" i="32"/>
  <c r="AZ230" i="32"/>
  <c r="BA230" i="32"/>
  <c r="BB230" i="32"/>
  <c r="BC230" i="32"/>
  <c r="BD230" i="32"/>
  <c r="AZ231" i="32"/>
  <c r="BA231" i="32"/>
  <c r="BB231" i="32"/>
  <c r="BC231" i="32"/>
  <c r="BD231" i="32"/>
  <c r="AZ232" i="32"/>
  <c r="BA232" i="32"/>
  <c r="BB232" i="32"/>
  <c r="BC232" i="32"/>
  <c r="BD232" i="32"/>
  <c r="AZ233" i="32"/>
  <c r="BA233" i="32"/>
  <c r="BB233" i="32"/>
  <c r="BC233" i="32"/>
  <c r="BD233" i="32"/>
  <c r="AZ234" i="32"/>
  <c r="BA234" i="32"/>
  <c r="BB234" i="32"/>
  <c r="BC234" i="32"/>
  <c r="BD234" i="32"/>
  <c r="AZ235" i="32"/>
  <c r="BA235" i="32"/>
  <c r="BB235" i="32"/>
  <c r="BC235" i="32"/>
  <c r="BD235" i="32"/>
  <c r="AZ236" i="32"/>
  <c r="BA236" i="32"/>
  <c r="BB236" i="32"/>
  <c r="BC236" i="32"/>
  <c r="BD236" i="32"/>
  <c r="AZ237" i="32"/>
  <c r="BA237" i="32"/>
  <c r="BB237" i="32"/>
  <c r="BC237" i="32"/>
  <c r="BD237" i="32"/>
  <c r="AZ238" i="32"/>
  <c r="BA238" i="32"/>
  <c r="BB238" i="32"/>
  <c r="BC238" i="32"/>
  <c r="BD238" i="32"/>
  <c r="AZ239" i="32"/>
  <c r="BA239" i="32"/>
  <c r="BB239" i="32"/>
  <c r="BC239" i="32"/>
  <c r="BD239" i="32"/>
  <c r="AZ240" i="32"/>
  <c r="BA240" i="32"/>
  <c r="BB240" i="32"/>
  <c r="BC240" i="32"/>
  <c r="BD240" i="32"/>
  <c r="AZ241" i="32"/>
  <c r="BA241" i="32"/>
  <c r="BB241" i="32"/>
  <c r="BC241" i="32"/>
  <c r="BD241" i="32"/>
  <c r="AZ242" i="32"/>
  <c r="BA242" i="32"/>
  <c r="BB242" i="32"/>
  <c r="BC242" i="32"/>
  <c r="BD242" i="32"/>
  <c r="AZ243" i="32"/>
  <c r="BA243" i="32"/>
  <c r="BB243" i="32"/>
  <c r="BC243" i="32"/>
  <c r="BD243" i="32"/>
  <c r="AZ244" i="32"/>
  <c r="BA244" i="32"/>
  <c r="BB244" i="32"/>
  <c r="BC244" i="32"/>
  <c r="BD244" i="32"/>
  <c r="AZ245" i="32"/>
  <c r="BA245" i="32"/>
  <c r="BB245" i="32"/>
  <c r="BC245" i="32"/>
  <c r="BD245" i="32"/>
  <c r="AZ246" i="32"/>
  <c r="BA246" i="32"/>
  <c r="BB246" i="32"/>
  <c r="BC246" i="32"/>
  <c r="BD246" i="32"/>
  <c r="AZ247" i="32"/>
  <c r="BA247" i="32"/>
  <c r="BB247" i="32"/>
  <c r="BC247" i="32"/>
  <c r="BD247" i="32"/>
  <c r="AZ248" i="32"/>
  <c r="BA248" i="32"/>
  <c r="BB248" i="32"/>
  <c r="BC248" i="32"/>
  <c r="BD248" i="32"/>
  <c r="AZ249" i="32"/>
  <c r="BA249" i="32"/>
  <c r="BB249" i="32"/>
  <c r="BC249" i="32"/>
  <c r="BD249" i="32"/>
  <c r="AZ250" i="32"/>
  <c r="BA250" i="32"/>
  <c r="BB250" i="32"/>
  <c r="BC250" i="32"/>
  <c r="BD250" i="32"/>
  <c r="AZ251" i="32"/>
  <c r="BA251" i="32"/>
  <c r="BB251" i="32"/>
  <c r="BC251" i="32"/>
  <c r="BD251" i="32"/>
  <c r="AZ252" i="32"/>
  <c r="BA252" i="32"/>
  <c r="BB252" i="32"/>
  <c r="BC252" i="32"/>
  <c r="BD252" i="32"/>
  <c r="AZ253" i="32"/>
  <c r="BA253" i="32"/>
  <c r="BB253" i="32"/>
  <c r="BC253" i="32"/>
  <c r="BD253" i="32"/>
  <c r="AZ254" i="32"/>
  <c r="BA254" i="32"/>
  <c r="BB254" i="32"/>
  <c r="BC254" i="32"/>
  <c r="BD254" i="32"/>
  <c r="AZ255" i="32"/>
  <c r="BA255" i="32"/>
  <c r="BB255" i="32"/>
  <c r="BC255" i="32"/>
  <c r="BD255" i="32"/>
  <c r="AZ256" i="32"/>
  <c r="BA256" i="32"/>
  <c r="BB256" i="32"/>
  <c r="BC256" i="32"/>
  <c r="BD256" i="32"/>
  <c r="AZ257" i="32"/>
  <c r="BA257" i="32"/>
  <c r="BB257" i="32"/>
  <c r="BC257" i="32"/>
  <c r="BD257" i="32"/>
  <c r="AZ258" i="32"/>
  <c r="BA258" i="32"/>
  <c r="BB258" i="32"/>
  <c r="BC258" i="32"/>
  <c r="BD258" i="32"/>
  <c r="AZ259" i="32"/>
  <c r="BA259" i="32"/>
  <c r="BB259" i="32"/>
  <c r="BC259" i="32"/>
  <c r="BD259" i="32"/>
  <c r="AZ260" i="32"/>
  <c r="BA260" i="32"/>
  <c r="BB260" i="32"/>
  <c r="BC260" i="32"/>
  <c r="BD260" i="32"/>
  <c r="AZ261" i="32"/>
  <c r="BA261" i="32"/>
  <c r="BB261" i="32"/>
  <c r="BC261" i="32"/>
  <c r="BD261" i="32"/>
  <c r="AZ262" i="32"/>
  <c r="BA262" i="32"/>
  <c r="BB262" i="32"/>
  <c r="BC262" i="32"/>
  <c r="BD262" i="32"/>
  <c r="AZ263" i="32"/>
  <c r="BA263" i="32"/>
  <c r="BB263" i="32"/>
  <c r="BC263" i="32"/>
  <c r="BD263" i="32"/>
  <c r="AZ264" i="32"/>
  <c r="BA264" i="32"/>
  <c r="BB264" i="32"/>
  <c r="BC264" i="32"/>
  <c r="BD264" i="32"/>
  <c r="AZ265" i="32"/>
  <c r="BA265" i="32"/>
  <c r="BB265" i="32"/>
  <c r="BC265" i="32"/>
  <c r="BD265" i="32"/>
  <c r="AZ266" i="32"/>
  <c r="BA266" i="32"/>
  <c r="BB266" i="32"/>
  <c r="BC266" i="32"/>
  <c r="BD266" i="32"/>
  <c r="AZ267" i="32"/>
  <c r="BA267" i="32"/>
  <c r="BB267" i="32"/>
  <c r="BC267" i="32"/>
  <c r="BD267" i="32"/>
  <c r="AZ268" i="32"/>
  <c r="BA268" i="32"/>
  <c r="BB268" i="32"/>
  <c r="BC268" i="32"/>
  <c r="BD268" i="32"/>
  <c r="AZ269" i="32"/>
  <c r="BA269" i="32"/>
  <c r="BB269" i="32"/>
  <c r="BC269" i="32"/>
  <c r="BD269" i="32"/>
  <c r="AZ270" i="32"/>
  <c r="BA270" i="32"/>
  <c r="BB270" i="32"/>
  <c r="BC270" i="32"/>
  <c r="BD270" i="32"/>
  <c r="AZ271" i="32"/>
  <c r="BA271" i="32"/>
  <c r="BB271" i="32"/>
  <c r="BC271" i="32"/>
  <c r="BD271" i="32"/>
  <c r="AZ272" i="32"/>
  <c r="BA272" i="32"/>
  <c r="BB272" i="32"/>
  <c r="BC272" i="32"/>
  <c r="BD272" i="32"/>
  <c r="AZ273" i="32"/>
  <c r="BA273" i="32"/>
  <c r="BB273" i="32"/>
  <c r="BC273" i="32"/>
  <c r="BD273" i="32"/>
  <c r="AZ274" i="32"/>
  <c r="BA274" i="32"/>
  <c r="BB274" i="32"/>
  <c r="BC274" i="32"/>
  <c r="BD274" i="32"/>
  <c r="AZ275" i="32"/>
  <c r="BA275" i="32"/>
  <c r="BB275" i="32"/>
  <c r="BC275" i="32"/>
  <c r="BD275" i="32"/>
  <c r="AZ276" i="32"/>
  <c r="BA276" i="32"/>
  <c r="BB276" i="32"/>
  <c r="BC276" i="32"/>
  <c r="BD276" i="32"/>
  <c r="AZ277" i="32"/>
  <c r="BA277" i="32"/>
  <c r="BB277" i="32"/>
  <c r="BC277" i="32"/>
  <c r="BD277" i="32"/>
  <c r="AZ278" i="32"/>
  <c r="BA278" i="32"/>
  <c r="BB278" i="32"/>
  <c r="BC278" i="32"/>
  <c r="BD278" i="32"/>
  <c r="AZ279" i="32"/>
  <c r="BA279" i="32"/>
  <c r="BB279" i="32"/>
  <c r="BC279" i="32"/>
  <c r="BD279" i="32"/>
  <c r="AZ280" i="32"/>
  <c r="BA280" i="32"/>
  <c r="BB280" i="32"/>
  <c r="BC280" i="32"/>
  <c r="BD280" i="32"/>
  <c r="AZ281" i="32"/>
  <c r="BA281" i="32"/>
  <c r="BB281" i="32"/>
  <c r="BC281" i="32"/>
  <c r="BD281" i="32"/>
  <c r="AZ282" i="32"/>
  <c r="BA282" i="32"/>
  <c r="BB282" i="32"/>
  <c r="BC282" i="32"/>
  <c r="BD282" i="32"/>
  <c r="AZ283" i="32"/>
  <c r="BA283" i="32"/>
  <c r="BB283" i="32"/>
  <c r="BC283" i="32"/>
  <c r="BD283" i="32"/>
  <c r="AZ284" i="32"/>
  <c r="BA284" i="32"/>
  <c r="BB284" i="32"/>
  <c r="BC284" i="32"/>
  <c r="BD284" i="32"/>
  <c r="AZ285" i="32"/>
  <c r="BA285" i="32"/>
  <c r="BB285" i="32"/>
  <c r="BC285" i="32"/>
  <c r="BD285" i="32"/>
  <c r="AZ286" i="32"/>
  <c r="BA286" i="32"/>
  <c r="BB286" i="32"/>
  <c r="BC286" i="32"/>
  <c r="BD286" i="32"/>
  <c r="AZ287" i="32"/>
  <c r="BA287" i="32"/>
  <c r="BB287" i="32"/>
  <c r="BC287" i="32"/>
  <c r="BD287" i="32"/>
  <c r="AZ288" i="32"/>
  <c r="BA288" i="32"/>
  <c r="BB288" i="32"/>
  <c r="BC288" i="32"/>
  <c r="BD288" i="32"/>
  <c r="AZ289" i="32"/>
  <c r="BA289" i="32"/>
  <c r="BB289" i="32"/>
  <c r="BC289" i="32"/>
  <c r="BD289" i="32"/>
  <c r="AZ290" i="32"/>
  <c r="BA290" i="32"/>
  <c r="BB290" i="32"/>
  <c r="BC290" i="32"/>
  <c r="BD290" i="32"/>
  <c r="AZ291" i="32"/>
  <c r="BA291" i="32"/>
  <c r="BB291" i="32"/>
  <c r="BC291" i="32"/>
  <c r="BD291" i="32"/>
  <c r="AZ292" i="32"/>
  <c r="BA292" i="32"/>
  <c r="BB292" i="32"/>
  <c r="BC292" i="32"/>
  <c r="BD292" i="32"/>
  <c r="AZ293" i="32"/>
  <c r="BA293" i="32"/>
  <c r="BB293" i="32"/>
  <c r="BC293" i="32"/>
  <c r="BD293" i="32"/>
  <c r="AZ294" i="32"/>
  <c r="BA294" i="32"/>
  <c r="BB294" i="32"/>
  <c r="BC294" i="32"/>
  <c r="BD294" i="32"/>
  <c r="AZ295" i="32"/>
  <c r="BA295" i="32"/>
  <c r="BB295" i="32"/>
  <c r="BC295" i="32"/>
  <c r="BD295" i="32"/>
  <c r="AZ296" i="32"/>
  <c r="BA296" i="32"/>
  <c r="BB296" i="32"/>
  <c r="BC296" i="32"/>
  <c r="BD296" i="32"/>
  <c r="AZ297" i="32"/>
  <c r="BA297" i="32"/>
  <c r="BB297" i="32"/>
  <c r="BC297" i="32"/>
  <c r="BD297" i="32"/>
  <c r="AZ298" i="32"/>
  <c r="BA298" i="32"/>
  <c r="BB298" i="32"/>
  <c r="BC298" i="32"/>
  <c r="BD298" i="32"/>
  <c r="AZ299" i="32"/>
  <c r="BA299" i="32"/>
  <c r="BB299" i="32"/>
  <c r="BC299" i="32"/>
  <c r="BD299" i="32"/>
  <c r="AZ300" i="32"/>
  <c r="BA300" i="32"/>
  <c r="BB300" i="32"/>
  <c r="BC300" i="32"/>
  <c r="BD300" i="32"/>
  <c r="AZ301" i="32"/>
  <c r="BA301" i="32"/>
  <c r="BB301" i="32"/>
  <c r="BC301" i="32"/>
  <c r="BD301" i="32"/>
  <c r="AZ302" i="32"/>
  <c r="BA302" i="32"/>
  <c r="BB302" i="32"/>
  <c r="BC302" i="32"/>
  <c r="BD302" i="32"/>
  <c r="AZ303" i="32"/>
  <c r="BA303" i="32"/>
  <c r="BB303" i="32"/>
  <c r="BC303" i="32"/>
  <c r="BD303" i="32"/>
  <c r="AZ18" i="32"/>
  <c r="BA18" i="32"/>
  <c r="BB18" i="32"/>
  <c r="BC18" i="32"/>
  <c r="AZ19" i="32"/>
  <c r="BA19" i="32"/>
  <c r="BB19" i="32"/>
  <c r="BC19" i="32"/>
  <c r="AZ20" i="32"/>
  <c r="BA20" i="32"/>
  <c r="BB20" i="32"/>
  <c r="BC20" i="32"/>
  <c r="AZ21" i="32"/>
  <c r="BA21" i="32"/>
  <c r="BB21" i="32"/>
  <c r="BC21" i="32"/>
  <c r="AZ22" i="32"/>
  <c r="BA22" i="32"/>
  <c r="BB22" i="32"/>
  <c r="BC22" i="32"/>
  <c r="AZ23" i="32"/>
  <c r="BA23" i="32"/>
  <c r="BB23" i="32"/>
  <c r="BC23" i="32"/>
  <c r="AZ24" i="32"/>
  <c r="BA24" i="32"/>
  <c r="BB24" i="32"/>
  <c r="BC24" i="32"/>
  <c r="AZ25" i="32"/>
  <c r="BA25" i="32"/>
  <c r="BB25" i="32"/>
  <c r="BC25" i="32"/>
  <c r="BD25" i="32"/>
  <c r="AZ26" i="32"/>
  <c r="BA26" i="32"/>
  <c r="BB26" i="32"/>
  <c r="BC26" i="32"/>
  <c r="AZ27" i="32"/>
  <c r="BA27" i="32"/>
  <c r="BB27" i="32"/>
  <c r="BC27" i="32"/>
  <c r="AZ28" i="32"/>
  <c r="BA28" i="32"/>
  <c r="BB28" i="32"/>
  <c r="BC28" i="32"/>
  <c r="AZ29" i="32"/>
  <c r="BA29" i="32"/>
  <c r="BB29" i="32"/>
  <c r="BC29" i="32"/>
  <c r="AZ30" i="32"/>
  <c r="BA30" i="32"/>
  <c r="BB30" i="32"/>
  <c r="BC30" i="32"/>
  <c r="AZ31" i="32"/>
  <c r="BA31" i="32"/>
  <c r="BB31" i="32"/>
  <c r="BC31" i="32"/>
  <c r="AZ32" i="32"/>
  <c r="BA32" i="32"/>
  <c r="BB32" i="32"/>
  <c r="BC32" i="32"/>
  <c r="AZ33" i="32"/>
  <c r="BA33" i="32"/>
  <c r="BB33" i="32"/>
  <c r="BC33" i="32"/>
  <c r="AZ34" i="32"/>
  <c r="BA34" i="32"/>
  <c r="BB34" i="32"/>
  <c r="BC34" i="32"/>
  <c r="AZ35" i="32"/>
  <c r="BA35" i="32"/>
  <c r="BB35" i="32"/>
  <c r="BC35" i="32"/>
  <c r="AZ36" i="32"/>
  <c r="BA36" i="32"/>
  <c r="BB36" i="32"/>
  <c r="BC36" i="32"/>
  <c r="AZ37" i="32"/>
  <c r="BA37" i="32"/>
  <c r="BB37" i="32"/>
  <c r="BC37" i="32"/>
  <c r="AZ38" i="32"/>
  <c r="BA38" i="32"/>
  <c r="BB38" i="32"/>
  <c r="BC38" i="32"/>
  <c r="AZ39" i="32"/>
  <c r="BA39" i="32"/>
  <c r="BB39" i="32"/>
  <c r="BC39" i="32"/>
  <c r="AZ40" i="32"/>
  <c r="BA40" i="32"/>
  <c r="BB40" i="32"/>
  <c r="BC40" i="32"/>
  <c r="AZ41" i="32"/>
  <c r="BA41" i="32"/>
  <c r="BB41" i="32"/>
  <c r="BC41" i="32"/>
  <c r="AZ42" i="32"/>
  <c r="BA42" i="32"/>
  <c r="BB42" i="32"/>
  <c r="BC42" i="32"/>
  <c r="AZ43" i="32"/>
  <c r="BA43" i="32"/>
  <c r="BB43" i="32"/>
  <c r="BC43" i="32"/>
  <c r="AZ44" i="32"/>
  <c r="BA44" i="32"/>
  <c r="BB44" i="32"/>
  <c r="BC44" i="32"/>
  <c r="AZ45" i="32"/>
  <c r="BA45" i="32"/>
  <c r="BB45" i="32"/>
  <c r="BC45" i="32"/>
  <c r="AZ46" i="32"/>
  <c r="BA46" i="32"/>
  <c r="BB46" i="32"/>
  <c r="BC46" i="32"/>
  <c r="AZ47" i="32"/>
  <c r="BA47" i="32"/>
  <c r="BB47" i="32"/>
  <c r="BC47" i="32"/>
  <c r="AZ48" i="32"/>
  <c r="BA48" i="32"/>
  <c r="BB48" i="32"/>
  <c r="BC48" i="32"/>
  <c r="AZ49" i="32"/>
  <c r="BA49" i="32"/>
  <c r="BB49" i="32"/>
  <c r="BC49" i="32"/>
  <c r="AZ50" i="32"/>
  <c r="BA50" i="32"/>
  <c r="BB50" i="32"/>
  <c r="BC50" i="32"/>
  <c r="AZ51" i="32"/>
  <c r="BA51" i="32"/>
  <c r="BB51" i="32"/>
  <c r="BC51" i="32"/>
  <c r="AZ52" i="32"/>
  <c r="BA52" i="32"/>
  <c r="BB52" i="32"/>
  <c r="BC52" i="32"/>
  <c r="AZ53" i="32"/>
  <c r="BA53" i="32"/>
  <c r="BB53" i="32"/>
  <c r="BC53" i="32"/>
  <c r="AZ54" i="32"/>
  <c r="BA54" i="32"/>
  <c r="BB54" i="32"/>
  <c r="BC54" i="32"/>
  <c r="AZ55" i="32"/>
  <c r="BA55" i="32"/>
  <c r="BB55" i="32"/>
  <c r="BC55" i="32"/>
  <c r="AZ56" i="32"/>
  <c r="BA56" i="32"/>
  <c r="BB56" i="32"/>
  <c r="BC56" i="32"/>
  <c r="AZ57" i="32"/>
  <c r="BA57" i="32"/>
  <c r="BB57" i="32"/>
  <c r="BC57" i="32"/>
  <c r="AZ58" i="32"/>
  <c r="BA58" i="32"/>
  <c r="BB58" i="32"/>
  <c r="BC58" i="32"/>
  <c r="AZ59" i="32"/>
  <c r="BA59" i="32"/>
  <c r="BB59" i="32"/>
  <c r="BC59" i="32"/>
  <c r="AZ60" i="32"/>
  <c r="BA60" i="32"/>
  <c r="BB60" i="32"/>
  <c r="BC60" i="32"/>
  <c r="AZ61" i="32"/>
  <c r="BA61" i="32"/>
  <c r="BB61" i="32"/>
  <c r="BC61" i="32"/>
  <c r="AZ62" i="32"/>
  <c r="BA62" i="32"/>
  <c r="BB62" i="32"/>
  <c r="BC62" i="32"/>
  <c r="AZ63" i="32"/>
  <c r="BA63" i="32"/>
  <c r="BB63" i="32"/>
  <c r="BC63" i="32"/>
  <c r="AZ64" i="32"/>
  <c r="BA64" i="32"/>
  <c r="BB64" i="32"/>
  <c r="BC64" i="32"/>
  <c r="AZ65" i="32"/>
  <c r="BA65" i="32"/>
  <c r="BB65" i="32"/>
  <c r="BC65" i="32"/>
  <c r="AZ66" i="32"/>
  <c r="BA66" i="32"/>
  <c r="BB66" i="32"/>
  <c r="BC66" i="32"/>
  <c r="AZ67" i="32"/>
  <c r="BA67" i="32"/>
  <c r="BB67" i="32"/>
  <c r="BC67" i="32"/>
  <c r="AZ68" i="32"/>
  <c r="BA68" i="32"/>
  <c r="BB68" i="32"/>
  <c r="BC68" i="32"/>
  <c r="AZ69" i="32"/>
  <c r="BA69" i="32"/>
  <c r="BB69" i="32"/>
  <c r="BC69" i="32"/>
  <c r="AZ70" i="32"/>
  <c r="BA70" i="32"/>
  <c r="BB70" i="32"/>
  <c r="BC70" i="32"/>
  <c r="AZ71" i="32"/>
  <c r="BA71" i="32"/>
  <c r="BB71" i="32"/>
  <c r="BC71" i="32"/>
  <c r="AZ72" i="32"/>
  <c r="BA72" i="32"/>
  <c r="BB72" i="32"/>
  <c r="BC72" i="32"/>
  <c r="AZ73" i="32"/>
  <c r="BA73" i="32"/>
  <c r="BB73" i="32"/>
  <c r="BC73" i="32"/>
  <c r="AZ74" i="32"/>
  <c r="BA74" i="32"/>
  <c r="BB74" i="32"/>
  <c r="BC74" i="32"/>
  <c r="AZ75" i="32"/>
  <c r="BA75" i="32"/>
  <c r="BB75" i="32"/>
  <c r="BC75" i="32"/>
  <c r="AZ76" i="32"/>
  <c r="BA76" i="32"/>
  <c r="BB76" i="32"/>
  <c r="BC76" i="32"/>
  <c r="AZ77" i="32"/>
  <c r="BA77" i="32"/>
  <c r="BB77" i="32"/>
  <c r="BC77" i="32"/>
  <c r="AZ78" i="32"/>
  <c r="BA78" i="32"/>
  <c r="BB78" i="32"/>
  <c r="BC78" i="32"/>
  <c r="AZ79" i="32"/>
  <c r="BA79" i="32"/>
  <c r="BB79" i="32"/>
  <c r="BC79" i="32"/>
  <c r="AZ80" i="32"/>
  <c r="BA80" i="32"/>
  <c r="BB80" i="32"/>
  <c r="BC80" i="32"/>
  <c r="AZ81" i="32"/>
  <c r="BA81" i="32"/>
  <c r="BB81" i="32"/>
  <c r="BC81" i="32"/>
  <c r="AZ82" i="32"/>
  <c r="BA82" i="32"/>
  <c r="BB82" i="32"/>
  <c r="BC82" i="32"/>
  <c r="AZ83" i="32"/>
  <c r="BA83" i="32"/>
  <c r="BB83" i="32"/>
  <c r="BC83" i="32"/>
  <c r="AZ84" i="32"/>
  <c r="BA84" i="32"/>
  <c r="BB84" i="32"/>
  <c r="BC84" i="32"/>
  <c r="AZ85" i="32"/>
  <c r="BA85" i="32"/>
  <c r="BB85" i="32"/>
  <c r="BC85" i="32"/>
  <c r="AZ86" i="32"/>
  <c r="BA86" i="32"/>
  <c r="BB86" i="32"/>
  <c r="BC86" i="32"/>
  <c r="AZ87" i="32"/>
  <c r="BA87" i="32"/>
  <c r="BB87" i="32"/>
  <c r="BC87" i="32"/>
  <c r="AZ88" i="32"/>
  <c r="BA88" i="32"/>
  <c r="BB88" i="32"/>
  <c r="BC88" i="32"/>
  <c r="AZ89" i="32"/>
  <c r="BA89" i="32"/>
  <c r="BB89" i="32"/>
  <c r="BC89" i="32"/>
  <c r="BD89" i="32"/>
  <c r="AZ90" i="32"/>
  <c r="BA90" i="32"/>
  <c r="BB90" i="32"/>
  <c r="BC90" i="32"/>
  <c r="AZ91" i="32"/>
  <c r="BA91" i="32"/>
  <c r="BB91" i="32"/>
  <c r="BC91" i="32"/>
  <c r="AZ92" i="32"/>
  <c r="BA92" i="32"/>
  <c r="BB92" i="32"/>
  <c r="BC92" i="32"/>
  <c r="AZ93" i="32"/>
  <c r="BA93" i="32"/>
  <c r="BB93" i="32"/>
  <c r="BC93" i="32"/>
  <c r="AZ94" i="32"/>
  <c r="BA94" i="32"/>
  <c r="BB94" i="32"/>
  <c r="BC94" i="32"/>
  <c r="AZ95" i="32"/>
  <c r="BA95" i="32"/>
  <c r="BB95" i="32"/>
  <c r="BC95" i="32"/>
  <c r="AZ96" i="32"/>
  <c r="BA96" i="32"/>
  <c r="BB96" i="32"/>
  <c r="BC96" i="32"/>
  <c r="AZ97" i="32"/>
  <c r="BA97" i="32"/>
  <c r="BB97" i="32"/>
  <c r="BC97" i="32"/>
  <c r="AZ98" i="32"/>
  <c r="BA98" i="32"/>
  <c r="BB98" i="32"/>
  <c r="BC98" i="32"/>
  <c r="AZ99" i="32"/>
  <c r="BA99" i="32"/>
  <c r="BB99" i="32"/>
  <c r="BC99" i="32"/>
  <c r="AZ100" i="32"/>
  <c r="BA100" i="32"/>
  <c r="BB100" i="32"/>
  <c r="BC100" i="32"/>
  <c r="AZ101" i="32"/>
  <c r="BA101" i="32"/>
  <c r="BB101" i="32"/>
  <c r="BC101" i="32"/>
  <c r="AZ102" i="32"/>
  <c r="BA102" i="32"/>
  <c r="BB102" i="32"/>
  <c r="BC102" i="32"/>
  <c r="AZ103" i="32"/>
  <c r="BA103" i="32"/>
  <c r="BB103" i="32"/>
  <c r="BC103" i="32"/>
  <c r="AZ104" i="32"/>
  <c r="BA104" i="32"/>
  <c r="BB104" i="32"/>
  <c r="BC104" i="32"/>
  <c r="AZ105" i="32"/>
  <c r="BA105" i="32"/>
  <c r="BB105" i="32"/>
  <c r="BC105" i="32"/>
  <c r="AZ106" i="32"/>
  <c r="BA106" i="32"/>
  <c r="BB106" i="32"/>
  <c r="BC106" i="32"/>
  <c r="AZ107" i="32"/>
  <c r="BA107" i="32"/>
  <c r="BB107" i="32"/>
  <c r="BC107" i="32"/>
  <c r="AZ108" i="32"/>
  <c r="BA108" i="32"/>
  <c r="BB108" i="32"/>
  <c r="BC108" i="32"/>
  <c r="AZ109" i="32"/>
  <c r="BA109" i="32"/>
  <c r="BB109" i="32"/>
  <c r="BC109" i="32"/>
  <c r="AZ110" i="32"/>
  <c r="BA110" i="32"/>
  <c r="BB110" i="32"/>
  <c r="BC110" i="32"/>
  <c r="AZ111" i="32"/>
  <c r="BA111" i="32"/>
  <c r="BB111" i="32"/>
  <c r="BC111" i="32"/>
  <c r="AZ112" i="32"/>
  <c r="BA112" i="32"/>
  <c r="BB112" i="32"/>
  <c r="BC112" i="32"/>
  <c r="AZ113" i="32"/>
  <c r="BA113" i="32"/>
  <c r="BB113" i="32"/>
  <c r="BC113" i="32"/>
  <c r="AZ114" i="32"/>
  <c r="BA114" i="32"/>
  <c r="BB114" i="32"/>
  <c r="BC114" i="32"/>
  <c r="AZ115" i="32"/>
  <c r="BA115" i="32"/>
  <c r="BB115" i="32"/>
  <c r="BC115" i="32"/>
  <c r="AZ116" i="32"/>
  <c r="BA116" i="32"/>
  <c r="BB116" i="32"/>
  <c r="BC116" i="32"/>
  <c r="AZ117" i="32"/>
  <c r="BA117" i="32"/>
  <c r="BB117" i="32"/>
  <c r="BC117" i="32"/>
  <c r="AZ118" i="32"/>
  <c r="BA118" i="32"/>
  <c r="BB118" i="32"/>
  <c r="BC118" i="32"/>
  <c r="AZ119" i="32"/>
  <c r="BA119" i="32"/>
  <c r="BB119" i="32"/>
  <c r="BC119" i="32"/>
  <c r="AZ120" i="32"/>
  <c r="BA120" i="32"/>
  <c r="BB120" i="32"/>
  <c r="BC120" i="32"/>
  <c r="AZ121" i="32"/>
  <c r="BA121" i="32"/>
  <c r="BB121" i="32"/>
  <c r="BC121" i="32"/>
  <c r="AZ122" i="32"/>
  <c r="BA122" i="32"/>
  <c r="BB122" i="32"/>
  <c r="BC122" i="32"/>
  <c r="AZ123" i="32"/>
  <c r="BA123" i="32"/>
  <c r="BB123" i="32"/>
  <c r="BC123" i="32"/>
  <c r="AZ124" i="32"/>
  <c r="BA124" i="32"/>
  <c r="BB124" i="32"/>
  <c r="BC124" i="32"/>
  <c r="AZ125" i="32"/>
  <c r="BA125" i="32"/>
  <c r="BB125" i="32"/>
  <c r="BC125" i="32"/>
  <c r="AZ126" i="32"/>
  <c r="BA126" i="32"/>
  <c r="BB126" i="32"/>
  <c r="BC126" i="32"/>
  <c r="AZ127" i="32"/>
  <c r="BA127" i="32"/>
  <c r="BB127" i="32"/>
  <c r="BC127" i="32"/>
  <c r="AZ128" i="32"/>
  <c r="BA128" i="32"/>
  <c r="BB128" i="32"/>
  <c r="BC128" i="32"/>
  <c r="AZ129" i="32"/>
  <c r="BA129" i="32"/>
  <c r="BB129" i="32"/>
  <c r="BC129" i="32"/>
  <c r="AZ130" i="32"/>
  <c r="BA130" i="32"/>
  <c r="BB130" i="32"/>
  <c r="BC130" i="32"/>
  <c r="AZ131" i="32"/>
  <c r="BA131" i="32"/>
  <c r="BB131" i="32"/>
  <c r="BC131" i="32"/>
  <c r="AZ132" i="32"/>
  <c r="BA132" i="32"/>
  <c r="BB132" i="32"/>
  <c r="BC132" i="32"/>
  <c r="AZ133" i="32"/>
  <c r="BA133" i="32"/>
  <c r="BB133" i="32"/>
  <c r="BC133" i="32"/>
  <c r="AZ134" i="32"/>
  <c r="BA134" i="32"/>
  <c r="BB134" i="32"/>
  <c r="BC134" i="32"/>
  <c r="AZ135" i="32"/>
  <c r="BA135" i="32"/>
  <c r="BB135" i="32"/>
  <c r="BC135" i="32"/>
  <c r="AZ136" i="32"/>
  <c r="BA136" i="32"/>
  <c r="BB136" i="32"/>
  <c r="BC136" i="32"/>
  <c r="AZ137" i="32"/>
  <c r="BA137" i="32"/>
  <c r="BB137" i="32"/>
  <c r="BC137" i="32"/>
  <c r="AZ138" i="32"/>
  <c r="BA138" i="32"/>
  <c r="BB138" i="32"/>
  <c r="BC138" i="32"/>
  <c r="AZ139" i="32"/>
  <c r="BA139" i="32"/>
  <c r="BB139" i="32"/>
  <c r="BC139" i="32"/>
  <c r="AZ140" i="32"/>
  <c r="BA140" i="32"/>
  <c r="BB140" i="32"/>
  <c r="BC140" i="32"/>
  <c r="AZ141" i="32"/>
  <c r="BA141" i="32"/>
  <c r="BB141" i="32"/>
  <c r="BC141" i="32"/>
  <c r="AZ142" i="32"/>
  <c r="BA142" i="32"/>
  <c r="BB142" i="32"/>
  <c r="BC142" i="32"/>
  <c r="AZ143" i="32"/>
  <c r="BA143" i="32"/>
  <c r="BB143" i="32"/>
  <c r="BC143" i="32"/>
  <c r="AZ144" i="32"/>
  <c r="BA144" i="32"/>
  <c r="BB144" i="32"/>
  <c r="BC144" i="32"/>
  <c r="AZ145" i="32"/>
  <c r="BA145" i="32"/>
  <c r="BB145" i="32"/>
  <c r="BC145" i="32"/>
  <c r="AZ146" i="32"/>
  <c r="BA146" i="32"/>
  <c r="BB146" i="32"/>
  <c r="BC146" i="32"/>
  <c r="AZ147" i="32"/>
  <c r="BA147" i="32"/>
  <c r="BB147" i="32"/>
  <c r="BC147" i="32"/>
  <c r="AZ148" i="32"/>
  <c r="BA148" i="32"/>
  <c r="BB148" i="32"/>
  <c r="BC148" i="32"/>
  <c r="AZ149" i="32"/>
  <c r="BA149" i="32"/>
  <c r="BB149" i="32"/>
  <c r="BC149" i="32"/>
  <c r="AZ150" i="32"/>
  <c r="BA150" i="32"/>
  <c r="BB150" i="32"/>
  <c r="BC150" i="32"/>
  <c r="AZ151" i="32"/>
  <c r="BA151" i="32"/>
  <c r="BB151" i="32"/>
  <c r="BC151" i="32"/>
  <c r="AZ152" i="32"/>
  <c r="BA152" i="32"/>
  <c r="BB152" i="32"/>
  <c r="BC152" i="32"/>
  <c r="AZ153" i="32"/>
  <c r="BA153" i="32"/>
  <c r="BB153" i="32"/>
  <c r="BC153" i="32"/>
  <c r="BD153" i="32"/>
  <c r="AZ154" i="32"/>
  <c r="BA154" i="32"/>
  <c r="BB154" i="32"/>
  <c r="BC154" i="32"/>
  <c r="AZ155" i="32"/>
  <c r="BA155" i="32"/>
  <c r="BB155" i="32"/>
  <c r="BC155" i="32"/>
  <c r="AZ156" i="32"/>
  <c r="BA156" i="32"/>
  <c r="BB156" i="32"/>
  <c r="BC156" i="32"/>
  <c r="AZ157" i="32"/>
  <c r="BA157" i="32"/>
  <c r="BB157" i="32"/>
  <c r="BC157" i="32"/>
  <c r="AZ158" i="32"/>
  <c r="BA158" i="32"/>
  <c r="BB158" i="32"/>
  <c r="BC158" i="32"/>
  <c r="AZ11" i="32"/>
  <c r="BA11" i="32"/>
  <c r="BB11" i="32"/>
  <c r="BC11" i="32"/>
  <c r="AZ12" i="32"/>
  <c r="BA12" i="32"/>
  <c r="BB12" i="32"/>
  <c r="BC12" i="32"/>
  <c r="AZ13" i="32"/>
  <c r="BA13" i="32"/>
  <c r="BB13" i="32"/>
  <c r="BC13" i="32"/>
  <c r="AZ14" i="32"/>
  <c r="BA14" i="32"/>
  <c r="BB14" i="32"/>
  <c r="BC14" i="32"/>
  <c r="AZ15" i="32"/>
  <c r="BA15" i="32"/>
  <c r="BB15" i="32"/>
  <c r="BC15" i="32"/>
  <c r="AZ16" i="32"/>
  <c r="BA16" i="32"/>
  <c r="BB16" i="32"/>
  <c r="BC16" i="32"/>
  <c r="AZ17" i="32"/>
  <c r="BA17" i="32"/>
  <c r="BB17" i="32"/>
  <c r="BC17" i="32"/>
  <c r="BA10" i="32"/>
  <c r="BB10" i="32"/>
  <c r="BC10" i="32"/>
  <c r="AZ10" i="32"/>
  <c r="AF11" i="32"/>
  <c r="BD11" i="32" s="1"/>
  <c r="AF12" i="32"/>
  <c r="BD12" i="32" s="1"/>
  <c r="AF13" i="32"/>
  <c r="BD13" i="32" s="1"/>
  <c r="AF14" i="32"/>
  <c r="BD14" i="32" s="1"/>
  <c r="AF15" i="32"/>
  <c r="BD15" i="32" s="1"/>
  <c r="AF16" i="32"/>
  <c r="BD16" i="32" s="1"/>
  <c r="AF17" i="32"/>
  <c r="BD17" i="32" s="1"/>
  <c r="AF18" i="32"/>
  <c r="BD18" i="32" s="1"/>
  <c r="AF19" i="32"/>
  <c r="BD19" i="32" s="1"/>
  <c r="AF20" i="32"/>
  <c r="BD20" i="32" s="1"/>
  <c r="AF21" i="32"/>
  <c r="BD21" i="32" s="1"/>
  <c r="AF22" i="32"/>
  <c r="BD22" i="32" s="1"/>
  <c r="AF23" i="32"/>
  <c r="BD23" i="32" s="1"/>
  <c r="AF24" i="32"/>
  <c r="BD24" i="32" s="1"/>
  <c r="AF25" i="32"/>
  <c r="AF26" i="32"/>
  <c r="BD26" i="32" s="1"/>
  <c r="AF27" i="32"/>
  <c r="BD27" i="32" s="1"/>
  <c r="AF28" i="32"/>
  <c r="BD28" i="32" s="1"/>
  <c r="AF29" i="32"/>
  <c r="BD29" i="32" s="1"/>
  <c r="AF30" i="32"/>
  <c r="BD30" i="32" s="1"/>
  <c r="AF31" i="32"/>
  <c r="BD31" i="32" s="1"/>
  <c r="AF32" i="32"/>
  <c r="BD32" i="32" s="1"/>
  <c r="AF33" i="32"/>
  <c r="BD33" i="32" s="1"/>
  <c r="AF34" i="32"/>
  <c r="BD34" i="32" s="1"/>
  <c r="AF35" i="32"/>
  <c r="BD35" i="32" s="1"/>
  <c r="AF36" i="32"/>
  <c r="BD36" i="32" s="1"/>
  <c r="AF37" i="32"/>
  <c r="BD37" i="32" s="1"/>
  <c r="AF38" i="32"/>
  <c r="BD38" i="32" s="1"/>
  <c r="AF39" i="32"/>
  <c r="BD39" i="32" s="1"/>
  <c r="AF40" i="32"/>
  <c r="BD40" i="32" s="1"/>
  <c r="AF41" i="32"/>
  <c r="BD41" i="32" s="1"/>
  <c r="AF42" i="32"/>
  <c r="BD42" i="32" s="1"/>
  <c r="AF43" i="32"/>
  <c r="BD43" i="32" s="1"/>
  <c r="AF44" i="32"/>
  <c r="BD44" i="32" s="1"/>
  <c r="AF45" i="32"/>
  <c r="BD45" i="32" s="1"/>
  <c r="AF46" i="32"/>
  <c r="BD46" i="32" s="1"/>
  <c r="AF47" i="32"/>
  <c r="BD47" i="32" s="1"/>
  <c r="AF48" i="32"/>
  <c r="BD48" i="32" s="1"/>
  <c r="AF49" i="32"/>
  <c r="BD49" i="32" s="1"/>
  <c r="AF50" i="32"/>
  <c r="BD50" i="32" s="1"/>
  <c r="AF51" i="32"/>
  <c r="BD51" i="32" s="1"/>
  <c r="AF52" i="32"/>
  <c r="BD52" i="32" s="1"/>
  <c r="AF53" i="32"/>
  <c r="BD53" i="32" s="1"/>
  <c r="AF54" i="32"/>
  <c r="BD54" i="32" s="1"/>
  <c r="AF55" i="32"/>
  <c r="BD55" i="32" s="1"/>
  <c r="AF56" i="32"/>
  <c r="BD56" i="32" s="1"/>
  <c r="AF57" i="32"/>
  <c r="BD57" i="32" s="1"/>
  <c r="AF58" i="32"/>
  <c r="BD58" i="32" s="1"/>
  <c r="AF59" i="32"/>
  <c r="BD59" i="32" s="1"/>
  <c r="AF60" i="32"/>
  <c r="BD60" i="32" s="1"/>
  <c r="AF61" i="32"/>
  <c r="BD61" i="32" s="1"/>
  <c r="AF62" i="32"/>
  <c r="BD62" i="32" s="1"/>
  <c r="AF63" i="32"/>
  <c r="BD63" i="32" s="1"/>
  <c r="AF64" i="32"/>
  <c r="BD64" i="32" s="1"/>
  <c r="AF65" i="32"/>
  <c r="BD65" i="32" s="1"/>
  <c r="AF66" i="32"/>
  <c r="BD66" i="32" s="1"/>
  <c r="AF67" i="32"/>
  <c r="BD67" i="32" s="1"/>
  <c r="AF68" i="32"/>
  <c r="BD68" i="32" s="1"/>
  <c r="AF69" i="32"/>
  <c r="BD69" i="32" s="1"/>
  <c r="AF70" i="32"/>
  <c r="BD70" i="32" s="1"/>
  <c r="AF71" i="32"/>
  <c r="BD71" i="32" s="1"/>
  <c r="AF72" i="32"/>
  <c r="BD72" i="32" s="1"/>
  <c r="AF73" i="32"/>
  <c r="BD73" i="32" s="1"/>
  <c r="AF74" i="32"/>
  <c r="BD74" i="32" s="1"/>
  <c r="AF75" i="32"/>
  <c r="BD75" i="32" s="1"/>
  <c r="AF76" i="32"/>
  <c r="BD76" i="32" s="1"/>
  <c r="AF77" i="32"/>
  <c r="BD77" i="32" s="1"/>
  <c r="AF78" i="32"/>
  <c r="BD78" i="32" s="1"/>
  <c r="AF79" i="32"/>
  <c r="BD79" i="32" s="1"/>
  <c r="AF80" i="32"/>
  <c r="BD80" i="32" s="1"/>
  <c r="AF81" i="32"/>
  <c r="BD81" i="32" s="1"/>
  <c r="AF82" i="32"/>
  <c r="BD82" i="32" s="1"/>
  <c r="AF83" i="32"/>
  <c r="BD83" i="32" s="1"/>
  <c r="AF84" i="32"/>
  <c r="BD84" i="32" s="1"/>
  <c r="AF85" i="32"/>
  <c r="BD85" i="32" s="1"/>
  <c r="AF86" i="32"/>
  <c r="BD86" i="32" s="1"/>
  <c r="AF87" i="32"/>
  <c r="BD87" i="32" s="1"/>
  <c r="AF88" i="32"/>
  <c r="BD88" i="32" s="1"/>
  <c r="AF89" i="32"/>
  <c r="AF90" i="32"/>
  <c r="BD90" i="32" s="1"/>
  <c r="AF91" i="32"/>
  <c r="BD91" i="32" s="1"/>
  <c r="AF92" i="32"/>
  <c r="BD92" i="32" s="1"/>
  <c r="AF93" i="32"/>
  <c r="BD93" i="32" s="1"/>
  <c r="AF94" i="32"/>
  <c r="BD94" i="32" s="1"/>
  <c r="AF95" i="32"/>
  <c r="BD95" i="32" s="1"/>
  <c r="AF96" i="32"/>
  <c r="BD96" i="32" s="1"/>
  <c r="AF97" i="32"/>
  <c r="BD97" i="32" s="1"/>
  <c r="AF98" i="32"/>
  <c r="BD98" i="32" s="1"/>
  <c r="AF99" i="32"/>
  <c r="BD99" i="32" s="1"/>
  <c r="AF100" i="32"/>
  <c r="BD100" i="32" s="1"/>
  <c r="AF101" i="32"/>
  <c r="BD101" i="32" s="1"/>
  <c r="AF102" i="32"/>
  <c r="BD102" i="32" s="1"/>
  <c r="AF103" i="32"/>
  <c r="BD103" i="32" s="1"/>
  <c r="AF104" i="32"/>
  <c r="BD104" i="32" s="1"/>
  <c r="AF105" i="32"/>
  <c r="BD105" i="32" s="1"/>
  <c r="AF106" i="32"/>
  <c r="BD106" i="32" s="1"/>
  <c r="AF107" i="32"/>
  <c r="BD107" i="32" s="1"/>
  <c r="AF108" i="32"/>
  <c r="BD108" i="32" s="1"/>
  <c r="AF109" i="32"/>
  <c r="BD109" i="32" s="1"/>
  <c r="AF110" i="32"/>
  <c r="BD110" i="32" s="1"/>
  <c r="AF111" i="32"/>
  <c r="BD111" i="32" s="1"/>
  <c r="AF112" i="32"/>
  <c r="BD112" i="32" s="1"/>
  <c r="AF113" i="32"/>
  <c r="BD113" i="32" s="1"/>
  <c r="AF114" i="32"/>
  <c r="BD114" i="32" s="1"/>
  <c r="AF115" i="32"/>
  <c r="BD115" i="32" s="1"/>
  <c r="AF116" i="32"/>
  <c r="BD116" i="32" s="1"/>
  <c r="AF117" i="32"/>
  <c r="BD117" i="32" s="1"/>
  <c r="AF118" i="32"/>
  <c r="BD118" i="32" s="1"/>
  <c r="AF119" i="32"/>
  <c r="BD119" i="32" s="1"/>
  <c r="AF120" i="32"/>
  <c r="BD120" i="32" s="1"/>
  <c r="AF121" i="32"/>
  <c r="BD121" i="32" s="1"/>
  <c r="AF122" i="32"/>
  <c r="BD122" i="32" s="1"/>
  <c r="AF123" i="32"/>
  <c r="BD123" i="32" s="1"/>
  <c r="AF124" i="32"/>
  <c r="BD124" i="32" s="1"/>
  <c r="AF125" i="32"/>
  <c r="BD125" i="32" s="1"/>
  <c r="AF126" i="32"/>
  <c r="BD126" i="32" s="1"/>
  <c r="AF127" i="32"/>
  <c r="BD127" i="32" s="1"/>
  <c r="AF128" i="32"/>
  <c r="BD128" i="32" s="1"/>
  <c r="AF129" i="32"/>
  <c r="BD129" i="32" s="1"/>
  <c r="AF130" i="32"/>
  <c r="BD130" i="32" s="1"/>
  <c r="AF131" i="32"/>
  <c r="BD131" i="32" s="1"/>
  <c r="AF132" i="32"/>
  <c r="BD132" i="32" s="1"/>
  <c r="AF133" i="32"/>
  <c r="BD133" i="32" s="1"/>
  <c r="AF134" i="32"/>
  <c r="BD134" i="32" s="1"/>
  <c r="AF135" i="32"/>
  <c r="BD135" i="32" s="1"/>
  <c r="AF136" i="32"/>
  <c r="BD136" i="32" s="1"/>
  <c r="AF137" i="32"/>
  <c r="BD137" i="32" s="1"/>
  <c r="AF138" i="32"/>
  <c r="BD138" i="32" s="1"/>
  <c r="AF139" i="32"/>
  <c r="BD139" i="32" s="1"/>
  <c r="AF140" i="32"/>
  <c r="BD140" i="32" s="1"/>
  <c r="AF141" i="32"/>
  <c r="BD141" i="32" s="1"/>
  <c r="AF142" i="32"/>
  <c r="BD142" i="32" s="1"/>
  <c r="AF143" i="32"/>
  <c r="BD143" i="32" s="1"/>
  <c r="AF144" i="32"/>
  <c r="BD144" i="32" s="1"/>
  <c r="AF145" i="32"/>
  <c r="BD145" i="32" s="1"/>
  <c r="AF146" i="32"/>
  <c r="BD146" i="32" s="1"/>
  <c r="AF147" i="32"/>
  <c r="BD147" i="32" s="1"/>
  <c r="AF148" i="32"/>
  <c r="BD148" i="32" s="1"/>
  <c r="AF149" i="32"/>
  <c r="BD149" i="32" s="1"/>
  <c r="AF150" i="32"/>
  <c r="BD150" i="32" s="1"/>
  <c r="AF151" i="32"/>
  <c r="BD151" i="32" s="1"/>
  <c r="AF152" i="32"/>
  <c r="BD152" i="32" s="1"/>
  <c r="AF153" i="32"/>
  <c r="AF154" i="32"/>
  <c r="BD154" i="32" s="1"/>
  <c r="AF155" i="32"/>
  <c r="BD155" i="32" s="1"/>
  <c r="AF156" i="32"/>
  <c r="BD156" i="32" s="1"/>
  <c r="AF157" i="32"/>
  <c r="BD157" i="32" s="1"/>
  <c r="AF158" i="32"/>
  <c r="BD158" i="32" s="1"/>
  <c r="AF159" i="32"/>
  <c r="AF160" i="32"/>
  <c r="AF161" i="32"/>
  <c r="AF162" i="32"/>
  <c r="AF163" i="32"/>
  <c r="AF164" i="32"/>
  <c r="AF165" i="32"/>
  <c r="AF166" i="32"/>
  <c r="AF167" i="32"/>
  <c r="AF168" i="32"/>
  <c r="AF169" i="32"/>
  <c r="AF170" i="32"/>
  <c r="AF171" i="32"/>
  <c r="AF172" i="32"/>
  <c r="AF173" i="32"/>
  <c r="AF174" i="32"/>
  <c r="AF175" i="32"/>
  <c r="AF176" i="32"/>
  <c r="AF177" i="32"/>
  <c r="AF178" i="32"/>
  <c r="AF179" i="32"/>
  <c r="AF180" i="32"/>
  <c r="AF181" i="32"/>
  <c r="AF182" i="32"/>
  <c r="AF183" i="32"/>
  <c r="AF184" i="32"/>
  <c r="AF185" i="32"/>
  <c r="AF186" i="32"/>
  <c r="AF187" i="32"/>
  <c r="AF188" i="32"/>
  <c r="AF190" i="32"/>
  <c r="AF191" i="32"/>
  <c r="AF192" i="32"/>
  <c r="AF193" i="32"/>
  <c r="AF194" i="32"/>
  <c r="AF195" i="32"/>
  <c r="AF196" i="32"/>
  <c r="AF197" i="32"/>
  <c r="AF198" i="32"/>
  <c r="AF199" i="32"/>
  <c r="AF200" i="32"/>
  <c r="AF201" i="32"/>
  <c r="AF202" i="32"/>
  <c r="AF203" i="32"/>
  <c r="AF204" i="32"/>
  <c r="AF205" i="32"/>
  <c r="AF206" i="32"/>
  <c r="AF207" i="32"/>
  <c r="AF208" i="32"/>
  <c r="AF209" i="32"/>
  <c r="AF210" i="32"/>
  <c r="AF211" i="32"/>
  <c r="AF212" i="32"/>
  <c r="AF213" i="32"/>
  <c r="AF214" i="32"/>
  <c r="AF215" i="32"/>
  <c r="AF216" i="32"/>
  <c r="AF217" i="32"/>
  <c r="AF218" i="32"/>
  <c r="AF219" i="32"/>
  <c r="AF220" i="32"/>
  <c r="AF221" i="32"/>
  <c r="AF222" i="32"/>
  <c r="AF223" i="32"/>
  <c r="AF224" i="32"/>
  <c r="AF225" i="32"/>
  <c r="AF226" i="32"/>
  <c r="AF227" i="32"/>
  <c r="AF228" i="32"/>
  <c r="AF229" i="32"/>
  <c r="AF230" i="32"/>
  <c r="AF231" i="32"/>
  <c r="AF232" i="32"/>
  <c r="AF233" i="32"/>
  <c r="AF234" i="32"/>
  <c r="AF235" i="32"/>
  <c r="AF236" i="32"/>
  <c r="AF237" i="32"/>
  <c r="AF238" i="32"/>
  <c r="AF239" i="32"/>
  <c r="AF240" i="32"/>
  <c r="AF241" i="32"/>
  <c r="AF242" i="32"/>
  <c r="AF243" i="32"/>
  <c r="AF244" i="32"/>
  <c r="AF245" i="32"/>
  <c r="AF246" i="32"/>
  <c r="AF247" i="32"/>
  <c r="AF248" i="32"/>
  <c r="AF249" i="32"/>
  <c r="AF250" i="32"/>
  <c r="AF251" i="32"/>
  <c r="AF252" i="32"/>
  <c r="AF253" i="32"/>
  <c r="AF254" i="32"/>
  <c r="AF255" i="32"/>
  <c r="AF256" i="32"/>
  <c r="AF257" i="32"/>
  <c r="AF258" i="32"/>
  <c r="AF259" i="32"/>
  <c r="AF260" i="32"/>
  <c r="AF261" i="32"/>
  <c r="AF262" i="32"/>
  <c r="AF263" i="32"/>
  <c r="AF264" i="32"/>
  <c r="AF265" i="32"/>
  <c r="AF266" i="32"/>
  <c r="AF267" i="32"/>
  <c r="AF268" i="32"/>
  <c r="AF269" i="32"/>
  <c r="AF270" i="32"/>
  <c r="AF271" i="32"/>
  <c r="AF272" i="32"/>
  <c r="AF273" i="32"/>
  <c r="AF274" i="32"/>
  <c r="AF275" i="32"/>
  <c r="AF276" i="32"/>
  <c r="AF277" i="32"/>
  <c r="AF278" i="32"/>
  <c r="AF279" i="32"/>
  <c r="AF280" i="32"/>
  <c r="AF281" i="32"/>
  <c r="AF282" i="32"/>
  <c r="AF283" i="32"/>
  <c r="AF284" i="32"/>
  <c r="AF285" i="32"/>
  <c r="AF286" i="32"/>
  <c r="AF287" i="32"/>
  <c r="AF288" i="32"/>
  <c r="AF289" i="32"/>
  <c r="AF290" i="32"/>
  <c r="AF291" i="32"/>
  <c r="AF292" i="32"/>
  <c r="AF293" i="32"/>
  <c r="AF294" i="32"/>
  <c r="AF295" i="32"/>
  <c r="AF296" i="32"/>
  <c r="AF297" i="32"/>
  <c r="AF298" i="32"/>
  <c r="AF299" i="32"/>
  <c r="AF300" i="32"/>
  <c r="AF301" i="32"/>
  <c r="AF302" i="32"/>
  <c r="AF303" i="32"/>
  <c r="AF10" i="32"/>
  <c r="BD10" i="32" s="1"/>
  <c r="BM11" i="35" l="1"/>
  <c r="BM12" i="35"/>
  <c r="BM13" i="35"/>
  <c r="BM14" i="35"/>
  <c r="BM15" i="35"/>
  <c r="BM16" i="35"/>
  <c r="BM17" i="35"/>
  <c r="BM18" i="35"/>
  <c r="BM19" i="35"/>
  <c r="BM20" i="35"/>
  <c r="BM21" i="35"/>
  <c r="BM22" i="35"/>
  <c r="BM23" i="35"/>
  <c r="BM24" i="35"/>
  <c r="BM25" i="35"/>
  <c r="BM26" i="35"/>
  <c r="BM27" i="35"/>
  <c r="BM28" i="35"/>
  <c r="BM29" i="35"/>
  <c r="BM30" i="35"/>
  <c r="BM31" i="35"/>
  <c r="BM32" i="35"/>
  <c r="BM33" i="35"/>
  <c r="BM34" i="35"/>
  <c r="BM35" i="35"/>
  <c r="BM36" i="35"/>
  <c r="BM37" i="35"/>
  <c r="BM38" i="35"/>
  <c r="BM39" i="35"/>
  <c r="BM40" i="35"/>
  <c r="BM41" i="35"/>
  <c r="BM42" i="35"/>
  <c r="BM43" i="35"/>
  <c r="BM44" i="35"/>
  <c r="BM45" i="35"/>
  <c r="BM46" i="35"/>
  <c r="BM47" i="35"/>
  <c r="BM48" i="35"/>
  <c r="BM49" i="35"/>
  <c r="BM50" i="35"/>
  <c r="BM51" i="35"/>
  <c r="BM52" i="35"/>
  <c r="BM53" i="35"/>
  <c r="BM54" i="35"/>
  <c r="BM55" i="35"/>
  <c r="BM56" i="35"/>
  <c r="BM57" i="35"/>
  <c r="BM58" i="35"/>
  <c r="BM59" i="35"/>
  <c r="BM60" i="35"/>
  <c r="BM61" i="35"/>
  <c r="BM62" i="35"/>
  <c r="BM63" i="35"/>
  <c r="BM64" i="35"/>
  <c r="BM65" i="35"/>
  <c r="BM66" i="35"/>
  <c r="BM67" i="35"/>
  <c r="BM68" i="35"/>
  <c r="BM69" i="35"/>
  <c r="BM70" i="35"/>
  <c r="BM71" i="35"/>
  <c r="BM72" i="35"/>
  <c r="BM73" i="35"/>
  <c r="BM74" i="35"/>
  <c r="BM75" i="35"/>
  <c r="BM76" i="35"/>
  <c r="BM77" i="35"/>
  <c r="BM78" i="35"/>
  <c r="BM79" i="35"/>
  <c r="BM80" i="35"/>
  <c r="BM81" i="35"/>
  <c r="BM82" i="35"/>
  <c r="BM83" i="35"/>
  <c r="BM84" i="35"/>
  <c r="BM85" i="35"/>
  <c r="BM86" i="35"/>
  <c r="BM87" i="35"/>
  <c r="BM88" i="35"/>
  <c r="BM89" i="35"/>
  <c r="BM90" i="35"/>
  <c r="BM91" i="35"/>
  <c r="BM92" i="35"/>
  <c r="BM93" i="35"/>
  <c r="BM94" i="35"/>
  <c r="BM95" i="35"/>
  <c r="BM96" i="35"/>
  <c r="BM97" i="35"/>
  <c r="BM98" i="35"/>
  <c r="BM99" i="35"/>
  <c r="BM100" i="35"/>
  <c r="BM101" i="35"/>
  <c r="BM102" i="35"/>
  <c r="BM103" i="35"/>
  <c r="BM104" i="35"/>
  <c r="BM105" i="35"/>
  <c r="BM106" i="35"/>
  <c r="BM107" i="35"/>
  <c r="BM108" i="35"/>
  <c r="BM109" i="35"/>
  <c r="BM110" i="35"/>
  <c r="BM111" i="35"/>
  <c r="BM112" i="35"/>
  <c r="BM113" i="35"/>
  <c r="BM114" i="35"/>
  <c r="BM115" i="35"/>
  <c r="BM116" i="35"/>
  <c r="BM117" i="35"/>
  <c r="BM118" i="35"/>
  <c r="BM119" i="35"/>
  <c r="BM120" i="35"/>
  <c r="BM121" i="35"/>
  <c r="BM122" i="35"/>
  <c r="BM123" i="35"/>
  <c r="BM124" i="35"/>
  <c r="BM125" i="35"/>
  <c r="BM126" i="35"/>
  <c r="BM127" i="35"/>
  <c r="BM128" i="35"/>
  <c r="BM129" i="35"/>
  <c r="BM130" i="35"/>
  <c r="BM131" i="35"/>
  <c r="BM132" i="35"/>
  <c r="BM133" i="35"/>
  <c r="BM134" i="35"/>
  <c r="BM135" i="35"/>
  <c r="BM136" i="35"/>
  <c r="BM137" i="35"/>
  <c r="BM138" i="35"/>
  <c r="BM139" i="35"/>
  <c r="BM140" i="35"/>
  <c r="BM141" i="35"/>
  <c r="BM142" i="35"/>
  <c r="BM143" i="35"/>
  <c r="BM144" i="35"/>
  <c r="BM145" i="35"/>
  <c r="BM146" i="35"/>
  <c r="BM147" i="35"/>
  <c r="BM148" i="35"/>
  <c r="BM149" i="35"/>
  <c r="BM150" i="35"/>
  <c r="BM151" i="35"/>
  <c r="BM152" i="35"/>
  <c r="BM153" i="35"/>
  <c r="BM154" i="35"/>
  <c r="BM155" i="35"/>
  <c r="BM156" i="35"/>
  <c r="BM157" i="35"/>
  <c r="BM158" i="35"/>
  <c r="BM159" i="35"/>
  <c r="BM160" i="35"/>
  <c r="BM161" i="35"/>
  <c r="BM162" i="35"/>
  <c r="BM163" i="35"/>
  <c r="BM164" i="35"/>
  <c r="BM165" i="35"/>
  <c r="BM166" i="35"/>
  <c r="BM167" i="35"/>
  <c r="BM168" i="35"/>
  <c r="BM169" i="35"/>
  <c r="BM170" i="35"/>
  <c r="BM171" i="35"/>
  <c r="BM172" i="35"/>
  <c r="BM173" i="35"/>
  <c r="BM174" i="35"/>
  <c r="BM175" i="35"/>
  <c r="BM176" i="35"/>
  <c r="BM177" i="35"/>
  <c r="BM178" i="35"/>
  <c r="BM179" i="35"/>
  <c r="BM180" i="35"/>
  <c r="BM181" i="35"/>
  <c r="BM182" i="35"/>
  <c r="BM183" i="35"/>
  <c r="BM184" i="35"/>
  <c r="BM185" i="35"/>
  <c r="BM186" i="35"/>
  <c r="BM187" i="35"/>
  <c r="BM188" i="35"/>
  <c r="BM189" i="35"/>
  <c r="BM190" i="35"/>
  <c r="BM191" i="35"/>
  <c r="BM192" i="35"/>
  <c r="BM193" i="35"/>
  <c r="BM194" i="35"/>
  <c r="BM195" i="35"/>
  <c r="BM196" i="35"/>
  <c r="BM197" i="35"/>
  <c r="BM198" i="35"/>
  <c r="BM199" i="35"/>
  <c r="BM200" i="35"/>
  <c r="BM201" i="35"/>
  <c r="BM202" i="35"/>
  <c r="BM203" i="35"/>
  <c r="BM204" i="35"/>
  <c r="BM205" i="35"/>
  <c r="BM206" i="35"/>
  <c r="BM207" i="35"/>
  <c r="BM208" i="35"/>
  <c r="BM209" i="35"/>
  <c r="BM210" i="35"/>
  <c r="BM211" i="35"/>
  <c r="BM212" i="35"/>
  <c r="BM213" i="35"/>
  <c r="BM214" i="35"/>
  <c r="BM215" i="35"/>
  <c r="BM216" i="35"/>
  <c r="BM217" i="35"/>
  <c r="BM218" i="35"/>
  <c r="BM219" i="35"/>
  <c r="BM220" i="35"/>
  <c r="BM221" i="35"/>
  <c r="BM222" i="35"/>
  <c r="BM223" i="35"/>
  <c r="BM224" i="35"/>
  <c r="BM225" i="35"/>
  <c r="BM226" i="35"/>
  <c r="BM227" i="35"/>
  <c r="BM228" i="35"/>
  <c r="BM229" i="35"/>
  <c r="BM230" i="35"/>
  <c r="BM231" i="35"/>
  <c r="BM232" i="35"/>
  <c r="BM233" i="35"/>
  <c r="BM234" i="35"/>
  <c r="BM235" i="35"/>
  <c r="BM236" i="35"/>
  <c r="BM237" i="35"/>
  <c r="BM238" i="35"/>
  <c r="BM239" i="35"/>
  <c r="BM240" i="35"/>
  <c r="BM241" i="35"/>
  <c r="BM242" i="35"/>
  <c r="BM243" i="35"/>
  <c r="BM244" i="35"/>
  <c r="BM245" i="35"/>
  <c r="BM246" i="35"/>
  <c r="BM247" i="35"/>
  <c r="BM248" i="35"/>
  <c r="BM249" i="35"/>
  <c r="BM250" i="35"/>
  <c r="BM251" i="35"/>
  <c r="BM252" i="35"/>
  <c r="BM253" i="35"/>
  <c r="BM254" i="35"/>
  <c r="BM255" i="35"/>
  <c r="BM256" i="35"/>
  <c r="BM257" i="35"/>
  <c r="BM258" i="35"/>
  <c r="BM259" i="35"/>
  <c r="BM260" i="35"/>
  <c r="BM261" i="35"/>
  <c r="BM262" i="35"/>
  <c r="BM263" i="35"/>
  <c r="BM264" i="35"/>
  <c r="BM265" i="35"/>
  <c r="BM266" i="35"/>
  <c r="BM267" i="35"/>
  <c r="BM268" i="35"/>
  <c r="BM269" i="35"/>
  <c r="BM270" i="35"/>
  <c r="BM271" i="35"/>
  <c r="BM272" i="35"/>
  <c r="BM273" i="35"/>
  <c r="BM274" i="35"/>
  <c r="BM275" i="35"/>
  <c r="BM276" i="35"/>
  <c r="BM277" i="35"/>
  <c r="BM278" i="35"/>
  <c r="BM279" i="35"/>
  <c r="BM280" i="35"/>
  <c r="BM281" i="35"/>
  <c r="BM282" i="35"/>
  <c r="BM283" i="35"/>
  <c r="BM284" i="35"/>
  <c r="BM285" i="35"/>
  <c r="BM286" i="35"/>
  <c r="BM287" i="35"/>
  <c r="BM288" i="35"/>
  <c r="BM289" i="35"/>
  <c r="BM290" i="35"/>
  <c r="BM291" i="35"/>
  <c r="BM292" i="35"/>
  <c r="BM293" i="35"/>
  <c r="BM294" i="35"/>
  <c r="BM295" i="35"/>
  <c r="BM296" i="35"/>
  <c r="BM297" i="35"/>
  <c r="BM298" i="35"/>
  <c r="BM299" i="35"/>
  <c r="BM300" i="35"/>
  <c r="BM301" i="35"/>
  <c r="BM302" i="35"/>
  <c r="BM10" i="35"/>
  <c r="BJ302" i="35"/>
  <c r="BK302" i="35" s="1"/>
  <c r="BJ301" i="35"/>
  <c r="BK301" i="35" s="1"/>
  <c r="BJ300" i="35"/>
  <c r="BK300" i="35" s="1"/>
  <c r="BJ299" i="35"/>
  <c r="BK299" i="35" s="1"/>
  <c r="BJ298" i="35"/>
  <c r="BK298" i="35" s="1"/>
  <c r="BJ297" i="35"/>
  <c r="BK297" i="35" s="1"/>
  <c r="BJ296" i="35"/>
  <c r="BK296" i="35" s="1"/>
  <c r="BJ295" i="35"/>
  <c r="BK295" i="35" s="1"/>
  <c r="BJ294" i="35"/>
  <c r="BK294" i="35" s="1"/>
  <c r="BJ293" i="35"/>
  <c r="BK293" i="35" s="1"/>
  <c r="BJ292" i="35"/>
  <c r="BK292" i="35" s="1"/>
  <c r="BJ291" i="35"/>
  <c r="BK291" i="35" s="1"/>
  <c r="BJ290" i="35"/>
  <c r="BK290" i="35" s="1"/>
  <c r="BJ289" i="35"/>
  <c r="BK289" i="35" s="1"/>
  <c r="BJ288" i="35"/>
  <c r="BK288" i="35" s="1"/>
  <c r="BJ287" i="35"/>
  <c r="BK287" i="35" s="1"/>
  <c r="BJ286" i="35"/>
  <c r="BK286" i="35" s="1"/>
  <c r="BJ285" i="35"/>
  <c r="BK285" i="35" s="1"/>
  <c r="BJ284" i="35"/>
  <c r="BK284" i="35" s="1"/>
  <c r="BJ283" i="35"/>
  <c r="BK283" i="35" s="1"/>
  <c r="BJ282" i="35"/>
  <c r="BK282" i="35" s="1"/>
  <c r="BJ281" i="35"/>
  <c r="BK281" i="35" s="1"/>
  <c r="BJ280" i="35"/>
  <c r="BK280" i="35" s="1"/>
  <c r="BJ279" i="35"/>
  <c r="BK279" i="35" s="1"/>
  <c r="BJ278" i="35"/>
  <c r="BK278" i="35" s="1"/>
  <c r="BJ277" i="35"/>
  <c r="BK277" i="35" s="1"/>
  <c r="BJ276" i="35"/>
  <c r="BK276" i="35" s="1"/>
  <c r="BJ275" i="35"/>
  <c r="BK275" i="35" s="1"/>
  <c r="BJ274" i="35"/>
  <c r="BK274" i="35" s="1"/>
  <c r="BJ273" i="35"/>
  <c r="BK273" i="35" s="1"/>
  <c r="BJ272" i="35"/>
  <c r="BK272" i="35" s="1"/>
  <c r="BJ271" i="35"/>
  <c r="BK271" i="35" s="1"/>
  <c r="BJ270" i="35"/>
  <c r="BK270" i="35" s="1"/>
  <c r="BJ269" i="35"/>
  <c r="BK269" i="35" s="1"/>
  <c r="BJ268" i="35"/>
  <c r="BK268" i="35" s="1"/>
  <c r="BJ267" i="35"/>
  <c r="BK267" i="35" s="1"/>
  <c r="BJ266" i="35"/>
  <c r="BK266" i="35" s="1"/>
  <c r="BJ265" i="35"/>
  <c r="BK265" i="35" s="1"/>
  <c r="BJ264" i="35"/>
  <c r="BK264" i="35" s="1"/>
  <c r="BJ263" i="35"/>
  <c r="BK263" i="35" s="1"/>
  <c r="BJ262" i="35"/>
  <c r="BK262" i="35" s="1"/>
  <c r="BJ261" i="35"/>
  <c r="BK261" i="35" s="1"/>
  <c r="BJ260" i="35"/>
  <c r="BK260" i="35" s="1"/>
  <c r="BJ259" i="35"/>
  <c r="BK259" i="35" s="1"/>
  <c r="BJ258" i="35"/>
  <c r="BK258" i="35" s="1"/>
  <c r="BJ257" i="35"/>
  <c r="BK257" i="35" s="1"/>
  <c r="BJ256" i="35"/>
  <c r="BK256" i="35" s="1"/>
  <c r="BJ255" i="35"/>
  <c r="BK255" i="35" s="1"/>
  <c r="BJ254" i="35"/>
  <c r="BK254" i="35" s="1"/>
  <c r="BJ253" i="35"/>
  <c r="BK253" i="35" s="1"/>
  <c r="BJ252" i="35"/>
  <c r="BK252" i="35" s="1"/>
  <c r="BJ251" i="35"/>
  <c r="BK251" i="35" s="1"/>
  <c r="BJ250" i="35"/>
  <c r="BK250" i="35" s="1"/>
  <c r="BJ249" i="35"/>
  <c r="BK249" i="35" s="1"/>
  <c r="BJ248" i="35"/>
  <c r="BK248" i="35" s="1"/>
  <c r="BJ247" i="35"/>
  <c r="BK247" i="35" s="1"/>
  <c r="BJ246" i="35"/>
  <c r="BK246" i="35" s="1"/>
  <c r="BJ245" i="35"/>
  <c r="BK245" i="35" s="1"/>
  <c r="BJ244" i="35"/>
  <c r="BK244" i="35" s="1"/>
  <c r="BJ243" i="35"/>
  <c r="BK243" i="35" s="1"/>
  <c r="BJ242" i="35"/>
  <c r="BK242" i="35" s="1"/>
  <c r="BJ241" i="35"/>
  <c r="BK241" i="35" s="1"/>
  <c r="BJ240" i="35"/>
  <c r="BK240" i="35" s="1"/>
  <c r="BJ239" i="35"/>
  <c r="BK239" i="35" s="1"/>
  <c r="BJ238" i="35"/>
  <c r="BK238" i="35" s="1"/>
  <c r="BJ237" i="35"/>
  <c r="BK237" i="35" s="1"/>
  <c r="BJ236" i="35"/>
  <c r="BK236" i="35" s="1"/>
  <c r="BJ235" i="35"/>
  <c r="BK235" i="35" s="1"/>
  <c r="BJ234" i="35"/>
  <c r="BK234" i="35" s="1"/>
  <c r="BJ233" i="35"/>
  <c r="BK233" i="35" s="1"/>
  <c r="BJ232" i="35"/>
  <c r="BK232" i="35" s="1"/>
  <c r="BJ231" i="35"/>
  <c r="BK231" i="35" s="1"/>
  <c r="BJ230" i="35"/>
  <c r="BK230" i="35" s="1"/>
  <c r="BJ229" i="35"/>
  <c r="BK229" i="35" s="1"/>
  <c r="BJ228" i="35"/>
  <c r="BK228" i="35" s="1"/>
  <c r="BJ227" i="35"/>
  <c r="BK227" i="35" s="1"/>
  <c r="BJ226" i="35"/>
  <c r="BK226" i="35" s="1"/>
  <c r="BJ225" i="35"/>
  <c r="BK225" i="35" s="1"/>
  <c r="BJ224" i="35"/>
  <c r="BK224" i="35" s="1"/>
  <c r="BJ223" i="35"/>
  <c r="BK223" i="35" s="1"/>
  <c r="BJ222" i="35"/>
  <c r="BK222" i="35" s="1"/>
  <c r="BJ221" i="35"/>
  <c r="BK221" i="35" s="1"/>
  <c r="BJ220" i="35"/>
  <c r="BK220" i="35" s="1"/>
  <c r="BJ219" i="35"/>
  <c r="BK219" i="35" s="1"/>
  <c r="BJ218" i="35"/>
  <c r="BK218" i="35" s="1"/>
  <c r="BJ217" i="35"/>
  <c r="BK217" i="35" s="1"/>
  <c r="BJ216" i="35"/>
  <c r="BK216" i="35" s="1"/>
  <c r="BJ215" i="35"/>
  <c r="BK215" i="35" s="1"/>
  <c r="BJ214" i="35"/>
  <c r="BK214" i="35" s="1"/>
  <c r="BJ213" i="35"/>
  <c r="BK213" i="35" s="1"/>
  <c r="BJ212" i="35"/>
  <c r="BK212" i="35" s="1"/>
  <c r="BJ211" i="35"/>
  <c r="BK211" i="35" s="1"/>
  <c r="BJ210" i="35"/>
  <c r="BK210" i="35" s="1"/>
  <c r="BJ209" i="35"/>
  <c r="BK209" i="35" s="1"/>
  <c r="BJ208" i="35"/>
  <c r="BK208" i="35" s="1"/>
  <c r="BJ207" i="35"/>
  <c r="BK207" i="35" s="1"/>
  <c r="BJ206" i="35"/>
  <c r="BK206" i="35" s="1"/>
  <c r="BJ205" i="35"/>
  <c r="BK205" i="35" s="1"/>
  <c r="BJ204" i="35"/>
  <c r="BK204" i="35" s="1"/>
  <c r="BJ203" i="35"/>
  <c r="BK203" i="35" s="1"/>
  <c r="BJ202" i="35"/>
  <c r="BK202" i="35" s="1"/>
  <c r="BJ201" i="35"/>
  <c r="BK201" i="35" s="1"/>
  <c r="BJ200" i="35"/>
  <c r="BK200" i="35" s="1"/>
  <c r="BJ199" i="35"/>
  <c r="BK199" i="35" s="1"/>
  <c r="BJ198" i="35"/>
  <c r="BK198" i="35" s="1"/>
  <c r="BJ197" i="35"/>
  <c r="BK197" i="35" s="1"/>
  <c r="BJ196" i="35"/>
  <c r="BK196" i="35" s="1"/>
  <c r="BJ195" i="35"/>
  <c r="BK195" i="35" s="1"/>
  <c r="BJ194" i="35"/>
  <c r="BK194" i="35" s="1"/>
  <c r="BJ193" i="35"/>
  <c r="BK193" i="35" s="1"/>
  <c r="BJ192" i="35"/>
  <c r="BK192" i="35" s="1"/>
  <c r="BJ191" i="35"/>
  <c r="BK191" i="35" s="1"/>
  <c r="BJ190" i="35"/>
  <c r="BK190" i="35" s="1"/>
  <c r="BJ189" i="35"/>
  <c r="BK189" i="35" s="1"/>
  <c r="BJ188" i="35"/>
  <c r="BK188" i="35" s="1"/>
  <c r="BJ187" i="35"/>
  <c r="BK187" i="35" s="1"/>
  <c r="BJ186" i="35"/>
  <c r="BK186" i="35" s="1"/>
  <c r="BJ185" i="35"/>
  <c r="BK185" i="35" s="1"/>
  <c r="BJ184" i="35"/>
  <c r="BK184" i="35" s="1"/>
  <c r="BJ183" i="35"/>
  <c r="BK183" i="35" s="1"/>
  <c r="BJ182" i="35"/>
  <c r="BK182" i="35" s="1"/>
  <c r="BJ181" i="35"/>
  <c r="BK181" i="35" s="1"/>
  <c r="BJ180" i="35"/>
  <c r="BK180" i="35" s="1"/>
  <c r="BJ179" i="35"/>
  <c r="BK179" i="35" s="1"/>
  <c r="BJ178" i="35"/>
  <c r="BK178" i="35" s="1"/>
  <c r="BJ177" i="35"/>
  <c r="BK177" i="35" s="1"/>
  <c r="BJ176" i="35"/>
  <c r="BK176" i="35" s="1"/>
  <c r="BJ175" i="35"/>
  <c r="BK175" i="35" s="1"/>
  <c r="BJ174" i="35"/>
  <c r="BK174" i="35" s="1"/>
  <c r="BJ173" i="35"/>
  <c r="BK173" i="35" s="1"/>
  <c r="BJ172" i="35"/>
  <c r="BK172" i="35" s="1"/>
  <c r="BJ171" i="35"/>
  <c r="BK171" i="35" s="1"/>
  <c r="BJ170" i="35"/>
  <c r="BK170" i="35" s="1"/>
  <c r="BJ169" i="35"/>
  <c r="BK169" i="35" s="1"/>
  <c r="BJ168" i="35"/>
  <c r="BK168" i="35" s="1"/>
  <c r="BJ167" i="35"/>
  <c r="BK167" i="35" s="1"/>
  <c r="BJ166" i="35"/>
  <c r="BK166" i="35" s="1"/>
  <c r="BJ165" i="35"/>
  <c r="BK165" i="35" s="1"/>
  <c r="BJ164" i="35"/>
  <c r="BK164" i="35" s="1"/>
  <c r="BJ163" i="35"/>
  <c r="BK163" i="35" s="1"/>
  <c r="BJ162" i="35"/>
  <c r="BK162" i="35" s="1"/>
  <c r="BJ161" i="35"/>
  <c r="BK161" i="35" s="1"/>
  <c r="BJ160" i="35"/>
  <c r="BK160" i="35" s="1"/>
  <c r="BJ159" i="35"/>
  <c r="BK159" i="35" s="1"/>
  <c r="BJ158" i="35"/>
  <c r="BK158" i="35" s="1"/>
  <c r="BJ157" i="35"/>
  <c r="BK157" i="35" s="1"/>
  <c r="BJ156" i="35"/>
  <c r="BK156" i="35" s="1"/>
  <c r="BJ155" i="35"/>
  <c r="BK155" i="35" s="1"/>
  <c r="BJ154" i="35"/>
  <c r="BK154" i="35" s="1"/>
  <c r="BJ153" i="35"/>
  <c r="BK153" i="35" s="1"/>
  <c r="BJ152" i="35"/>
  <c r="BK152" i="35" s="1"/>
  <c r="BJ151" i="35"/>
  <c r="BK151" i="35" s="1"/>
  <c r="BJ150" i="35"/>
  <c r="BK150" i="35" s="1"/>
  <c r="BJ149" i="35"/>
  <c r="BK149" i="35" s="1"/>
  <c r="BJ148" i="35"/>
  <c r="BK148" i="35" s="1"/>
  <c r="BJ147" i="35"/>
  <c r="BK147" i="35" s="1"/>
  <c r="BJ146" i="35"/>
  <c r="BK146" i="35" s="1"/>
  <c r="BJ145" i="35"/>
  <c r="BK145" i="35" s="1"/>
  <c r="BJ144" i="35"/>
  <c r="BK144" i="35" s="1"/>
  <c r="BJ143" i="35"/>
  <c r="BK143" i="35" s="1"/>
  <c r="BJ142" i="35"/>
  <c r="BK142" i="35" s="1"/>
  <c r="BJ141" i="35"/>
  <c r="BK141" i="35" s="1"/>
  <c r="BJ140" i="35"/>
  <c r="BK140" i="35" s="1"/>
  <c r="BJ139" i="35"/>
  <c r="BK139" i="35" s="1"/>
  <c r="BJ138" i="35"/>
  <c r="BK138" i="35" s="1"/>
  <c r="BJ137" i="35"/>
  <c r="BK137" i="35" s="1"/>
  <c r="BJ136" i="35"/>
  <c r="BK136" i="35" s="1"/>
  <c r="BJ135" i="35"/>
  <c r="BK135" i="35" s="1"/>
  <c r="BJ134" i="35"/>
  <c r="BK134" i="35" s="1"/>
  <c r="BJ133" i="35"/>
  <c r="BK133" i="35" s="1"/>
  <c r="BJ132" i="35"/>
  <c r="BK132" i="35" s="1"/>
  <c r="BJ131" i="35"/>
  <c r="BK131" i="35" s="1"/>
  <c r="BJ130" i="35"/>
  <c r="BK130" i="35" s="1"/>
  <c r="BJ129" i="35"/>
  <c r="BK129" i="35" s="1"/>
  <c r="BJ128" i="35"/>
  <c r="BK128" i="35" s="1"/>
  <c r="BJ127" i="35"/>
  <c r="BK127" i="35" s="1"/>
  <c r="BJ126" i="35"/>
  <c r="BK126" i="35" s="1"/>
  <c r="BJ125" i="35"/>
  <c r="BK125" i="35" s="1"/>
  <c r="BJ124" i="35"/>
  <c r="BK124" i="35" s="1"/>
  <c r="BJ123" i="35"/>
  <c r="BK123" i="35" s="1"/>
  <c r="BJ122" i="35"/>
  <c r="BK122" i="35" s="1"/>
  <c r="BJ121" i="35"/>
  <c r="BK121" i="35" s="1"/>
  <c r="BJ120" i="35"/>
  <c r="BK120" i="35" s="1"/>
  <c r="BJ119" i="35"/>
  <c r="BK119" i="35" s="1"/>
  <c r="BJ118" i="35"/>
  <c r="BK118" i="35" s="1"/>
  <c r="BJ117" i="35"/>
  <c r="BK117" i="35" s="1"/>
  <c r="BJ116" i="35"/>
  <c r="BK116" i="35" s="1"/>
  <c r="BJ115" i="35"/>
  <c r="BK115" i="35" s="1"/>
  <c r="BJ114" i="35"/>
  <c r="BK114" i="35" s="1"/>
  <c r="BJ113" i="35"/>
  <c r="BK113" i="35" s="1"/>
  <c r="BJ112" i="35"/>
  <c r="BK112" i="35" s="1"/>
  <c r="BJ111" i="35"/>
  <c r="BK111" i="35" s="1"/>
  <c r="BJ110" i="35"/>
  <c r="BK110" i="35" s="1"/>
  <c r="BJ109" i="35"/>
  <c r="BK109" i="35" s="1"/>
  <c r="BJ108" i="35"/>
  <c r="BK108" i="35" s="1"/>
  <c r="BJ107" i="35"/>
  <c r="BK107" i="35" s="1"/>
  <c r="BJ106" i="35"/>
  <c r="BK106" i="35" s="1"/>
  <c r="BJ105" i="35"/>
  <c r="BK105" i="35" s="1"/>
  <c r="BJ104" i="35"/>
  <c r="BK104" i="35" s="1"/>
  <c r="BJ103" i="35"/>
  <c r="BK103" i="35" s="1"/>
  <c r="BJ102" i="35"/>
  <c r="BK102" i="35" s="1"/>
  <c r="BJ101" i="35"/>
  <c r="BK101" i="35" s="1"/>
  <c r="BJ100" i="35"/>
  <c r="BK100" i="35" s="1"/>
  <c r="BJ99" i="35"/>
  <c r="BK99" i="35" s="1"/>
  <c r="BJ98" i="35"/>
  <c r="BK98" i="35" s="1"/>
  <c r="BJ97" i="35"/>
  <c r="BK97" i="35" s="1"/>
  <c r="BJ96" i="35"/>
  <c r="BK96" i="35" s="1"/>
  <c r="BJ95" i="35"/>
  <c r="BK95" i="35" s="1"/>
  <c r="BJ94" i="35"/>
  <c r="BK94" i="35" s="1"/>
  <c r="BJ93" i="35"/>
  <c r="BK93" i="35" s="1"/>
  <c r="BJ92" i="35"/>
  <c r="BK92" i="35" s="1"/>
  <c r="BJ91" i="35"/>
  <c r="BK91" i="35" s="1"/>
  <c r="BJ90" i="35"/>
  <c r="BK90" i="35" s="1"/>
  <c r="BJ89" i="35"/>
  <c r="BK89" i="35" s="1"/>
  <c r="BJ88" i="35"/>
  <c r="BK88" i="35" s="1"/>
  <c r="BJ87" i="35"/>
  <c r="BK87" i="35" s="1"/>
  <c r="BJ86" i="35"/>
  <c r="BK86" i="35" s="1"/>
  <c r="BJ85" i="35"/>
  <c r="BK85" i="35" s="1"/>
  <c r="BJ84" i="35"/>
  <c r="BK84" i="35" s="1"/>
  <c r="BJ83" i="35"/>
  <c r="BK83" i="35" s="1"/>
  <c r="BJ82" i="35"/>
  <c r="BK82" i="35" s="1"/>
  <c r="BJ81" i="35"/>
  <c r="BK81" i="35" s="1"/>
  <c r="BJ80" i="35"/>
  <c r="BK80" i="35" s="1"/>
  <c r="BJ79" i="35"/>
  <c r="BK79" i="35" s="1"/>
  <c r="BJ78" i="35"/>
  <c r="BK78" i="35" s="1"/>
  <c r="BJ77" i="35"/>
  <c r="BK77" i="35" s="1"/>
  <c r="BJ76" i="35"/>
  <c r="BK76" i="35" s="1"/>
  <c r="BJ75" i="35"/>
  <c r="BK75" i="35" s="1"/>
  <c r="BJ74" i="35"/>
  <c r="BK74" i="35" s="1"/>
  <c r="BJ73" i="35"/>
  <c r="BK73" i="35" s="1"/>
  <c r="BJ72" i="35"/>
  <c r="BK72" i="35" s="1"/>
  <c r="BJ71" i="35"/>
  <c r="BK71" i="35" s="1"/>
  <c r="BJ70" i="35"/>
  <c r="BK70" i="35" s="1"/>
  <c r="BJ69" i="35"/>
  <c r="BK69" i="35" s="1"/>
  <c r="BJ68" i="35"/>
  <c r="BK68" i="35" s="1"/>
  <c r="BJ67" i="35"/>
  <c r="BK67" i="35" s="1"/>
  <c r="BJ66" i="35"/>
  <c r="BK66" i="35" s="1"/>
  <c r="BJ65" i="35"/>
  <c r="BK65" i="35" s="1"/>
  <c r="BJ64" i="35"/>
  <c r="BK64" i="35" s="1"/>
  <c r="BJ63" i="35"/>
  <c r="BK63" i="35" s="1"/>
  <c r="BJ62" i="35"/>
  <c r="BK62" i="35" s="1"/>
  <c r="BJ61" i="35"/>
  <c r="BK61" i="35" s="1"/>
  <c r="BJ60" i="35"/>
  <c r="BK60" i="35" s="1"/>
  <c r="BJ59" i="35"/>
  <c r="BK59" i="35" s="1"/>
  <c r="BJ58" i="35"/>
  <c r="BK58" i="35" s="1"/>
  <c r="BJ57" i="35"/>
  <c r="BK57" i="35" s="1"/>
  <c r="BJ56" i="35"/>
  <c r="BK56" i="35" s="1"/>
  <c r="BJ55" i="35"/>
  <c r="BK55" i="35" s="1"/>
  <c r="BJ54" i="35"/>
  <c r="BK54" i="35" s="1"/>
  <c r="BJ53" i="35"/>
  <c r="BK53" i="35" s="1"/>
  <c r="BJ52" i="35"/>
  <c r="BK52" i="35" s="1"/>
  <c r="BJ51" i="35"/>
  <c r="BK51" i="35" s="1"/>
  <c r="BJ50" i="35"/>
  <c r="BK50" i="35" s="1"/>
  <c r="BJ49" i="35"/>
  <c r="BK49" i="35" s="1"/>
  <c r="BJ48" i="35"/>
  <c r="BK48" i="35" s="1"/>
  <c r="BJ47" i="35"/>
  <c r="BK47" i="35" s="1"/>
  <c r="BJ46" i="35"/>
  <c r="BK46" i="35" s="1"/>
  <c r="BJ45" i="35"/>
  <c r="BK45" i="35" s="1"/>
  <c r="BJ44" i="35"/>
  <c r="BK44" i="35" s="1"/>
  <c r="BJ43" i="35"/>
  <c r="BK43" i="35" s="1"/>
  <c r="BJ42" i="35"/>
  <c r="BK42" i="35" s="1"/>
  <c r="BJ41" i="35"/>
  <c r="BK41" i="35" s="1"/>
  <c r="BJ40" i="35"/>
  <c r="BK40" i="35" s="1"/>
  <c r="BJ39" i="35"/>
  <c r="BK39" i="35" s="1"/>
  <c r="BJ38" i="35"/>
  <c r="BK38" i="35" s="1"/>
  <c r="BJ37" i="35"/>
  <c r="BK37" i="35" s="1"/>
  <c r="BJ36" i="35"/>
  <c r="BK36" i="35" s="1"/>
  <c r="BJ35" i="35"/>
  <c r="BK35" i="35" s="1"/>
  <c r="BJ34" i="35"/>
  <c r="BK34" i="35" s="1"/>
  <c r="BJ33" i="35"/>
  <c r="BK33" i="35" s="1"/>
  <c r="BJ32" i="35"/>
  <c r="BK32" i="35" s="1"/>
  <c r="BJ31" i="35"/>
  <c r="BK31" i="35" s="1"/>
  <c r="BJ30" i="35"/>
  <c r="BK30" i="35" s="1"/>
  <c r="BJ29" i="35"/>
  <c r="BK29" i="35" s="1"/>
  <c r="BJ28" i="35"/>
  <c r="BK28" i="35" s="1"/>
  <c r="BJ27" i="35"/>
  <c r="BK27" i="35" s="1"/>
  <c r="BJ26" i="35"/>
  <c r="BK26" i="35" s="1"/>
  <c r="BJ25" i="35"/>
  <c r="BK25" i="35" s="1"/>
  <c r="BJ24" i="35"/>
  <c r="BK24" i="35" s="1"/>
  <c r="BJ23" i="35"/>
  <c r="BK23" i="35" s="1"/>
  <c r="BJ22" i="35"/>
  <c r="BK22" i="35" s="1"/>
  <c r="BJ21" i="35"/>
  <c r="BK21" i="35" s="1"/>
  <c r="BJ20" i="35"/>
  <c r="BK20" i="35" s="1"/>
  <c r="BJ19" i="35"/>
  <c r="BK19" i="35" s="1"/>
  <c r="BJ18" i="35"/>
  <c r="BK18" i="35" s="1"/>
  <c r="BJ17" i="35"/>
  <c r="BK17" i="35" s="1"/>
  <c r="BJ16" i="35"/>
  <c r="BK16" i="35" s="1"/>
  <c r="BJ15" i="35"/>
  <c r="BK15" i="35" s="1"/>
  <c r="BJ14" i="35"/>
  <c r="BK14" i="35" s="1"/>
  <c r="BJ13" i="35"/>
  <c r="BK13" i="35" s="1"/>
  <c r="BJ12" i="35"/>
  <c r="BK12" i="35" s="1"/>
  <c r="BJ11" i="35"/>
  <c r="BK11" i="35" s="1"/>
  <c r="BJ10" i="35"/>
  <c r="BK10" i="35" s="1"/>
  <c r="BC11" i="35"/>
  <c r="BC12" i="35"/>
  <c r="BC13" i="35"/>
  <c r="BC14" i="35"/>
  <c r="BC15" i="35"/>
  <c r="BC16" i="35"/>
  <c r="BC17" i="35"/>
  <c r="BC18" i="35"/>
  <c r="BC19" i="35"/>
  <c r="BC20" i="35"/>
  <c r="BC21" i="35"/>
  <c r="BC22" i="35"/>
  <c r="BC23" i="35"/>
  <c r="BC24" i="35"/>
  <c r="BC25" i="35"/>
  <c r="BC26" i="35"/>
  <c r="BC27" i="35"/>
  <c r="BC28" i="35"/>
  <c r="BC29" i="35"/>
  <c r="BC30" i="35"/>
  <c r="BC31" i="35"/>
  <c r="BC32" i="35"/>
  <c r="BC33" i="35"/>
  <c r="BC34" i="35"/>
  <c r="BC35" i="35"/>
  <c r="BC36" i="35"/>
  <c r="BC37" i="35"/>
  <c r="BC38" i="35"/>
  <c r="BC39" i="35"/>
  <c r="BC40" i="35"/>
  <c r="BC41" i="35"/>
  <c r="BC42" i="35"/>
  <c r="BC43" i="35"/>
  <c r="BC44" i="35"/>
  <c r="BC45" i="35"/>
  <c r="BC46" i="35"/>
  <c r="BC47" i="35"/>
  <c r="BC48" i="35"/>
  <c r="BC49" i="35"/>
  <c r="BC50" i="35"/>
  <c r="BC51" i="35"/>
  <c r="BC52" i="35"/>
  <c r="BC53" i="35"/>
  <c r="BC54" i="35"/>
  <c r="BC55" i="35"/>
  <c r="BC56" i="35"/>
  <c r="BC57" i="35"/>
  <c r="BC58" i="35"/>
  <c r="BC59" i="35"/>
  <c r="BC60" i="35"/>
  <c r="BC61" i="35"/>
  <c r="BC62" i="35"/>
  <c r="BC63" i="35"/>
  <c r="BC64" i="35"/>
  <c r="BC65" i="35"/>
  <c r="BC66" i="35"/>
  <c r="BC67" i="35"/>
  <c r="BC68" i="35"/>
  <c r="BC69" i="35"/>
  <c r="BC70" i="35"/>
  <c r="BC71" i="35"/>
  <c r="BC72" i="35"/>
  <c r="BC73" i="35"/>
  <c r="BC74" i="35"/>
  <c r="BC75" i="35"/>
  <c r="BC76" i="35"/>
  <c r="BC77" i="35"/>
  <c r="BC78" i="35"/>
  <c r="BC79" i="35"/>
  <c r="BC80" i="35"/>
  <c r="BC81" i="35"/>
  <c r="BC82" i="35"/>
  <c r="BC83" i="35"/>
  <c r="BC84" i="35"/>
  <c r="BC85" i="35"/>
  <c r="BC86" i="35"/>
  <c r="BC87" i="35"/>
  <c r="BC88" i="35"/>
  <c r="BC89" i="35"/>
  <c r="BC90" i="35"/>
  <c r="BC91" i="35"/>
  <c r="BC92" i="35"/>
  <c r="BC93" i="35"/>
  <c r="BC94" i="35"/>
  <c r="BC95" i="35"/>
  <c r="BC96" i="35"/>
  <c r="BC97" i="35"/>
  <c r="BC98" i="35"/>
  <c r="BC99" i="35"/>
  <c r="BC100" i="35"/>
  <c r="BC101" i="35"/>
  <c r="BC102" i="35"/>
  <c r="BC103" i="35"/>
  <c r="BC104" i="35"/>
  <c r="BC105" i="35"/>
  <c r="BC106" i="35"/>
  <c r="BC107" i="35"/>
  <c r="BC108" i="35"/>
  <c r="BC109" i="35"/>
  <c r="BC110" i="35"/>
  <c r="BC111" i="35"/>
  <c r="BC112" i="35"/>
  <c r="BC113" i="35"/>
  <c r="BC114" i="35"/>
  <c r="BC115" i="35"/>
  <c r="BC116" i="35"/>
  <c r="BC117" i="35"/>
  <c r="BC118" i="35"/>
  <c r="BC119" i="35"/>
  <c r="BC120" i="35"/>
  <c r="BC121" i="35"/>
  <c r="BC122" i="35"/>
  <c r="BC123" i="35"/>
  <c r="BC124" i="35"/>
  <c r="BC125" i="35"/>
  <c r="BC126" i="35"/>
  <c r="BC127" i="35"/>
  <c r="BC128" i="35"/>
  <c r="BC129" i="35"/>
  <c r="BC130" i="35"/>
  <c r="BC131" i="35"/>
  <c r="BC132" i="35"/>
  <c r="BC133" i="35"/>
  <c r="BC134" i="35"/>
  <c r="BC135" i="35"/>
  <c r="BC136" i="35"/>
  <c r="BC137" i="35"/>
  <c r="BC138" i="35"/>
  <c r="BC139" i="35"/>
  <c r="BC140" i="35"/>
  <c r="BC141" i="35"/>
  <c r="BC142" i="35"/>
  <c r="BC143" i="35"/>
  <c r="BC144" i="35"/>
  <c r="BC145" i="35"/>
  <c r="BC146" i="35"/>
  <c r="BC147" i="35"/>
  <c r="BC148" i="35"/>
  <c r="BC149" i="35"/>
  <c r="BC150" i="35"/>
  <c r="BC151" i="35"/>
  <c r="BC152" i="35"/>
  <c r="BC153" i="35"/>
  <c r="BC154" i="35"/>
  <c r="BC155" i="35"/>
  <c r="BC156" i="35"/>
  <c r="BC157" i="35"/>
  <c r="BC158" i="35"/>
  <c r="BC159" i="35"/>
  <c r="BC160" i="35"/>
  <c r="BC161" i="35"/>
  <c r="BC162" i="35"/>
  <c r="BC163" i="35"/>
  <c r="BC164" i="35"/>
  <c r="BC165" i="35"/>
  <c r="BC166" i="35"/>
  <c r="BC167" i="35"/>
  <c r="BC168" i="35"/>
  <c r="BC169" i="35"/>
  <c r="BC170" i="35"/>
  <c r="BC171" i="35"/>
  <c r="BC172" i="35"/>
  <c r="BC173" i="35"/>
  <c r="BC174" i="35"/>
  <c r="BC175" i="35"/>
  <c r="BC176" i="35"/>
  <c r="BC177" i="35"/>
  <c r="BC178" i="35"/>
  <c r="BC179" i="35"/>
  <c r="BC180" i="35"/>
  <c r="BC181" i="35"/>
  <c r="BC182" i="35"/>
  <c r="BC183" i="35"/>
  <c r="BC184" i="35"/>
  <c r="BC185" i="35"/>
  <c r="BC186" i="35"/>
  <c r="BC187" i="35"/>
  <c r="BC188" i="35"/>
  <c r="BC189" i="35"/>
  <c r="BC190" i="35"/>
  <c r="BC191" i="35"/>
  <c r="BC192" i="35"/>
  <c r="BC193" i="35"/>
  <c r="BC194" i="35"/>
  <c r="BC195" i="35"/>
  <c r="BC196" i="35"/>
  <c r="BC197" i="35"/>
  <c r="BC198" i="35"/>
  <c r="BC199" i="35"/>
  <c r="BC200" i="35"/>
  <c r="BC201" i="35"/>
  <c r="BC202" i="35"/>
  <c r="BC203" i="35"/>
  <c r="BC204" i="35"/>
  <c r="BC205" i="35"/>
  <c r="BC206" i="35"/>
  <c r="BC207" i="35"/>
  <c r="BC208" i="35"/>
  <c r="BC209" i="35"/>
  <c r="BC210" i="35"/>
  <c r="BC211" i="35"/>
  <c r="BC212" i="35"/>
  <c r="BC213" i="35"/>
  <c r="BC214" i="35"/>
  <c r="BC215" i="35"/>
  <c r="BC216" i="35"/>
  <c r="BC217" i="35"/>
  <c r="BC218" i="35"/>
  <c r="BC219" i="35"/>
  <c r="BC220" i="35"/>
  <c r="BC221" i="35"/>
  <c r="BC222" i="35"/>
  <c r="BC223" i="35"/>
  <c r="BC224" i="35"/>
  <c r="BC225" i="35"/>
  <c r="BC226" i="35"/>
  <c r="BC227" i="35"/>
  <c r="BC228" i="35"/>
  <c r="BC229" i="35"/>
  <c r="BC230" i="35"/>
  <c r="BC231" i="35"/>
  <c r="BC232" i="35"/>
  <c r="BC233" i="35"/>
  <c r="BC234" i="35"/>
  <c r="BC235" i="35"/>
  <c r="BC236" i="35"/>
  <c r="BC237" i="35"/>
  <c r="BC238" i="35"/>
  <c r="BC239" i="35"/>
  <c r="BC240" i="35"/>
  <c r="BC241" i="35"/>
  <c r="BC242" i="35"/>
  <c r="BC243" i="35"/>
  <c r="BC244" i="35"/>
  <c r="BC245" i="35"/>
  <c r="BC246" i="35"/>
  <c r="BC247" i="35"/>
  <c r="BC248" i="35"/>
  <c r="BC249" i="35"/>
  <c r="BC250" i="35"/>
  <c r="BC251" i="35"/>
  <c r="BC252" i="35"/>
  <c r="BC253" i="35"/>
  <c r="BC254" i="35"/>
  <c r="BC255" i="35"/>
  <c r="BC256" i="35"/>
  <c r="BC257" i="35"/>
  <c r="BC258" i="35"/>
  <c r="BC259" i="35"/>
  <c r="BC260" i="35"/>
  <c r="BC261" i="35"/>
  <c r="BC262" i="35"/>
  <c r="BC263" i="35"/>
  <c r="BC264" i="35"/>
  <c r="BC265" i="35"/>
  <c r="BC266" i="35"/>
  <c r="BC267" i="35"/>
  <c r="BC268" i="35"/>
  <c r="BC269" i="35"/>
  <c r="BC270" i="35"/>
  <c r="BC271" i="35"/>
  <c r="BC272" i="35"/>
  <c r="BC273" i="35"/>
  <c r="BC274" i="35"/>
  <c r="BC275" i="35"/>
  <c r="BC276" i="35"/>
  <c r="BC277" i="35"/>
  <c r="BC278" i="35"/>
  <c r="BC279" i="35"/>
  <c r="BC280" i="35"/>
  <c r="BC281" i="35"/>
  <c r="BC282" i="35"/>
  <c r="BC283" i="35"/>
  <c r="BC284" i="35"/>
  <c r="BC285" i="35"/>
  <c r="BC286" i="35"/>
  <c r="BC287" i="35"/>
  <c r="BC288" i="35"/>
  <c r="BC289" i="35"/>
  <c r="BC290" i="35"/>
  <c r="BC291" i="35"/>
  <c r="BC292" i="35"/>
  <c r="BC293" i="35"/>
  <c r="BC294" i="35"/>
  <c r="BC295" i="35"/>
  <c r="BC296" i="35"/>
  <c r="BC297" i="35"/>
  <c r="BC298" i="35"/>
  <c r="BC299" i="35"/>
  <c r="BC300" i="35"/>
  <c r="BC301" i="35"/>
  <c r="BC302" i="35"/>
  <c r="BC10" i="35"/>
  <c r="V13" i="35"/>
  <c r="W13" i="35" s="1"/>
  <c r="V23" i="35"/>
  <c r="W23" i="35" s="1"/>
  <c r="V33" i="35"/>
  <c r="W33" i="35" s="1"/>
  <c r="V73" i="35"/>
  <c r="W73" i="35" s="1"/>
  <c r="V92" i="35"/>
  <c r="W92" i="35" s="1"/>
  <c r="V110" i="35"/>
  <c r="W110" i="35" s="1"/>
  <c r="V114" i="35"/>
  <c r="W114" i="35" s="1"/>
  <c r="V145" i="35"/>
  <c r="W145" i="35" s="1"/>
  <c r="V148" i="35"/>
  <c r="W148" i="35" s="1"/>
  <c r="V171" i="35"/>
  <c r="W171" i="35" s="1"/>
  <c r="V176" i="35"/>
  <c r="W176" i="35" s="1"/>
  <c r="V190" i="35"/>
  <c r="W190" i="35" s="1"/>
  <c r="V203" i="35"/>
  <c r="W203" i="35" s="1"/>
  <c r="V204" i="35"/>
  <c r="W204" i="35" s="1"/>
  <c r="V206" i="35"/>
  <c r="W206" i="35" s="1"/>
  <c r="V209" i="35"/>
  <c r="W209" i="35" s="1"/>
  <c r="V213" i="35"/>
  <c r="W213" i="35" s="1"/>
  <c r="V219" i="35"/>
  <c r="W219" i="35" s="1"/>
  <c r="V233" i="35"/>
  <c r="W233" i="35" s="1"/>
  <c r="V244" i="35"/>
  <c r="W244" i="35" s="1"/>
  <c r="V246" i="35"/>
  <c r="W246" i="35" s="1"/>
  <c r="V267" i="35"/>
  <c r="W267" i="35" s="1"/>
  <c r="V268" i="35"/>
  <c r="W268" i="35" s="1"/>
  <c r="V277" i="35"/>
  <c r="W277" i="35" s="1"/>
  <c r="V291" i="35"/>
  <c r="W291" i="35" s="1"/>
  <c r="Q13" i="35"/>
  <c r="R13" i="35" s="1"/>
  <c r="Q19" i="35"/>
  <c r="R19" i="35" s="1"/>
  <c r="Q24" i="35"/>
  <c r="R24" i="35" s="1"/>
  <c r="Q30" i="35"/>
  <c r="R30" i="35" s="1"/>
  <c r="Q32" i="35"/>
  <c r="R32" i="35" s="1"/>
  <c r="Q41" i="35"/>
  <c r="R41" i="35" s="1"/>
  <c r="Q42" i="35"/>
  <c r="R42" i="35" s="1"/>
  <c r="Q43" i="35"/>
  <c r="R43" i="35" s="1"/>
  <c r="Q45" i="35"/>
  <c r="R45" i="35" s="1"/>
  <c r="Q53" i="35"/>
  <c r="R53" i="35" s="1"/>
  <c r="Q54" i="35"/>
  <c r="R54" i="35" s="1"/>
  <c r="Q56" i="35"/>
  <c r="R56" i="35" s="1"/>
  <c r="Q62" i="35"/>
  <c r="R62" i="35" s="1"/>
  <c r="Q64" i="35"/>
  <c r="R64" i="35" s="1"/>
  <c r="Q65" i="35"/>
  <c r="R65" i="35" s="1"/>
  <c r="Q77" i="35"/>
  <c r="R77" i="35" s="1"/>
  <c r="Q83" i="35"/>
  <c r="R83" i="35" s="1"/>
  <c r="Q85" i="35"/>
  <c r="R85" i="35" s="1"/>
  <c r="Q86" i="35"/>
  <c r="R86" i="35" s="1"/>
  <c r="Q88" i="35"/>
  <c r="R88" i="35" s="1"/>
  <c r="Q94" i="35"/>
  <c r="R94" i="35" s="1"/>
  <c r="Q96" i="35"/>
  <c r="R96" i="35" s="1"/>
  <c r="Q105" i="35"/>
  <c r="R105" i="35" s="1"/>
  <c r="Q106" i="35"/>
  <c r="R106" i="35" s="1"/>
  <c r="Q107" i="35"/>
  <c r="R107" i="35" s="1"/>
  <c r="Q109" i="35"/>
  <c r="R109" i="35" s="1"/>
  <c r="Q115" i="35"/>
  <c r="R115" i="35" s="1"/>
  <c r="Q117" i="35"/>
  <c r="R117" i="35" s="1"/>
  <c r="Q118" i="35"/>
  <c r="R118" i="35" s="1"/>
  <c r="Q126" i="35"/>
  <c r="R126" i="35" s="1"/>
  <c r="Q128" i="35"/>
  <c r="R128" i="35" s="1"/>
  <c r="Q129" i="35"/>
  <c r="R129" i="35" s="1"/>
  <c r="Q130" i="35"/>
  <c r="R130" i="35" s="1"/>
  <c r="Q141" i="35"/>
  <c r="R141" i="35" s="1"/>
  <c r="Q147" i="35"/>
  <c r="R147" i="35" s="1"/>
  <c r="Q149" i="35"/>
  <c r="R149" i="35" s="1"/>
  <c r="Q150" i="35"/>
  <c r="R150" i="35" s="1"/>
  <c r="Q152" i="35"/>
  <c r="R152" i="35" s="1"/>
  <c r="Q158" i="35"/>
  <c r="R158" i="35" s="1"/>
  <c r="Q169" i="35"/>
  <c r="R169" i="35" s="1"/>
  <c r="Q170" i="35"/>
  <c r="R170" i="35" s="1"/>
  <c r="Q171" i="35"/>
  <c r="R171" i="35" s="1"/>
  <c r="Q181" i="35"/>
  <c r="R181" i="35" s="1"/>
  <c r="Q182" i="35"/>
  <c r="R182" i="35" s="1"/>
  <c r="Q190" i="35"/>
  <c r="R190" i="35" s="1"/>
  <c r="Q192" i="35"/>
  <c r="R192" i="35" s="1"/>
  <c r="Q193" i="35"/>
  <c r="R193" i="35" s="1"/>
  <c r="Q205" i="35"/>
  <c r="R205" i="35" s="1"/>
  <c r="Q211" i="35"/>
  <c r="R211" i="35" s="1"/>
  <c r="Q213" i="35"/>
  <c r="R213" i="35" s="1"/>
  <c r="Q214" i="35"/>
  <c r="R214" i="35" s="1"/>
  <c r="Q216" i="35"/>
  <c r="R216" i="35" s="1"/>
  <c r="Q222" i="35"/>
  <c r="R222" i="35" s="1"/>
  <c r="Q233" i="35"/>
  <c r="R233" i="35" s="1"/>
  <c r="Q234" i="35"/>
  <c r="R234" i="35" s="1"/>
  <c r="Q235" i="35"/>
  <c r="R235" i="35" s="1"/>
  <c r="Q245" i="35"/>
  <c r="R245" i="35" s="1"/>
  <c r="Q246" i="35"/>
  <c r="R246" i="35" s="1"/>
  <c r="Q254" i="35"/>
  <c r="R254" i="35" s="1"/>
  <c r="Q256" i="35"/>
  <c r="R256" i="35" s="1"/>
  <c r="Q257" i="35"/>
  <c r="R257" i="35" s="1"/>
  <c r="Q258" i="35"/>
  <c r="R258" i="35" s="1"/>
  <c r="Q269" i="35"/>
  <c r="R269" i="35" s="1"/>
  <c r="Q275" i="35"/>
  <c r="R275" i="35" s="1"/>
  <c r="Q277" i="35"/>
  <c r="R277" i="35" s="1"/>
  <c r="Q278" i="35"/>
  <c r="R278" i="35" s="1"/>
  <c r="Q280" i="35"/>
  <c r="R280" i="35" s="1"/>
  <c r="Q286" i="35"/>
  <c r="R286" i="35" s="1"/>
  <c r="Q297" i="35"/>
  <c r="R297" i="35" s="1"/>
  <c r="Q298" i="35"/>
  <c r="R298" i="35" s="1"/>
  <c r="Q299" i="35"/>
  <c r="R299" i="35" s="1"/>
  <c r="Q301" i="35"/>
  <c r="R301" i="35" s="1"/>
  <c r="AF10" i="35"/>
  <c r="AG10" i="35" s="1"/>
  <c r="AN11" i="35"/>
  <c r="AN12" i="35"/>
  <c r="AN13" i="35"/>
  <c r="AN14" i="35"/>
  <c r="AN15" i="35"/>
  <c r="AN16" i="35"/>
  <c r="AN17" i="35"/>
  <c r="AN18" i="35"/>
  <c r="AN19" i="35"/>
  <c r="AN20" i="35"/>
  <c r="AN21" i="35"/>
  <c r="AN22" i="35"/>
  <c r="AN23" i="35"/>
  <c r="AN24" i="35"/>
  <c r="AN25" i="35"/>
  <c r="AN26" i="35"/>
  <c r="AN27" i="35"/>
  <c r="AN28" i="35"/>
  <c r="AN29" i="35"/>
  <c r="AN30" i="35"/>
  <c r="AN31" i="35"/>
  <c r="AN32" i="35"/>
  <c r="AN33" i="35"/>
  <c r="AN34" i="35"/>
  <c r="AN35" i="35"/>
  <c r="AN36" i="35"/>
  <c r="AN37" i="35"/>
  <c r="AN38" i="35"/>
  <c r="AN39" i="35"/>
  <c r="AN40" i="35"/>
  <c r="AN41" i="35"/>
  <c r="AN42" i="35"/>
  <c r="AN43" i="35"/>
  <c r="AN44" i="35"/>
  <c r="AN45" i="35"/>
  <c r="AN46" i="35"/>
  <c r="AN47" i="35"/>
  <c r="AN48" i="35"/>
  <c r="AN49" i="35"/>
  <c r="AN50" i="35"/>
  <c r="AN51" i="35"/>
  <c r="AN52" i="35"/>
  <c r="AN53" i="35"/>
  <c r="AN54" i="35"/>
  <c r="AN55" i="35"/>
  <c r="AN56" i="35"/>
  <c r="AN57" i="35"/>
  <c r="AN58" i="35"/>
  <c r="AN59" i="35"/>
  <c r="AN60" i="35"/>
  <c r="AN61" i="35"/>
  <c r="AN62" i="35"/>
  <c r="AN63" i="35"/>
  <c r="AN64" i="35"/>
  <c r="AN65" i="35"/>
  <c r="AN66" i="35"/>
  <c r="AN67" i="35"/>
  <c r="AN68" i="35"/>
  <c r="AN69" i="35"/>
  <c r="AN70" i="35"/>
  <c r="AN71" i="35"/>
  <c r="AN72" i="35"/>
  <c r="AN73" i="35"/>
  <c r="AN74" i="35"/>
  <c r="AN75" i="35"/>
  <c r="AN76" i="35"/>
  <c r="AN77" i="35"/>
  <c r="AN78" i="35"/>
  <c r="AN79" i="35"/>
  <c r="AN80" i="35"/>
  <c r="AN81" i="35"/>
  <c r="AN82" i="35"/>
  <c r="AN83" i="35"/>
  <c r="AN84" i="35"/>
  <c r="AN85" i="35"/>
  <c r="AN86" i="35"/>
  <c r="AN87" i="35"/>
  <c r="AN88" i="35"/>
  <c r="AN89" i="35"/>
  <c r="AN90" i="35"/>
  <c r="AN91" i="35"/>
  <c r="AN92" i="35"/>
  <c r="AN93" i="35"/>
  <c r="AN94" i="35"/>
  <c r="AN95" i="35"/>
  <c r="AN96" i="35"/>
  <c r="AN97" i="35"/>
  <c r="AN98" i="35"/>
  <c r="AN99" i="35"/>
  <c r="AN100" i="35"/>
  <c r="AN101" i="35"/>
  <c r="AN102" i="35"/>
  <c r="AN103" i="35"/>
  <c r="AN104" i="35"/>
  <c r="AN105" i="35"/>
  <c r="AN106" i="35"/>
  <c r="AN107" i="35"/>
  <c r="AN108" i="35"/>
  <c r="AN109" i="35"/>
  <c r="AN110" i="35"/>
  <c r="AN111" i="35"/>
  <c r="AN112" i="35"/>
  <c r="AN113" i="35"/>
  <c r="AN114" i="35"/>
  <c r="AN115" i="35"/>
  <c r="AN116" i="35"/>
  <c r="AN117" i="35"/>
  <c r="AN118" i="35"/>
  <c r="AN119" i="35"/>
  <c r="AN120" i="35"/>
  <c r="AN121" i="35"/>
  <c r="AN122" i="35"/>
  <c r="AN123" i="35"/>
  <c r="AN124" i="35"/>
  <c r="AN125" i="35"/>
  <c r="AN126" i="35"/>
  <c r="AN127" i="35"/>
  <c r="AN128" i="35"/>
  <c r="AN129" i="35"/>
  <c r="AN130" i="35"/>
  <c r="AN131" i="35"/>
  <c r="AN132" i="35"/>
  <c r="AN133" i="35"/>
  <c r="AN134" i="35"/>
  <c r="AN135" i="35"/>
  <c r="AN136" i="35"/>
  <c r="AN137" i="35"/>
  <c r="AN138" i="35"/>
  <c r="AN139" i="35"/>
  <c r="AN140" i="35"/>
  <c r="AN141" i="35"/>
  <c r="AN142" i="35"/>
  <c r="AN143" i="35"/>
  <c r="AN144" i="35"/>
  <c r="AN145" i="35"/>
  <c r="AN146" i="35"/>
  <c r="AN147" i="35"/>
  <c r="AN148" i="35"/>
  <c r="AN149" i="35"/>
  <c r="AN150" i="35"/>
  <c r="AN151" i="35"/>
  <c r="AN152" i="35"/>
  <c r="AN153" i="35"/>
  <c r="AN154" i="35"/>
  <c r="AN155" i="35"/>
  <c r="AN156" i="35"/>
  <c r="AN157" i="35"/>
  <c r="AN158" i="35"/>
  <c r="AN159" i="35"/>
  <c r="AN160" i="35"/>
  <c r="AN161" i="35"/>
  <c r="AN162" i="35"/>
  <c r="AN163" i="35"/>
  <c r="AN164" i="35"/>
  <c r="AN165" i="35"/>
  <c r="AN166" i="35"/>
  <c r="AN167" i="35"/>
  <c r="AN168" i="35"/>
  <c r="AN169" i="35"/>
  <c r="AN170" i="35"/>
  <c r="AN171" i="35"/>
  <c r="AN172" i="35"/>
  <c r="AN173" i="35"/>
  <c r="AN174" i="35"/>
  <c r="AN175" i="35"/>
  <c r="AN176" i="35"/>
  <c r="AN177" i="35"/>
  <c r="AN178" i="35"/>
  <c r="AN179" i="35"/>
  <c r="AN180" i="35"/>
  <c r="AN181" i="35"/>
  <c r="AN182" i="35"/>
  <c r="AN183" i="35"/>
  <c r="AN184" i="35"/>
  <c r="AN185" i="35"/>
  <c r="AN186" i="35"/>
  <c r="AN187" i="35"/>
  <c r="AN188" i="35"/>
  <c r="AN189" i="35"/>
  <c r="AN190" i="35"/>
  <c r="AN191" i="35"/>
  <c r="AN192" i="35"/>
  <c r="AN193" i="35"/>
  <c r="AN194" i="35"/>
  <c r="AN195" i="35"/>
  <c r="AN196" i="35"/>
  <c r="AN197" i="35"/>
  <c r="AN198" i="35"/>
  <c r="AN199" i="35"/>
  <c r="AN200" i="35"/>
  <c r="AN201" i="35"/>
  <c r="AN202" i="35"/>
  <c r="AN203" i="35"/>
  <c r="AN204" i="35"/>
  <c r="AN205" i="35"/>
  <c r="AN206" i="35"/>
  <c r="AN207" i="35"/>
  <c r="AN208" i="35"/>
  <c r="AN209" i="35"/>
  <c r="AN210" i="35"/>
  <c r="AN211" i="35"/>
  <c r="AN212" i="35"/>
  <c r="AN213" i="35"/>
  <c r="AN214" i="35"/>
  <c r="AN215" i="35"/>
  <c r="AN216" i="35"/>
  <c r="AN217" i="35"/>
  <c r="AN218" i="35"/>
  <c r="AN219" i="35"/>
  <c r="AN220" i="35"/>
  <c r="AN221" i="35"/>
  <c r="AN222" i="35"/>
  <c r="AN223" i="35"/>
  <c r="AN224" i="35"/>
  <c r="AN225" i="35"/>
  <c r="AN226" i="35"/>
  <c r="AN227" i="35"/>
  <c r="AN228" i="35"/>
  <c r="AN229" i="35"/>
  <c r="AN230" i="35"/>
  <c r="AN231" i="35"/>
  <c r="AN232" i="35"/>
  <c r="AN233" i="35"/>
  <c r="AN234" i="35"/>
  <c r="AN235" i="35"/>
  <c r="AN236" i="35"/>
  <c r="AN237" i="35"/>
  <c r="AN238" i="35"/>
  <c r="AN239" i="35"/>
  <c r="AN240" i="35"/>
  <c r="AN241" i="35"/>
  <c r="AN242" i="35"/>
  <c r="AN243" i="35"/>
  <c r="AN244" i="35"/>
  <c r="AN245" i="35"/>
  <c r="AN246" i="35"/>
  <c r="AN247" i="35"/>
  <c r="AN248" i="35"/>
  <c r="AN249" i="35"/>
  <c r="AN250" i="35"/>
  <c r="AN251" i="35"/>
  <c r="AN252" i="35"/>
  <c r="AN253" i="35"/>
  <c r="AN254" i="35"/>
  <c r="AN255" i="35"/>
  <c r="AN256" i="35"/>
  <c r="AN257" i="35"/>
  <c r="AN258" i="35"/>
  <c r="AN259" i="35"/>
  <c r="AN260" i="35"/>
  <c r="AN261" i="35"/>
  <c r="AN262" i="35"/>
  <c r="AN263" i="35"/>
  <c r="AN264" i="35"/>
  <c r="AN265" i="35"/>
  <c r="AN266" i="35"/>
  <c r="AN267" i="35"/>
  <c r="AN268" i="35"/>
  <c r="AN269" i="35"/>
  <c r="AN270" i="35"/>
  <c r="AN271" i="35"/>
  <c r="AN272" i="35"/>
  <c r="AN273" i="35"/>
  <c r="AN274" i="35"/>
  <c r="AN275" i="35"/>
  <c r="AN276" i="35"/>
  <c r="AN277" i="35"/>
  <c r="AN278" i="35"/>
  <c r="AN279" i="35"/>
  <c r="AN280" i="35"/>
  <c r="AN281" i="35"/>
  <c r="AN282" i="35"/>
  <c r="AN283" i="35"/>
  <c r="AN284" i="35"/>
  <c r="AN285" i="35"/>
  <c r="AN286" i="35"/>
  <c r="AN287" i="35"/>
  <c r="AN288" i="35"/>
  <c r="AN289" i="35"/>
  <c r="AN290" i="35"/>
  <c r="AN291" i="35"/>
  <c r="AN292" i="35"/>
  <c r="AN293" i="35"/>
  <c r="AN294" i="35"/>
  <c r="AN295" i="35"/>
  <c r="AN296" i="35"/>
  <c r="AN297" i="35"/>
  <c r="AN298" i="35"/>
  <c r="AN299" i="35"/>
  <c r="AN300" i="35"/>
  <c r="AN301" i="35"/>
  <c r="AN302" i="35"/>
  <c r="AN10" i="35"/>
  <c r="G11" i="35"/>
  <c r="H11" i="35" s="1"/>
  <c r="G12" i="35"/>
  <c r="H12" i="35" s="1"/>
  <c r="G13" i="35"/>
  <c r="H13" i="35" s="1"/>
  <c r="G14" i="35"/>
  <c r="H14" i="35" s="1"/>
  <c r="G15" i="35"/>
  <c r="H15" i="35" s="1"/>
  <c r="G16" i="35"/>
  <c r="H16" i="35" s="1"/>
  <c r="G17" i="35"/>
  <c r="H17" i="35" s="1"/>
  <c r="G18" i="35"/>
  <c r="H18" i="35" s="1"/>
  <c r="G19" i="35"/>
  <c r="H19" i="35" s="1"/>
  <c r="G20" i="35"/>
  <c r="H20" i="35" s="1"/>
  <c r="G21" i="35"/>
  <c r="H21" i="35" s="1"/>
  <c r="G22" i="35"/>
  <c r="H22" i="35" s="1"/>
  <c r="G23" i="35"/>
  <c r="H23" i="35" s="1"/>
  <c r="G25" i="35"/>
  <c r="H25" i="35" s="1"/>
  <c r="G26" i="35"/>
  <c r="H26" i="35" s="1"/>
  <c r="G27" i="35"/>
  <c r="H27" i="35" s="1"/>
  <c r="G28" i="35"/>
  <c r="H28" i="35" s="1"/>
  <c r="G29" i="35"/>
  <c r="H29" i="35" s="1"/>
  <c r="G30" i="35"/>
  <c r="H30" i="35" s="1"/>
  <c r="G31" i="35"/>
  <c r="H31" i="35" s="1"/>
  <c r="G32" i="35"/>
  <c r="H32" i="35" s="1"/>
  <c r="G33" i="35"/>
  <c r="H33" i="35" s="1"/>
  <c r="G34" i="35"/>
  <c r="H34" i="35" s="1"/>
  <c r="G35" i="35"/>
  <c r="H35" i="35" s="1"/>
  <c r="G36" i="35"/>
  <c r="H36" i="35" s="1"/>
  <c r="G37" i="35"/>
  <c r="H37" i="35" s="1"/>
  <c r="G38" i="35"/>
  <c r="H38" i="35" s="1"/>
  <c r="G39" i="35"/>
  <c r="H39" i="35" s="1"/>
  <c r="G40" i="35"/>
  <c r="H40" i="35" s="1"/>
  <c r="G41" i="35"/>
  <c r="H41" i="35" s="1"/>
  <c r="G42" i="35"/>
  <c r="H42" i="35" s="1"/>
  <c r="G43" i="35"/>
  <c r="H43" i="35" s="1"/>
  <c r="G44" i="35"/>
  <c r="H44" i="35" s="1"/>
  <c r="G45" i="35"/>
  <c r="H45" i="35" s="1"/>
  <c r="G46" i="35"/>
  <c r="H46" i="35" s="1"/>
  <c r="G48" i="35"/>
  <c r="H48" i="35" s="1"/>
  <c r="G49" i="35"/>
  <c r="H49" i="35" s="1"/>
  <c r="G50" i="35"/>
  <c r="H50" i="35" s="1"/>
  <c r="G51" i="35"/>
  <c r="H51" i="35" s="1"/>
  <c r="G52" i="35"/>
  <c r="H52" i="35" s="1"/>
  <c r="G53" i="35"/>
  <c r="H53" i="35" s="1"/>
  <c r="G54" i="35"/>
  <c r="H54" i="35" s="1"/>
  <c r="G56" i="35"/>
  <c r="H56" i="35" s="1"/>
  <c r="G57" i="35"/>
  <c r="H57" i="35" s="1"/>
  <c r="G58" i="35"/>
  <c r="H58" i="35" s="1"/>
  <c r="G59" i="35"/>
  <c r="H59" i="35" s="1"/>
  <c r="G60" i="35"/>
  <c r="H60" i="35" s="1"/>
  <c r="G61" i="35"/>
  <c r="H61" i="35" s="1"/>
  <c r="G62" i="35"/>
  <c r="H62" i="35" s="1"/>
  <c r="G63" i="35"/>
  <c r="H63" i="35" s="1"/>
  <c r="G64" i="35"/>
  <c r="H64" i="35" s="1"/>
  <c r="G65" i="35"/>
  <c r="H65" i="35" s="1"/>
  <c r="G66" i="35"/>
  <c r="H66" i="35" s="1"/>
  <c r="G67" i="35"/>
  <c r="H67" i="35" s="1"/>
  <c r="G68" i="35"/>
  <c r="H68" i="35" s="1"/>
  <c r="G69" i="35"/>
  <c r="H69" i="35" s="1"/>
  <c r="G70" i="35"/>
  <c r="H70" i="35" s="1"/>
  <c r="G71" i="35"/>
  <c r="H71" i="35" s="1"/>
  <c r="G72" i="35"/>
  <c r="H72" i="35" s="1"/>
  <c r="G73" i="35"/>
  <c r="H73" i="35" s="1"/>
  <c r="G74" i="35"/>
  <c r="H74" i="35" s="1"/>
  <c r="G75" i="35"/>
  <c r="H75" i="35" s="1"/>
  <c r="G76" i="35"/>
  <c r="H76" i="35" s="1"/>
  <c r="G77" i="35"/>
  <c r="H77" i="35" s="1"/>
  <c r="G78" i="35"/>
  <c r="H78" i="35" s="1"/>
  <c r="G79" i="35"/>
  <c r="H79" i="35" s="1"/>
  <c r="G80" i="35"/>
  <c r="H80" i="35" s="1"/>
  <c r="G81" i="35"/>
  <c r="H81" i="35" s="1"/>
  <c r="G82" i="35"/>
  <c r="H82" i="35" s="1"/>
  <c r="G83" i="35"/>
  <c r="H83" i="35" s="1"/>
  <c r="G84" i="35"/>
  <c r="H84" i="35" s="1"/>
  <c r="G85" i="35"/>
  <c r="H85" i="35" s="1"/>
  <c r="G86" i="35"/>
  <c r="H86" i="35" s="1"/>
  <c r="G87" i="35"/>
  <c r="H87" i="35" s="1"/>
  <c r="G88" i="35"/>
  <c r="H88" i="35" s="1"/>
  <c r="G89" i="35"/>
  <c r="H89" i="35" s="1"/>
  <c r="G90" i="35"/>
  <c r="H90" i="35" s="1"/>
  <c r="G91" i="35"/>
  <c r="H91" i="35" s="1"/>
  <c r="G92" i="35"/>
  <c r="H92" i="35" s="1"/>
  <c r="G93" i="35"/>
  <c r="H93" i="35" s="1"/>
  <c r="G94" i="35"/>
  <c r="H94" i="35" s="1"/>
  <c r="G95" i="35"/>
  <c r="H95" i="35" s="1"/>
  <c r="G96" i="35"/>
  <c r="H96" i="35" s="1"/>
  <c r="G97" i="35"/>
  <c r="H97" i="35" s="1"/>
  <c r="G98" i="35"/>
  <c r="H98" i="35" s="1"/>
  <c r="G99" i="35"/>
  <c r="H99" i="35" s="1"/>
  <c r="G100" i="35"/>
  <c r="H100" i="35" s="1"/>
  <c r="G101" i="35"/>
  <c r="H101" i="35" s="1"/>
  <c r="G102" i="35"/>
  <c r="H102" i="35" s="1"/>
  <c r="G103" i="35"/>
  <c r="H103" i="35" s="1"/>
  <c r="G104" i="35"/>
  <c r="H104" i="35" s="1"/>
  <c r="G105" i="35"/>
  <c r="H105" i="35" s="1"/>
  <c r="G106" i="35"/>
  <c r="H106" i="35" s="1"/>
  <c r="G107" i="35"/>
  <c r="H107" i="35" s="1"/>
  <c r="G108" i="35"/>
  <c r="H108" i="35" s="1"/>
  <c r="G109" i="35"/>
  <c r="H109" i="35" s="1"/>
  <c r="G110" i="35"/>
  <c r="H110" i="35" s="1"/>
  <c r="G112" i="35"/>
  <c r="H112" i="35" s="1"/>
  <c r="G113" i="35"/>
  <c r="H113" i="35" s="1"/>
  <c r="G114" i="35"/>
  <c r="H114" i="35" s="1"/>
  <c r="G115" i="35"/>
  <c r="H115" i="35" s="1"/>
  <c r="G116" i="35"/>
  <c r="H116" i="35" s="1"/>
  <c r="G117" i="35"/>
  <c r="H117" i="35" s="1"/>
  <c r="G118" i="35"/>
  <c r="H118" i="35" s="1"/>
  <c r="G120" i="35"/>
  <c r="H120" i="35" s="1"/>
  <c r="G121" i="35"/>
  <c r="H121" i="35" s="1"/>
  <c r="G122" i="35"/>
  <c r="H122" i="35" s="1"/>
  <c r="G123" i="35"/>
  <c r="H123" i="35" s="1"/>
  <c r="G124" i="35"/>
  <c r="H124" i="35" s="1"/>
  <c r="G125" i="35"/>
  <c r="H125" i="35" s="1"/>
  <c r="G126" i="35"/>
  <c r="H126" i="35" s="1"/>
  <c r="G127" i="35"/>
  <c r="H127" i="35" s="1"/>
  <c r="G128" i="35"/>
  <c r="H128" i="35" s="1"/>
  <c r="G129" i="35"/>
  <c r="H129" i="35" s="1"/>
  <c r="G130" i="35"/>
  <c r="H130" i="35" s="1"/>
  <c r="G131" i="35"/>
  <c r="H131" i="35" s="1"/>
  <c r="G132" i="35"/>
  <c r="H132" i="35" s="1"/>
  <c r="G133" i="35"/>
  <c r="H133" i="35" s="1"/>
  <c r="G134" i="35"/>
  <c r="H134" i="35" s="1"/>
  <c r="G136" i="35"/>
  <c r="H136" i="35" s="1"/>
  <c r="G137" i="35"/>
  <c r="H137" i="35" s="1"/>
  <c r="G138" i="35"/>
  <c r="H138" i="35" s="1"/>
  <c r="G139" i="35"/>
  <c r="H139" i="35" s="1"/>
  <c r="G140" i="35"/>
  <c r="H140" i="35" s="1"/>
  <c r="G141" i="35"/>
  <c r="H141" i="35" s="1"/>
  <c r="G142" i="35"/>
  <c r="H142" i="35" s="1"/>
  <c r="G143" i="35"/>
  <c r="H143" i="35" s="1"/>
  <c r="G144" i="35"/>
  <c r="H144" i="35" s="1"/>
  <c r="G145" i="35"/>
  <c r="H145" i="35" s="1"/>
  <c r="G146" i="35"/>
  <c r="H146" i="35" s="1"/>
  <c r="G147" i="35"/>
  <c r="H147" i="35" s="1"/>
  <c r="G148" i="35"/>
  <c r="H148" i="35" s="1"/>
  <c r="G149" i="35"/>
  <c r="H149" i="35" s="1"/>
  <c r="G150" i="35"/>
  <c r="H150" i="35" s="1"/>
  <c r="G151" i="35"/>
  <c r="H151" i="35" s="1"/>
  <c r="G153" i="35"/>
  <c r="H153" i="35" s="1"/>
  <c r="G154" i="35"/>
  <c r="H154" i="35" s="1"/>
  <c r="G155" i="35"/>
  <c r="H155" i="35" s="1"/>
  <c r="G156" i="35"/>
  <c r="H156" i="35" s="1"/>
  <c r="G157" i="35"/>
  <c r="H157" i="35" s="1"/>
  <c r="G158" i="35"/>
  <c r="H158" i="35" s="1"/>
  <c r="G159" i="35"/>
  <c r="H159" i="35" s="1"/>
  <c r="G160" i="35"/>
  <c r="H160" i="35" s="1"/>
  <c r="G161" i="35"/>
  <c r="H161" i="35" s="1"/>
  <c r="G162" i="35"/>
  <c r="H162" i="35" s="1"/>
  <c r="G163" i="35"/>
  <c r="H163" i="35" s="1"/>
  <c r="G164" i="35"/>
  <c r="H164" i="35" s="1"/>
  <c r="G165" i="35"/>
  <c r="H165" i="35" s="1"/>
  <c r="G166" i="35"/>
  <c r="H166" i="35" s="1"/>
  <c r="G167" i="35"/>
  <c r="H167" i="35" s="1"/>
  <c r="G168" i="35"/>
  <c r="H168" i="35" s="1"/>
  <c r="G169" i="35"/>
  <c r="H169" i="35" s="1"/>
  <c r="G170" i="35"/>
  <c r="H170" i="35" s="1"/>
  <c r="G171" i="35"/>
  <c r="H171" i="35" s="1"/>
  <c r="G172" i="35"/>
  <c r="H172" i="35" s="1"/>
  <c r="G173" i="35"/>
  <c r="H173" i="35" s="1"/>
  <c r="G174" i="35"/>
  <c r="H174" i="35" s="1"/>
  <c r="G176" i="35"/>
  <c r="H176" i="35" s="1"/>
  <c r="G177" i="35"/>
  <c r="H177" i="35" s="1"/>
  <c r="G178" i="35"/>
  <c r="H178" i="35" s="1"/>
  <c r="G179" i="35"/>
  <c r="H179" i="35" s="1"/>
  <c r="G180" i="35"/>
  <c r="H180" i="35" s="1"/>
  <c r="G181" i="35"/>
  <c r="H181" i="35" s="1"/>
  <c r="G182" i="35"/>
  <c r="H182" i="35" s="1"/>
  <c r="G184" i="35"/>
  <c r="H184" i="35" s="1"/>
  <c r="G185" i="35"/>
  <c r="H185" i="35" s="1"/>
  <c r="G186" i="35"/>
  <c r="H186" i="35" s="1"/>
  <c r="G187" i="35"/>
  <c r="H187" i="35" s="1"/>
  <c r="G188" i="35"/>
  <c r="H188" i="35" s="1"/>
  <c r="G189" i="35"/>
  <c r="H189" i="35" s="1"/>
  <c r="G190" i="35"/>
  <c r="H190" i="35" s="1"/>
  <c r="G191" i="35"/>
  <c r="H191" i="35" s="1"/>
  <c r="G192" i="35"/>
  <c r="H192" i="35" s="1"/>
  <c r="G193" i="35"/>
  <c r="H193" i="35" s="1"/>
  <c r="G194" i="35"/>
  <c r="H194" i="35" s="1"/>
  <c r="G195" i="35"/>
  <c r="H195" i="35" s="1"/>
  <c r="G196" i="35"/>
  <c r="H196" i="35" s="1"/>
  <c r="G197" i="35"/>
  <c r="H197" i="35" s="1"/>
  <c r="G198" i="35"/>
  <c r="H198" i="35" s="1"/>
  <c r="G199" i="35"/>
  <c r="H199" i="35" s="1"/>
  <c r="G200" i="35"/>
  <c r="H200" i="35" s="1"/>
  <c r="G201" i="35"/>
  <c r="H201" i="35" s="1"/>
  <c r="G202" i="35"/>
  <c r="H202" i="35" s="1"/>
  <c r="G203" i="35"/>
  <c r="H203" i="35" s="1"/>
  <c r="G204" i="35"/>
  <c r="H204" i="35" s="1"/>
  <c r="G205" i="35"/>
  <c r="H205" i="35" s="1"/>
  <c r="G206" i="35"/>
  <c r="H206" i="35" s="1"/>
  <c r="G207" i="35"/>
  <c r="H207" i="35" s="1"/>
  <c r="G208" i="35"/>
  <c r="H208" i="35" s="1"/>
  <c r="G209" i="35"/>
  <c r="H209" i="35" s="1"/>
  <c r="G210" i="35"/>
  <c r="H210" i="35" s="1"/>
  <c r="G211" i="35"/>
  <c r="H211" i="35" s="1"/>
  <c r="G212" i="35"/>
  <c r="H212" i="35" s="1"/>
  <c r="G213" i="35"/>
  <c r="H213" i="35" s="1"/>
  <c r="G214" i="35"/>
  <c r="H214" i="35" s="1"/>
  <c r="G215" i="35"/>
  <c r="H215" i="35" s="1"/>
  <c r="G216" i="35"/>
  <c r="H216" i="35" s="1"/>
  <c r="G217" i="35"/>
  <c r="H217" i="35" s="1"/>
  <c r="G218" i="35"/>
  <c r="H218" i="35" s="1"/>
  <c r="G219" i="35"/>
  <c r="H219" i="35" s="1"/>
  <c r="G220" i="35"/>
  <c r="H220" i="35" s="1"/>
  <c r="G221" i="35"/>
  <c r="H221" i="35" s="1"/>
  <c r="G222" i="35"/>
  <c r="H222" i="35" s="1"/>
  <c r="G223" i="35"/>
  <c r="H223" i="35" s="1"/>
  <c r="G224" i="35"/>
  <c r="H224" i="35" s="1"/>
  <c r="G225" i="35"/>
  <c r="H225" i="35" s="1"/>
  <c r="G226" i="35"/>
  <c r="H226" i="35" s="1"/>
  <c r="G227" i="35"/>
  <c r="H227" i="35" s="1"/>
  <c r="G228" i="35"/>
  <c r="H228" i="35" s="1"/>
  <c r="G229" i="35"/>
  <c r="H229" i="35" s="1"/>
  <c r="G230" i="35"/>
  <c r="H230" i="35" s="1"/>
  <c r="G231" i="35"/>
  <c r="H231" i="35" s="1"/>
  <c r="G232" i="35"/>
  <c r="H232" i="35" s="1"/>
  <c r="G233" i="35"/>
  <c r="H233" i="35" s="1"/>
  <c r="G234" i="35"/>
  <c r="H234" i="35" s="1"/>
  <c r="G235" i="35"/>
  <c r="H235" i="35" s="1"/>
  <c r="G236" i="35"/>
  <c r="H236" i="35" s="1"/>
  <c r="G237" i="35"/>
  <c r="H237" i="35" s="1"/>
  <c r="G238" i="35"/>
  <c r="H238" i="35" s="1"/>
  <c r="G240" i="35"/>
  <c r="H240" i="35" s="1"/>
  <c r="G241" i="35"/>
  <c r="H241" i="35" s="1"/>
  <c r="G242" i="35"/>
  <c r="H242" i="35" s="1"/>
  <c r="G243" i="35"/>
  <c r="H243" i="35" s="1"/>
  <c r="G244" i="35"/>
  <c r="H244" i="35" s="1"/>
  <c r="G245" i="35"/>
  <c r="H245" i="35" s="1"/>
  <c r="G246" i="35"/>
  <c r="H246" i="35" s="1"/>
  <c r="G248" i="35"/>
  <c r="H248" i="35" s="1"/>
  <c r="G249" i="35"/>
  <c r="H249" i="35" s="1"/>
  <c r="G250" i="35"/>
  <c r="H250" i="35" s="1"/>
  <c r="G251" i="35"/>
  <c r="H251" i="35" s="1"/>
  <c r="G252" i="35"/>
  <c r="H252" i="35" s="1"/>
  <c r="G253" i="35"/>
  <c r="H253" i="35" s="1"/>
  <c r="G254" i="35"/>
  <c r="H254" i="35" s="1"/>
  <c r="G255" i="35"/>
  <c r="H255" i="35" s="1"/>
  <c r="G256" i="35"/>
  <c r="H256" i="35" s="1"/>
  <c r="G257" i="35"/>
  <c r="H257" i="35" s="1"/>
  <c r="G258" i="35"/>
  <c r="H258" i="35" s="1"/>
  <c r="G259" i="35"/>
  <c r="H259" i="35" s="1"/>
  <c r="G260" i="35"/>
  <c r="H260" i="35" s="1"/>
  <c r="G261" i="35"/>
  <c r="H261" i="35" s="1"/>
  <c r="G262" i="35"/>
  <c r="H262" i="35" s="1"/>
  <c r="G263" i="35"/>
  <c r="H263" i="35" s="1"/>
  <c r="G264" i="35"/>
  <c r="H264" i="35" s="1"/>
  <c r="G265" i="35"/>
  <c r="H265" i="35" s="1"/>
  <c r="G266" i="35"/>
  <c r="H266" i="35" s="1"/>
  <c r="G267" i="35"/>
  <c r="H267" i="35" s="1"/>
  <c r="G268" i="35"/>
  <c r="H268" i="35" s="1"/>
  <c r="G269" i="35"/>
  <c r="H269" i="35" s="1"/>
  <c r="G270" i="35"/>
  <c r="H270" i="35" s="1"/>
  <c r="G271" i="35"/>
  <c r="H271" i="35" s="1"/>
  <c r="G272" i="35"/>
  <c r="H272" i="35" s="1"/>
  <c r="G273" i="35"/>
  <c r="H273" i="35" s="1"/>
  <c r="G274" i="35"/>
  <c r="H274" i="35" s="1"/>
  <c r="G275" i="35"/>
  <c r="H275" i="35" s="1"/>
  <c r="G276" i="35"/>
  <c r="H276" i="35" s="1"/>
  <c r="G277" i="35"/>
  <c r="H277" i="35" s="1"/>
  <c r="G278" i="35"/>
  <c r="H278" i="35" s="1"/>
  <c r="G279" i="35"/>
  <c r="H279" i="35" s="1"/>
  <c r="G280" i="35"/>
  <c r="H280" i="35" s="1"/>
  <c r="G281" i="35"/>
  <c r="H281" i="35" s="1"/>
  <c r="G282" i="35"/>
  <c r="H282" i="35" s="1"/>
  <c r="G283" i="35"/>
  <c r="H283" i="35" s="1"/>
  <c r="G284" i="35"/>
  <c r="H284" i="35" s="1"/>
  <c r="G285" i="35"/>
  <c r="H285" i="35" s="1"/>
  <c r="G286" i="35"/>
  <c r="H286" i="35" s="1"/>
  <c r="G287" i="35"/>
  <c r="H287" i="35" s="1"/>
  <c r="G288" i="35"/>
  <c r="H288" i="35" s="1"/>
  <c r="G289" i="35"/>
  <c r="H289" i="35" s="1"/>
  <c r="G290" i="35"/>
  <c r="H290" i="35" s="1"/>
  <c r="G291" i="35"/>
  <c r="H291" i="35" s="1"/>
  <c r="G292" i="35"/>
  <c r="H292" i="35" s="1"/>
  <c r="G293" i="35"/>
  <c r="H293" i="35" s="1"/>
  <c r="G294" i="35"/>
  <c r="H294" i="35" s="1"/>
  <c r="G295" i="35"/>
  <c r="H295" i="35" s="1"/>
  <c r="G296" i="35"/>
  <c r="H296" i="35" s="1"/>
  <c r="G297" i="35"/>
  <c r="H297" i="35" s="1"/>
  <c r="G298" i="35"/>
  <c r="H298" i="35" s="1"/>
  <c r="G299" i="35"/>
  <c r="H299" i="35" s="1"/>
  <c r="G300" i="35"/>
  <c r="H300" i="35" s="1"/>
  <c r="G301" i="35"/>
  <c r="H301" i="35" s="1"/>
  <c r="G302" i="35"/>
  <c r="H302" i="35" s="1"/>
  <c r="G10" i="35"/>
  <c r="H10" i="35" s="1"/>
  <c r="AF11" i="40"/>
  <c r="AG11" i="40" s="1"/>
  <c r="AF12" i="40"/>
  <c r="AG12" i="40" s="1"/>
  <c r="AF13" i="40"/>
  <c r="AG13" i="40" s="1"/>
  <c r="AF14" i="40"/>
  <c r="AG14" i="40" s="1"/>
  <c r="AF15" i="40"/>
  <c r="AG15" i="40" s="1"/>
  <c r="AF16" i="40"/>
  <c r="AG16" i="40" s="1"/>
  <c r="AF17" i="40"/>
  <c r="AG17" i="40" s="1"/>
  <c r="AF18" i="40"/>
  <c r="AG18" i="40" s="1"/>
  <c r="AF19" i="40"/>
  <c r="AG19" i="40" s="1"/>
  <c r="AF20" i="40"/>
  <c r="AG20" i="40" s="1"/>
  <c r="AF21" i="40"/>
  <c r="AG21" i="40" s="1"/>
  <c r="AF22" i="40"/>
  <c r="AG22" i="40" s="1"/>
  <c r="AF23" i="40"/>
  <c r="AG23" i="40" s="1"/>
  <c r="AF24" i="40"/>
  <c r="AG24" i="40" s="1"/>
  <c r="AF25" i="40"/>
  <c r="AG25" i="40" s="1"/>
  <c r="AF26" i="40"/>
  <c r="AG26" i="40" s="1"/>
  <c r="AF27" i="40"/>
  <c r="AG27" i="40" s="1"/>
  <c r="AF28" i="40"/>
  <c r="AG28" i="40" s="1"/>
  <c r="AF29" i="40"/>
  <c r="AG29" i="40" s="1"/>
  <c r="AF30" i="40"/>
  <c r="AG30" i="40" s="1"/>
  <c r="AF31" i="40"/>
  <c r="AG31" i="40" s="1"/>
  <c r="AF32" i="40"/>
  <c r="AG32" i="40" s="1"/>
  <c r="AF33" i="40"/>
  <c r="AG33" i="40" s="1"/>
  <c r="AF34" i="40"/>
  <c r="AG34" i="40" s="1"/>
  <c r="AF35" i="40"/>
  <c r="AG35" i="40" s="1"/>
  <c r="AF36" i="40"/>
  <c r="AG36" i="40" s="1"/>
  <c r="AF37" i="40"/>
  <c r="AG37" i="40" s="1"/>
  <c r="AF38" i="40"/>
  <c r="AG38" i="40" s="1"/>
  <c r="AF39" i="40"/>
  <c r="AG39" i="40" s="1"/>
  <c r="AF40" i="40"/>
  <c r="AG40" i="40" s="1"/>
  <c r="AF41" i="40"/>
  <c r="AG41" i="40" s="1"/>
  <c r="AF42" i="40"/>
  <c r="AG42" i="40" s="1"/>
  <c r="AF43" i="40"/>
  <c r="AG43" i="40" s="1"/>
  <c r="AF44" i="40"/>
  <c r="AG44" i="40" s="1"/>
  <c r="AF45" i="40"/>
  <c r="AG45" i="40" s="1"/>
  <c r="AF46" i="40"/>
  <c r="AG46" i="40" s="1"/>
  <c r="AF47" i="40"/>
  <c r="AG47" i="40" s="1"/>
  <c r="AF48" i="40"/>
  <c r="AG48" i="40" s="1"/>
  <c r="AF49" i="40"/>
  <c r="AG49" i="40" s="1"/>
  <c r="AF50" i="40"/>
  <c r="AG50" i="40" s="1"/>
  <c r="AF51" i="40"/>
  <c r="AG51" i="40" s="1"/>
  <c r="AF52" i="40"/>
  <c r="AG52" i="40" s="1"/>
  <c r="AF53" i="40"/>
  <c r="AG53" i="40" s="1"/>
  <c r="AF54" i="40"/>
  <c r="AG54" i="40" s="1"/>
  <c r="AF55" i="40"/>
  <c r="AG55" i="40" s="1"/>
  <c r="AF56" i="40"/>
  <c r="AG56" i="40" s="1"/>
  <c r="AF57" i="40"/>
  <c r="AG57" i="40" s="1"/>
  <c r="AF58" i="40"/>
  <c r="AG58" i="40" s="1"/>
  <c r="AF59" i="40"/>
  <c r="AG59" i="40" s="1"/>
  <c r="AF60" i="40"/>
  <c r="AG60" i="40" s="1"/>
  <c r="AF61" i="40"/>
  <c r="AG61" i="40" s="1"/>
  <c r="AF62" i="40"/>
  <c r="AG62" i="40" s="1"/>
  <c r="AF63" i="40"/>
  <c r="AG63" i="40" s="1"/>
  <c r="AF64" i="40"/>
  <c r="AG64" i="40" s="1"/>
  <c r="AF65" i="40"/>
  <c r="AG65" i="40" s="1"/>
  <c r="AF66" i="40"/>
  <c r="AG66" i="40" s="1"/>
  <c r="AF67" i="40"/>
  <c r="AG67" i="40" s="1"/>
  <c r="AF68" i="40"/>
  <c r="AG68" i="40" s="1"/>
  <c r="AF69" i="40"/>
  <c r="AG69" i="40" s="1"/>
  <c r="AF70" i="40"/>
  <c r="AG70" i="40" s="1"/>
  <c r="AF71" i="40"/>
  <c r="AG71" i="40" s="1"/>
  <c r="AF72" i="40"/>
  <c r="AG72" i="40" s="1"/>
  <c r="AF73" i="40"/>
  <c r="AG73" i="40" s="1"/>
  <c r="AF74" i="40"/>
  <c r="AG74" i="40" s="1"/>
  <c r="AF75" i="40"/>
  <c r="AG75" i="40" s="1"/>
  <c r="AF76" i="40"/>
  <c r="AG76" i="40" s="1"/>
  <c r="AF77" i="40"/>
  <c r="AG77" i="40" s="1"/>
  <c r="AF78" i="40"/>
  <c r="AG78" i="40" s="1"/>
  <c r="AF79" i="40"/>
  <c r="AG79" i="40" s="1"/>
  <c r="AF80" i="40"/>
  <c r="AG80" i="40" s="1"/>
  <c r="AF81" i="40"/>
  <c r="AG81" i="40" s="1"/>
  <c r="AF82" i="40"/>
  <c r="AG82" i="40" s="1"/>
  <c r="AF83" i="40"/>
  <c r="AG83" i="40" s="1"/>
  <c r="AF84" i="40"/>
  <c r="AG84" i="40" s="1"/>
  <c r="AF85" i="40"/>
  <c r="AG85" i="40" s="1"/>
  <c r="AF86" i="40"/>
  <c r="AG86" i="40" s="1"/>
  <c r="AF87" i="40"/>
  <c r="AG87" i="40" s="1"/>
  <c r="AF88" i="40"/>
  <c r="AG88" i="40" s="1"/>
  <c r="AF89" i="40"/>
  <c r="AG89" i="40" s="1"/>
  <c r="AF90" i="40"/>
  <c r="AG90" i="40" s="1"/>
  <c r="AF91" i="40"/>
  <c r="AG91" i="40" s="1"/>
  <c r="AF92" i="40"/>
  <c r="AG92" i="40" s="1"/>
  <c r="AF93" i="40"/>
  <c r="AG93" i="40" s="1"/>
  <c r="AF94" i="40"/>
  <c r="AG94" i="40" s="1"/>
  <c r="AF95" i="40"/>
  <c r="AG95" i="40" s="1"/>
  <c r="AF96" i="40"/>
  <c r="AG96" i="40" s="1"/>
  <c r="AF97" i="40"/>
  <c r="AG97" i="40" s="1"/>
  <c r="AF98" i="40"/>
  <c r="AG98" i="40" s="1"/>
  <c r="AF99" i="40"/>
  <c r="AG99" i="40" s="1"/>
  <c r="AF100" i="40"/>
  <c r="AG100" i="40" s="1"/>
  <c r="AF101" i="40"/>
  <c r="AG101" i="40" s="1"/>
  <c r="AF102" i="40"/>
  <c r="AG102" i="40" s="1"/>
  <c r="AF103" i="40"/>
  <c r="AG103" i="40" s="1"/>
  <c r="AF104" i="40"/>
  <c r="AG104" i="40" s="1"/>
  <c r="AF105" i="40"/>
  <c r="AG105" i="40" s="1"/>
  <c r="AF106" i="40"/>
  <c r="AG106" i="40" s="1"/>
  <c r="AF107" i="40"/>
  <c r="AG107" i="40" s="1"/>
  <c r="AF108" i="40"/>
  <c r="AG108" i="40" s="1"/>
  <c r="AF109" i="40"/>
  <c r="AG109" i="40" s="1"/>
  <c r="AF110" i="40"/>
  <c r="AG110" i="40" s="1"/>
  <c r="AF111" i="40"/>
  <c r="AG111" i="40" s="1"/>
  <c r="AF112" i="40"/>
  <c r="AG112" i="40" s="1"/>
  <c r="AF113" i="40"/>
  <c r="AG113" i="40" s="1"/>
  <c r="AF114" i="40"/>
  <c r="AG114" i="40" s="1"/>
  <c r="AF115" i="40"/>
  <c r="AG115" i="40" s="1"/>
  <c r="AF116" i="40"/>
  <c r="AG116" i="40" s="1"/>
  <c r="AF117" i="40"/>
  <c r="AG117" i="40" s="1"/>
  <c r="AF118" i="40"/>
  <c r="AG118" i="40" s="1"/>
  <c r="AF119" i="40"/>
  <c r="AG119" i="40" s="1"/>
  <c r="AF120" i="40"/>
  <c r="AG120" i="40" s="1"/>
  <c r="AF121" i="40"/>
  <c r="AG121" i="40" s="1"/>
  <c r="AF122" i="40"/>
  <c r="AG122" i="40" s="1"/>
  <c r="AF123" i="40"/>
  <c r="AG123" i="40" s="1"/>
  <c r="AF124" i="40"/>
  <c r="AG124" i="40" s="1"/>
  <c r="AF125" i="40"/>
  <c r="AG125" i="40" s="1"/>
  <c r="AF126" i="40"/>
  <c r="AG126" i="40" s="1"/>
  <c r="AF127" i="40"/>
  <c r="AG127" i="40" s="1"/>
  <c r="AF128" i="40"/>
  <c r="AG128" i="40" s="1"/>
  <c r="AF129" i="40"/>
  <c r="AG129" i="40" s="1"/>
  <c r="AF130" i="40"/>
  <c r="AG130" i="40" s="1"/>
  <c r="AF131" i="40"/>
  <c r="AG131" i="40" s="1"/>
  <c r="AF132" i="40"/>
  <c r="AG132" i="40" s="1"/>
  <c r="AF133" i="40"/>
  <c r="AG133" i="40" s="1"/>
  <c r="AF134" i="40"/>
  <c r="AG134" i="40" s="1"/>
  <c r="AF135" i="40"/>
  <c r="AG135" i="40" s="1"/>
  <c r="AF136" i="40"/>
  <c r="AG136" i="40" s="1"/>
  <c r="AF137" i="40"/>
  <c r="AG137" i="40" s="1"/>
  <c r="AF138" i="40"/>
  <c r="AG138" i="40" s="1"/>
  <c r="AF139" i="40"/>
  <c r="AG139" i="40" s="1"/>
  <c r="AF140" i="40"/>
  <c r="AG140" i="40" s="1"/>
  <c r="AF141" i="40"/>
  <c r="AG141" i="40" s="1"/>
  <c r="AF142" i="40"/>
  <c r="AG142" i="40" s="1"/>
  <c r="AF143" i="40"/>
  <c r="AG143" i="40" s="1"/>
  <c r="AF144" i="40"/>
  <c r="AG144" i="40" s="1"/>
  <c r="AF145" i="40"/>
  <c r="AG145" i="40" s="1"/>
  <c r="AF146" i="40"/>
  <c r="AG146" i="40" s="1"/>
  <c r="AF147" i="40"/>
  <c r="AG147" i="40" s="1"/>
  <c r="AF148" i="40"/>
  <c r="AG148" i="40" s="1"/>
  <c r="AF149" i="40"/>
  <c r="AG149" i="40" s="1"/>
  <c r="AF150" i="40"/>
  <c r="AG150" i="40" s="1"/>
  <c r="AF151" i="40"/>
  <c r="AG151" i="40" s="1"/>
  <c r="AF152" i="40"/>
  <c r="AG152" i="40" s="1"/>
  <c r="AF153" i="40"/>
  <c r="AG153" i="40" s="1"/>
  <c r="AF154" i="40"/>
  <c r="AG154" i="40" s="1"/>
  <c r="AF155" i="40"/>
  <c r="AG155" i="40" s="1"/>
  <c r="AF156" i="40"/>
  <c r="AG156" i="40" s="1"/>
  <c r="AF157" i="40"/>
  <c r="AG157" i="40" s="1"/>
  <c r="AF158" i="40"/>
  <c r="AG158" i="40" s="1"/>
  <c r="AF159" i="40"/>
  <c r="AG159" i="40" s="1"/>
  <c r="AF160" i="40"/>
  <c r="AG160" i="40" s="1"/>
  <c r="AF161" i="40"/>
  <c r="AG161" i="40" s="1"/>
  <c r="AF162" i="40"/>
  <c r="AG162" i="40" s="1"/>
  <c r="AF163" i="40"/>
  <c r="AG163" i="40" s="1"/>
  <c r="AF164" i="40"/>
  <c r="AG164" i="40" s="1"/>
  <c r="AF165" i="40"/>
  <c r="AG165" i="40" s="1"/>
  <c r="AF166" i="40"/>
  <c r="AG166" i="40" s="1"/>
  <c r="AF167" i="40"/>
  <c r="AG167" i="40" s="1"/>
  <c r="AF168" i="40"/>
  <c r="AG168" i="40" s="1"/>
  <c r="AF169" i="40"/>
  <c r="AG169" i="40" s="1"/>
  <c r="AF170" i="40"/>
  <c r="AG170" i="40" s="1"/>
  <c r="AF171" i="40"/>
  <c r="AG171" i="40" s="1"/>
  <c r="AF172" i="40"/>
  <c r="AG172" i="40" s="1"/>
  <c r="AF173" i="40"/>
  <c r="AG173" i="40" s="1"/>
  <c r="AF174" i="40"/>
  <c r="AG174" i="40" s="1"/>
  <c r="AF175" i="40"/>
  <c r="AG175" i="40" s="1"/>
  <c r="AF176" i="40"/>
  <c r="AG176" i="40" s="1"/>
  <c r="AF177" i="40"/>
  <c r="AG177" i="40" s="1"/>
  <c r="AF178" i="40"/>
  <c r="AG178" i="40" s="1"/>
  <c r="AF179" i="40"/>
  <c r="AG179" i="40" s="1"/>
  <c r="AF180" i="40"/>
  <c r="AG180" i="40" s="1"/>
  <c r="AF181" i="40"/>
  <c r="AG181" i="40" s="1"/>
  <c r="AF182" i="40"/>
  <c r="AG182" i="40" s="1"/>
  <c r="AF183" i="40"/>
  <c r="AG183" i="40" s="1"/>
  <c r="AF184" i="40"/>
  <c r="AG184" i="40" s="1"/>
  <c r="AF185" i="40"/>
  <c r="AG185" i="40" s="1"/>
  <c r="AF186" i="40"/>
  <c r="AG186" i="40" s="1"/>
  <c r="AF187" i="40"/>
  <c r="AG187" i="40" s="1"/>
  <c r="AF188" i="40"/>
  <c r="AG188" i="40" s="1"/>
  <c r="AF189" i="40"/>
  <c r="AG189" i="40" s="1"/>
  <c r="AF190" i="40"/>
  <c r="AG190" i="40" s="1"/>
  <c r="AF191" i="40"/>
  <c r="AG191" i="40" s="1"/>
  <c r="AF192" i="40"/>
  <c r="AG192" i="40" s="1"/>
  <c r="AF193" i="40"/>
  <c r="AG193" i="40" s="1"/>
  <c r="AF194" i="40"/>
  <c r="AG194" i="40" s="1"/>
  <c r="AF195" i="40"/>
  <c r="AG195" i="40" s="1"/>
  <c r="AF196" i="40"/>
  <c r="AG196" i="40" s="1"/>
  <c r="AF197" i="40"/>
  <c r="AG197" i="40" s="1"/>
  <c r="AF198" i="40"/>
  <c r="AG198" i="40" s="1"/>
  <c r="AF199" i="40"/>
  <c r="AG199" i="40" s="1"/>
  <c r="AF200" i="40"/>
  <c r="AG200" i="40" s="1"/>
  <c r="AF201" i="40"/>
  <c r="AG201" i="40" s="1"/>
  <c r="AF202" i="40"/>
  <c r="AG202" i="40" s="1"/>
  <c r="AF203" i="40"/>
  <c r="AG203" i="40" s="1"/>
  <c r="AF204" i="40"/>
  <c r="AG204" i="40" s="1"/>
  <c r="AF205" i="40"/>
  <c r="AG205" i="40" s="1"/>
  <c r="AF206" i="40"/>
  <c r="AG206" i="40" s="1"/>
  <c r="AF207" i="40"/>
  <c r="AG207" i="40" s="1"/>
  <c r="AF208" i="40"/>
  <c r="AG208" i="40" s="1"/>
  <c r="AF209" i="40"/>
  <c r="AG209" i="40" s="1"/>
  <c r="AF210" i="40"/>
  <c r="AG210" i="40" s="1"/>
  <c r="AF211" i="40"/>
  <c r="AG211" i="40" s="1"/>
  <c r="AF212" i="40"/>
  <c r="AG212" i="40" s="1"/>
  <c r="AF213" i="40"/>
  <c r="AG213" i="40" s="1"/>
  <c r="AF214" i="40"/>
  <c r="AG214" i="40" s="1"/>
  <c r="AF215" i="40"/>
  <c r="AG215" i="40" s="1"/>
  <c r="AF216" i="40"/>
  <c r="AG216" i="40" s="1"/>
  <c r="AF217" i="40"/>
  <c r="AG217" i="40" s="1"/>
  <c r="AF218" i="40"/>
  <c r="AG218" i="40" s="1"/>
  <c r="AF219" i="40"/>
  <c r="AG219" i="40" s="1"/>
  <c r="AF220" i="40"/>
  <c r="AG220" i="40" s="1"/>
  <c r="AF221" i="40"/>
  <c r="AG221" i="40" s="1"/>
  <c r="AF222" i="40"/>
  <c r="AG222" i="40" s="1"/>
  <c r="AF223" i="40"/>
  <c r="AG223" i="40" s="1"/>
  <c r="AF224" i="40"/>
  <c r="AG224" i="40" s="1"/>
  <c r="AF225" i="40"/>
  <c r="AG225" i="40" s="1"/>
  <c r="AF226" i="40"/>
  <c r="AG226" i="40" s="1"/>
  <c r="AF227" i="40"/>
  <c r="AG227" i="40" s="1"/>
  <c r="AF228" i="40"/>
  <c r="AG228" i="40" s="1"/>
  <c r="AF229" i="40"/>
  <c r="AG229" i="40" s="1"/>
  <c r="AF230" i="40"/>
  <c r="AG230" i="40" s="1"/>
  <c r="AF231" i="40"/>
  <c r="AG231" i="40" s="1"/>
  <c r="AF232" i="40"/>
  <c r="AG232" i="40" s="1"/>
  <c r="AF233" i="40"/>
  <c r="AG233" i="40" s="1"/>
  <c r="AF234" i="40"/>
  <c r="AG234" i="40" s="1"/>
  <c r="AF235" i="40"/>
  <c r="AG235" i="40" s="1"/>
  <c r="AF236" i="40"/>
  <c r="AG236" i="40" s="1"/>
  <c r="AF237" i="40"/>
  <c r="AG237" i="40" s="1"/>
  <c r="AF238" i="40"/>
  <c r="AG238" i="40" s="1"/>
  <c r="AF239" i="40"/>
  <c r="AG239" i="40" s="1"/>
  <c r="AF240" i="40"/>
  <c r="AG240" i="40" s="1"/>
  <c r="AF241" i="40"/>
  <c r="AG241" i="40" s="1"/>
  <c r="AF242" i="40"/>
  <c r="AG242" i="40" s="1"/>
  <c r="AF243" i="40"/>
  <c r="AG243" i="40" s="1"/>
  <c r="AF244" i="40"/>
  <c r="AG244" i="40" s="1"/>
  <c r="AF245" i="40"/>
  <c r="AG245" i="40" s="1"/>
  <c r="AF246" i="40"/>
  <c r="AG246" i="40" s="1"/>
  <c r="AF247" i="40"/>
  <c r="AG247" i="40" s="1"/>
  <c r="AF248" i="40"/>
  <c r="AG248" i="40" s="1"/>
  <c r="AF249" i="40"/>
  <c r="AG249" i="40" s="1"/>
  <c r="AF250" i="40"/>
  <c r="AG250" i="40" s="1"/>
  <c r="AF251" i="40"/>
  <c r="AG251" i="40" s="1"/>
  <c r="AF252" i="40"/>
  <c r="AG252" i="40" s="1"/>
  <c r="AF253" i="40"/>
  <c r="AG253" i="40" s="1"/>
  <c r="AF254" i="40"/>
  <c r="AG254" i="40" s="1"/>
  <c r="AF255" i="40"/>
  <c r="AG255" i="40" s="1"/>
  <c r="AF256" i="40"/>
  <c r="AG256" i="40" s="1"/>
  <c r="AF257" i="40"/>
  <c r="AG257" i="40" s="1"/>
  <c r="AF258" i="40"/>
  <c r="AG258" i="40" s="1"/>
  <c r="AF259" i="40"/>
  <c r="AG259" i="40" s="1"/>
  <c r="AF260" i="40"/>
  <c r="AG260" i="40" s="1"/>
  <c r="AF261" i="40"/>
  <c r="AG261" i="40" s="1"/>
  <c r="AF262" i="40"/>
  <c r="AG262" i="40" s="1"/>
  <c r="AF263" i="40"/>
  <c r="AG263" i="40" s="1"/>
  <c r="AF264" i="40"/>
  <c r="AG264" i="40" s="1"/>
  <c r="AF265" i="40"/>
  <c r="AG265" i="40" s="1"/>
  <c r="AF266" i="40"/>
  <c r="AG266" i="40" s="1"/>
  <c r="AF267" i="40"/>
  <c r="AG267" i="40" s="1"/>
  <c r="AF268" i="40"/>
  <c r="AG268" i="40" s="1"/>
  <c r="AF269" i="40"/>
  <c r="AG269" i="40" s="1"/>
  <c r="AF270" i="40"/>
  <c r="AG270" i="40" s="1"/>
  <c r="AF271" i="40"/>
  <c r="AG271" i="40" s="1"/>
  <c r="AF272" i="40"/>
  <c r="AG272" i="40" s="1"/>
  <c r="AF273" i="40"/>
  <c r="AG273" i="40" s="1"/>
  <c r="AF274" i="40"/>
  <c r="AG274" i="40" s="1"/>
  <c r="AF275" i="40"/>
  <c r="AG275" i="40" s="1"/>
  <c r="AF276" i="40"/>
  <c r="AG276" i="40" s="1"/>
  <c r="AF277" i="40"/>
  <c r="AG277" i="40" s="1"/>
  <c r="AF278" i="40"/>
  <c r="AG278" i="40" s="1"/>
  <c r="AF279" i="40"/>
  <c r="AG279" i="40" s="1"/>
  <c r="AF280" i="40"/>
  <c r="AG280" i="40" s="1"/>
  <c r="AF281" i="40"/>
  <c r="AG281" i="40" s="1"/>
  <c r="AF282" i="40"/>
  <c r="AG282" i="40" s="1"/>
  <c r="AF283" i="40"/>
  <c r="AG283" i="40" s="1"/>
  <c r="AF284" i="40"/>
  <c r="AG284" i="40" s="1"/>
  <c r="AF285" i="40"/>
  <c r="AG285" i="40" s="1"/>
  <c r="AF286" i="40"/>
  <c r="AG286" i="40" s="1"/>
  <c r="AF287" i="40"/>
  <c r="AG287" i="40" s="1"/>
  <c r="AF288" i="40"/>
  <c r="AG288" i="40" s="1"/>
  <c r="AF289" i="40"/>
  <c r="AG289" i="40" s="1"/>
  <c r="AF290" i="40"/>
  <c r="AG290" i="40" s="1"/>
  <c r="AF291" i="40"/>
  <c r="AG291" i="40" s="1"/>
  <c r="AF292" i="40"/>
  <c r="AG292" i="40" s="1"/>
  <c r="AF293" i="40"/>
  <c r="AG293" i="40" s="1"/>
  <c r="AF294" i="40"/>
  <c r="AG294" i="40" s="1"/>
  <c r="AF295" i="40"/>
  <c r="AG295" i="40" s="1"/>
  <c r="AF296" i="40"/>
  <c r="AG296" i="40" s="1"/>
  <c r="AF297" i="40"/>
  <c r="AG297" i="40" s="1"/>
  <c r="AF298" i="40"/>
  <c r="AG298" i="40" s="1"/>
  <c r="AF299" i="40"/>
  <c r="AG299" i="40" s="1"/>
  <c r="AF300" i="40"/>
  <c r="AG300" i="40" s="1"/>
  <c r="AF301" i="40"/>
  <c r="AG301" i="40" s="1"/>
  <c r="AF302" i="40"/>
  <c r="AG302" i="40" s="1"/>
  <c r="AF10" i="40"/>
  <c r="AG10" i="40" s="1"/>
  <c r="AO119" i="35" l="1"/>
  <c r="AP119" i="35" s="1"/>
  <c r="AQ119" i="35" s="1"/>
  <c r="AO294" i="35"/>
  <c r="AP294" i="35" s="1"/>
  <c r="AQ294" i="35" s="1"/>
  <c r="AO278" i="35"/>
  <c r="AP278" i="35" s="1"/>
  <c r="AQ278" i="35" s="1"/>
  <c r="AO262" i="35"/>
  <c r="AP262" i="35" s="1"/>
  <c r="AQ262" i="35" s="1"/>
  <c r="AO254" i="35"/>
  <c r="AP254" i="35" s="1"/>
  <c r="AQ254" i="35" s="1"/>
  <c r="AO246" i="35"/>
  <c r="AP246" i="35" s="1"/>
  <c r="AQ246" i="35" s="1"/>
  <c r="AO238" i="35"/>
  <c r="AP238" i="35" s="1"/>
  <c r="AQ238" i="35" s="1"/>
  <c r="AO230" i="35"/>
  <c r="AP230" i="35" s="1"/>
  <c r="AQ230" i="35" s="1"/>
  <c r="AO206" i="35"/>
  <c r="AP206" i="35" s="1"/>
  <c r="AQ206" i="35" s="1"/>
  <c r="AO166" i="35"/>
  <c r="AP166" i="35" s="1"/>
  <c r="AQ166" i="35" s="1"/>
  <c r="AO150" i="35"/>
  <c r="AP150" i="35" s="1"/>
  <c r="AQ150" i="35" s="1"/>
  <c r="AO142" i="35"/>
  <c r="AP142" i="35" s="1"/>
  <c r="AQ142" i="35" s="1"/>
  <c r="AO134" i="35"/>
  <c r="AP134" i="35" s="1"/>
  <c r="AQ134" i="35" s="1"/>
  <c r="AO126" i="35"/>
  <c r="AP126" i="35" s="1"/>
  <c r="AQ126" i="35" s="1"/>
  <c r="AO102" i="35"/>
  <c r="AP102" i="35" s="1"/>
  <c r="AQ102" i="35" s="1"/>
  <c r="AO94" i="35"/>
  <c r="AP94" i="35" s="1"/>
  <c r="AQ94" i="35" s="1"/>
  <c r="AO86" i="35"/>
  <c r="AP86" i="35" s="1"/>
  <c r="AQ86" i="35" s="1"/>
  <c r="AO78" i="35"/>
  <c r="AP78" i="35" s="1"/>
  <c r="AQ78" i="35" s="1"/>
  <c r="AO46" i="35"/>
  <c r="AP46" i="35" s="1"/>
  <c r="AQ46" i="35" s="1"/>
  <c r="AO30" i="35"/>
  <c r="AP30" i="35" s="1"/>
  <c r="AQ30" i="35" s="1"/>
  <c r="AO251" i="35"/>
  <c r="AO289" i="35"/>
  <c r="AP289" i="35" s="1"/>
  <c r="AQ289" i="35" s="1"/>
  <c r="AO273" i="35"/>
  <c r="AP273" i="35" s="1"/>
  <c r="AQ273" i="35" s="1"/>
  <c r="AO257" i="35"/>
  <c r="AP257" i="35" s="1"/>
  <c r="AQ257" i="35" s="1"/>
  <c r="AO209" i="35"/>
  <c r="AP209" i="35" s="1"/>
  <c r="AQ209" i="35" s="1"/>
  <c r="AO149" i="35"/>
  <c r="AP149" i="35" s="1"/>
  <c r="AQ149" i="35" s="1"/>
  <c r="AO109" i="35"/>
  <c r="AP109" i="35" s="1"/>
  <c r="AQ109" i="35" s="1"/>
  <c r="AO25" i="35"/>
  <c r="AP25" i="35" s="1"/>
  <c r="AQ25" i="35" s="1"/>
  <c r="AO10" i="35"/>
  <c r="AO241" i="35"/>
  <c r="AP241" i="35" s="1"/>
  <c r="AQ241" i="35" s="1"/>
  <c r="AO165" i="35"/>
  <c r="AP165" i="35" s="1"/>
  <c r="AQ165" i="35" s="1"/>
  <c r="AO117" i="35"/>
  <c r="AP117" i="35" s="1"/>
  <c r="AQ117" i="35" s="1"/>
  <c r="AO93" i="35"/>
  <c r="AP93" i="35" s="1"/>
  <c r="AQ93" i="35" s="1"/>
  <c r="AO69" i="35"/>
  <c r="AP69" i="35" s="1"/>
  <c r="AQ69" i="35" s="1"/>
  <c r="AY209" i="35"/>
  <c r="AZ209" i="35" s="1"/>
  <c r="BA209" i="35" s="1"/>
  <c r="AY185" i="35"/>
  <c r="AZ185" i="35" s="1"/>
  <c r="BA185" i="35" s="1"/>
  <c r="AO210" i="35"/>
  <c r="AP210" i="35" s="1"/>
  <c r="AQ210" i="35" s="1"/>
  <c r="AO194" i="35"/>
  <c r="AP194" i="35" s="1"/>
  <c r="AQ194" i="35" s="1"/>
  <c r="AO218" i="35"/>
  <c r="AP218" i="35" s="1"/>
  <c r="AQ218" i="35" s="1"/>
  <c r="AT278" i="35"/>
  <c r="AU278" i="35" s="1"/>
  <c r="AV278" i="35" s="1"/>
  <c r="AT150" i="35"/>
  <c r="AU150" i="35" s="1"/>
  <c r="AV150" i="35" s="1"/>
  <c r="G24" i="35"/>
  <c r="H24" i="35" s="1"/>
  <c r="AT24" i="35"/>
  <c r="AU24" i="35" s="1"/>
  <c r="AV24" i="35" s="1"/>
  <c r="AT149" i="35"/>
  <c r="AU149" i="35" s="1"/>
  <c r="AV149" i="35" s="1"/>
  <c r="G55" i="35"/>
  <c r="H55" i="35" s="1"/>
  <c r="AT301" i="35"/>
  <c r="AU301" i="35" s="1"/>
  <c r="AV301" i="35" s="1"/>
  <c r="Q173" i="35"/>
  <c r="R173" i="35" s="1"/>
  <c r="AT173" i="35"/>
  <c r="AU173" i="35" s="1"/>
  <c r="AV173" i="35" s="1"/>
  <c r="Q22" i="35"/>
  <c r="R22" i="35" s="1"/>
  <c r="AT22" i="35"/>
  <c r="AU22" i="35" s="1"/>
  <c r="AV22" i="35" s="1"/>
  <c r="G247" i="35"/>
  <c r="H247" i="35" s="1"/>
  <c r="G135" i="35"/>
  <c r="H135" i="35" s="1"/>
  <c r="AO135" i="35"/>
  <c r="AP135" i="35" s="1"/>
  <c r="AQ135" i="35" s="1"/>
  <c r="G119" i="35"/>
  <c r="H119" i="35" s="1"/>
  <c r="Q21" i="35"/>
  <c r="R21" i="35" s="1"/>
  <c r="AT21" i="35"/>
  <c r="AU21" i="35" s="1"/>
  <c r="AV21" i="35" s="1"/>
  <c r="AT109" i="35"/>
  <c r="AU109" i="35" s="1"/>
  <c r="AV109" i="35" s="1"/>
  <c r="AT62" i="35"/>
  <c r="AU62" i="35" s="1"/>
  <c r="AV62" i="35" s="1"/>
  <c r="AT280" i="35"/>
  <c r="AU280" i="35" s="1"/>
  <c r="AV280" i="35" s="1"/>
  <c r="AO111" i="35"/>
  <c r="AP111" i="35" s="1"/>
  <c r="AQ111" i="35" s="1"/>
  <c r="AO127" i="35"/>
  <c r="AP127" i="35" s="1"/>
  <c r="AQ127" i="35" s="1"/>
  <c r="AT277" i="35"/>
  <c r="AU277" i="35" s="1"/>
  <c r="AV277" i="35" s="1"/>
  <c r="G152" i="35"/>
  <c r="H152" i="35" s="1"/>
  <c r="AT152" i="35"/>
  <c r="AU152" i="35" s="1"/>
  <c r="AV152" i="35" s="1"/>
  <c r="Q237" i="35"/>
  <c r="R237" i="35" s="1"/>
  <c r="AT237" i="35"/>
  <c r="AU237" i="35" s="1"/>
  <c r="AV237" i="35" s="1"/>
  <c r="G239" i="35"/>
  <c r="H239" i="35" s="1"/>
  <c r="G183" i="35"/>
  <c r="H183" i="35" s="1"/>
  <c r="G175" i="35"/>
  <c r="H175" i="35" s="1"/>
  <c r="G111" i="35"/>
  <c r="H111" i="35" s="1"/>
  <c r="G47" i="35"/>
  <c r="H47" i="35" s="1"/>
  <c r="AO239" i="35"/>
  <c r="AP239" i="35" s="1"/>
  <c r="AQ239" i="35" s="1"/>
  <c r="AT45" i="35"/>
  <c r="AU45" i="35" s="1"/>
  <c r="AV45" i="35" s="1"/>
  <c r="V117" i="35"/>
  <c r="W117" i="35" s="1"/>
  <c r="AY117" i="35"/>
  <c r="AZ117" i="35" s="1"/>
  <c r="BA117" i="35" s="1"/>
  <c r="AO253" i="35"/>
  <c r="AP253" i="35" s="1"/>
  <c r="AQ253" i="35" s="1"/>
  <c r="AO245" i="35"/>
  <c r="AP245" i="35" s="1"/>
  <c r="AQ245" i="35" s="1"/>
  <c r="AO229" i="35"/>
  <c r="AP229" i="35" s="1"/>
  <c r="AQ229" i="35" s="1"/>
  <c r="AO213" i="35"/>
  <c r="AP213" i="35" s="1"/>
  <c r="AQ213" i="35" s="1"/>
  <c r="AO205" i="35"/>
  <c r="AP205" i="35" s="1"/>
  <c r="AQ205" i="35" s="1"/>
  <c r="AO189" i="35"/>
  <c r="AP189" i="35" s="1"/>
  <c r="AQ189" i="35" s="1"/>
  <c r="AO101" i="35"/>
  <c r="AP101" i="35" s="1"/>
  <c r="AQ101" i="35" s="1"/>
  <c r="AO61" i="35"/>
  <c r="AP61" i="35" s="1"/>
  <c r="AQ61" i="35" s="1"/>
  <c r="Q194" i="35"/>
  <c r="R194" i="35" s="1"/>
  <c r="AT194" i="35"/>
  <c r="AU194" i="35" s="1"/>
  <c r="AV194" i="35" s="1"/>
  <c r="V185" i="35"/>
  <c r="W185" i="35" s="1"/>
  <c r="V82" i="35"/>
  <c r="W82" i="35" s="1"/>
  <c r="AY82" i="35"/>
  <c r="AZ82" i="35" s="1"/>
  <c r="BA82" i="35" s="1"/>
  <c r="AY13" i="35"/>
  <c r="AZ13" i="35" s="1"/>
  <c r="BA13" i="35" s="1"/>
  <c r="AO296" i="35"/>
  <c r="AP296" i="35" s="1"/>
  <c r="AQ296" i="35" s="1"/>
  <c r="AO288" i="35"/>
  <c r="AP288" i="35" s="1"/>
  <c r="AQ288" i="35" s="1"/>
  <c r="AO280" i="35"/>
  <c r="AP280" i="35" s="1"/>
  <c r="AQ280" i="35" s="1"/>
  <c r="AO272" i="35"/>
  <c r="AP272" i="35" s="1"/>
  <c r="AQ272" i="35" s="1"/>
  <c r="AO264" i="35"/>
  <c r="AP264" i="35" s="1"/>
  <c r="AQ264" i="35" s="1"/>
  <c r="AO256" i="35"/>
  <c r="AP256" i="35" s="1"/>
  <c r="AQ256" i="35" s="1"/>
  <c r="AO248" i="35"/>
  <c r="AP248" i="35" s="1"/>
  <c r="AQ248" i="35" s="1"/>
  <c r="AO244" i="35"/>
  <c r="AP244" i="35" s="1"/>
  <c r="AQ244" i="35" s="1"/>
  <c r="AO240" i="35"/>
  <c r="AP240" i="35" s="1"/>
  <c r="AQ240" i="35" s="1"/>
  <c r="AO236" i="35"/>
  <c r="AP236" i="35" s="1"/>
  <c r="AQ236" i="35" s="1"/>
  <c r="AO232" i="35"/>
  <c r="AP232" i="35" s="1"/>
  <c r="AQ232" i="35" s="1"/>
  <c r="AO224" i="35"/>
  <c r="AP224" i="35" s="1"/>
  <c r="AQ224" i="35" s="1"/>
  <c r="AO216" i="35"/>
  <c r="AP216" i="35" s="1"/>
  <c r="AQ216" i="35" s="1"/>
  <c r="AO208" i="35"/>
  <c r="AP208" i="35" s="1"/>
  <c r="AQ208" i="35" s="1"/>
  <c r="AO200" i="35"/>
  <c r="AP200" i="35" s="1"/>
  <c r="AQ200" i="35" s="1"/>
  <c r="AO192" i="35"/>
  <c r="AP192" i="35" s="1"/>
  <c r="AQ192" i="35" s="1"/>
  <c r="AO184" i="35"/>
  <c r="AP184" i="35" s="1"/>
  <c r="AQ184" i="35" s="1"/>
  <c r="AO176" i="35"/>
  <c r="AP176" i="35" s="1"/>
  <c r="AQ176" i="35" s="1"/>
  <c r="AO168" i="35"/>
  <c r="AP168" i="35" s="1"/>
  <c r="AQ168" i="35" s="1"/>
  <c r="AO160" i="35"/>
  <c r="AP160" i="35" s="1"/>
  <c r="AQ160" i="35" s="1"/>
  <c r="AO156" i="35"/>
  <c r="AP156" i="35" s="1"/>
  <c r="AQ156" i="35" s="1"/>
  <c r="AO152" i="35"/>
  <c r="AP152" i="35" s="1"/>
  <c r="AQ152" i="35" s="1"/>
  <c r="AO144" i="35"/>
  <c r="AP144" i="35" s="1"/>
  <c r="AQ144" i="35" s="1"/>
  <c r="AO136" i="35"/>
  <c r="AP136" i="35" s="1"/>
  <c r="AQ136" i="35" s="1"/>
  <c r="AO128" i="35"/>
  <c r="AP128" i="35" s="1"/>
  <c r="AQ128" i="35" s="1"/>
  <c r="AO120" i="35"/>
  <c r="AP120" i="35" s="1"/>
  <c r="AQ120" i="35" s="1"/>
  <c r="AO112" i="35"/>
  <c r="AP112" i="35" s="1"/>
  <c r="AQ112" i="35" s="1"/>
  <c r="AO104" i="35"/>
  <c r="AP104" i="35" s="1"/>
  <c r="AQ104" i="35" s="1"/>
  <c r="AO96" i="35"/>
  <c r="AP96" i="35" s="1"/>
  <c r="AQ96" i="35" s="1"/>
  <c r="AO88" i="35"/>
  <c r="AP88" i="35" s="1"/>
  <c r="AQ88" i="35" s="1"/>
  <c r="AO80" i="35"/>
  <c r="AP80" i="35" s="1"/>
  <c r="AQ80" i="35" s="1"/>
  <c r="AO72" i="35"/>
  <c r="AP72" i="35" s="1"/>
  <c r="AQ72" i="35" s="1"/>
  <c r="AO64" i="35"/>
  <c r="AP64" i="35" s="1"/>
  <c r="AQ64" i="35" s="1"/>
  <c r="AO56" i="35"/>
  <c r="AP56" i="35" s="1"/>
  <c r="AQ56" i="35" s="1"/>
  <c r="AO52" i="35"/>
  <c r="AP52" i="35" s="1"/>
  <c r="AQ52" i="35" s="1"/>
  <c r="AO48" i="35"/>
  <c r="AP48" i="35" s="1"/>
  <c r="AQ48" i="35" s="1"/>
  <c r="AO40" i="35"/>
  <c r="AP40" i="35" s="1"/>
  <c r="AQ40" i="35" s="1"/>
  <c r="AO32" i="35"/>
  <c r="AP32" i="35" s="1"/>
  <c r="AQ32" i="35" s="1"/>
  <c r="AO24" i="35"/>
  <c r="AP24" i="35" s="1"/>
  <c r="AQ24" i="35" s="1"/>
  <c r="AO16" i="35"/>
  <c r="AP16" i="35" s="1"/>
  <c r="AQ16" i="35" s="1"/>
  <c r="Q66" i="35"/>
  <c r="R66" i="35" s="1"/>
  <c r="AT66" i="35"/>
  <c r="AU66" i="35" s="1"/>
  <c r="AV66" i="35" s="1"/>
  <c r="AY246" i="35"/>
  <c r="AZ246" i="35" s="1"/>
  <c r="BA246" i="35" s="1"/>
  <c r="AY206" i="35"/>
  <c r="AZ206" i="35" s="1"/>
  <c r="BA206" i="35" s="1"/>
  <c r="AO299" i="35"/>
  <c r="AP299" i="35" s="1"/>
  <c r="AQ299" i="35" s="1"/>
  <c r="AO295" i="35"/>
  <c r="AP295" i="35" s="1"/>
  <c r="AQ295" i="35" s="1"/>
  <c r="AO291" i="35"/>
  <c r="AP291" i="35" s="1"/>
  <c r="AQ291" i="35" s="1"/>
  <c r="AO287" i="35"/>
  <c r="AP287" i="35" s="1"/>
  <c r="AQ287" i="35" s="1"/>
  <c r="AO283" i="35"/>
  <c r="AP283" i="35" s="1"/>
  <c r="AQ283" i="35" s="1"/>
  <c r="AO279" i="35"/>
  <c r="AP279" i="35" s="1"/>
  <c r="AQ279" i="35" s="1"/>
  <c r="AO275" i="35"/>
  <c r="AP275" i="35" s="1"/>
  <c r="AQ275" i="35" s="1"/>
  <c r="AO271" i="35"/>
  <c r="AP271" i="35" s="1"/>
  <c r="AQ271" i="35" s="1"/>
  <c r="AO267" i="35"/>
  <c r="AP267" i="35" s="1"/>
  <c r="AQ267" i="35" s="1"/>
  <c r="AO263" i="35"/>
  <c r="AP263" i="35" s="1"/>
  <c r="AQ263" i="35" s="1"/>
  <c r="AO259" i="35"/>
  <c r="AP259" i="35" s="1"/>
  <c r="AQ259" i="35" s="1"/>
  <c r="AO255" i="35"/>
  <c r="AP255" i="35" s="1"/>
  <c r="AQ255" i="35" s="1"/>
  <c r="AO247" i="35"/>
  <c r="AP247" i="35" s="1"/>
  <c r="AQ247" i="35" s="1"/>
  <c r="AO235" i="35"/>
  <c r="AP235" i="35" s="1"/>
  <c r="AQ235" i="35" s="1"/>
  <c r="AO231" i="35"/>
  <c r="AP231" i="35" s="1"/>
  <c r="AQ231" i="35" s="1"/>
  <c r="AO223" i="35"/>
  <c r="AP223" i="35" s="1"/>
  <c r="AQ223" i="35" s="1"/>
  <c r="AO215" i="35"/>
  <c r="AP215" i="35" s="1"/>
  <c r="AQ215" i="35" s="1"/>
  <c r="AO207" i="35"/>
  <c r="AP207" i="35" s="1"/>
  <c r="AQ207" i="35" s="1"/>
  <c r="AO199" i="35"/>
  <c r="AP199" i="35" s="1"/>
  <c r="AQ199" i="35" s="1"/>
  <c r="AO191" i="35"/>
  <c r="AP191" i="35" s="1"/>
  <c r="AQ191" i="35" s="1"/>
  <c r="AO183" i="35"/>
  <c r="AP183" i="35" s="1"/>
  <c r="AQ183" i="35" s="1"/>
  <c r="AO175" i="35"/>
  <c r="AP175" i="35" s="1"/>
  <c r="AQ175" i="35" s="1"/>
  <c r="AO171" i="35"/>
  <c r="AP171" i="35" s="1"/>
  <c r="AQ171" i="35" s="1"/>
  <c r="AO167" i="35"/>
  <c r="AP167" i="35" s="1"/>
  <c r="AQ167" i="35" s="1"/>
  <c r="AO159" i="35"/>
  <c r="AP159" i="35" s="1"/>
  <c r="AQ159" i="35" s="1"/>
  <c r="AO151" i="35"/>
  <c r="AP151" i="35" s="1"/>
  <c r="AQ151" i="35" s="1"/>
  <c r="AO143" i="35"/>
  <c r="AP143" i="35" s="1"/>
  <c r="AQ143" i="35" s="1"/>
  <c r="AO103" i="35"/>
  <c r="AP103" i="35" s="1"/>
  <c r="AQ103" i="35" s="1"/>
  <c r="AO95" i="35"/>
  <c r="AP95" i="35" s="1"/>
  <c r="AQ95" i="35" s="1"/>
  <c r="AO87" i="35"/>
  <c r="AP87" i="35" s="1"/>
  <c r="AQ87" i="35" s="1"/>
  <c r="AO79" i="35"/>
  <c r="AP79" i="35" s="1"/>
  <c r="AQ79" i="35" s="1"/>
  <c r="AO71" i="35"/>
  <c r="AP71" i="35" s="1"/>
  <c r="AQ71" i="35" s="1"/>
  <c r="AO63" i="35"/>
  <c r="AP63" i="35" s="1"/>
  <c r="AQ63" i="35" s="1"/>
  <c r="AO55" i="35"/>
  <c r="AP55" i="35" s="1"/>
  <c r="AQ55" i="35" s="1"/>
  <c r="AO47" i="35"/>
  <c r="AP47" i="35" s="1"/>
  <c r="AQ47" i="35" s="1"/>
  <c r="AO43" i="35"/>
  <c r="AP43" i="35" s="1"/>
  <c r="AQ43" i="35" s="1"/>
  <c r="AO39" i="35"/>
  <c r="AP39" i="35" s="1"/>
  <c r="AQ39" i="35" s="1"/>
  <c r="AO31" i="35"/>
  <c r="AP31" i="35" s="1"/>
  <c r="AQ31" i="35" s="1"/>
  <c r="AO23" i="35"/>
  <c r="AP23" i="35" s="1"/>
  <c r="AQ23" i="35" s="1"/>
  <c r="AO19" i="35"/>
  <c r="AP19" i="35" s="1"/>
  <c r="AQ19" i="35" s="1"/>
  <c r="AO15" i="35"/>
  <c r="AP15" i="35" s="1"/>
  <c r="AQ15" i="35" s="1"/>
  <c r="AT192" i="35"/>
  <c r="AU192" i="35" s="1"/>
  <c r="AV192" i="35" s="1"/>
  <c r="AT65" i="35"/>
  <c r="AU65" i="35" s="1"/>
  <c r="AV65" i="35" s="1"/>
  <c r="AT190" i="35"/>
  <c r="AU190" i="35" s="1"/>
  <c r="AV190" i="35" s="1"/>
  <c r="AT64" i="35"/>
  <c r="AU64" i="35" s="1"/>
  <c r="AV64" i="35" s="1"/>
  <c r="Q201" i="35"/>
  <c r="R201" i="35" s="1"/>
  <c r="AT201" i="35"/>
  <c r="AU201" i="35" s="1"/>
  <c r="AV201" i="35" s="1"/>
  <c r="Q185" i="35"/>
  <c r="R185" i="35" s="1"/>
  <c r="AT185" i="35"/>
  <c r="AU185" i="35" s="1"/>
  <c r="AV185" i="35" s="1"/>
  <c r="Q161" i="35"/>
  <c r="R161" i="35" s="1"/>
  <c r="AT161" i="35"/>
  <c r="AU161" i="35" s="1"/>
  <c r="AV161" i="35" s="1"/>
  <c r="Q153" i="35"/>
  <c r="R153" i="35" s="1"/>
  <c r="AT153" i="35"/>
  <c r="AU153" i="35" s="1"/>
  <c r="AV153" i="35" s="1"/>
  <c r="Q145" i="35"/>
  <c r="R145" i="35" s="1"/>
  <c r="AT145" i="35"/>
  <c r="AU145" i="35" s="1"/>
  <c r="AV145" i="35" s="1"/>
  <c r="Q137" i="35"/>
  <c r="R137" i="35" s="1"/>
  <c r="AT137" i="35"/>
  <c r="AU137" i="35" s="1"/>
  <c r="AV137" i="35" s="1"/>
  <c r="Q90" i="35"/>
  <c r="R90" i="35" s="1"/>
  <c r="AT90" i="35"/>
  <c r="AU90" i="35" s="1"/>
  <c r="AV90" i="35" s="1"/>
  <c r="Q74" i="35"/>
  <c r="R74" i="35" s="1"/>
  <c r="AT74" i="35"/>
  <c r="AU74" i="35" s="1"/>
  <c r="AV74" i="35" s="1"/>
  <c r="Q26" i="35"/>
  <c r="R26" i="35" s="1"/>
  <c r="AT26" i="35"/>
  <c r="AU26" i="35" s="1"/>
  <c r="AV26" i="35" s="1"/>
  <c r="V302" i="35"/>
  <c r="W302" i="35" s="1"/>
  <c r="AY302" i="35"/>
  <c r="AZ302" i="35" s="1"/>
  <c r="BA302" i="35" s="1"/>
  <c r="V294" i="35"/>
  <c r="W294" i="35" s="1"/>
  <c r="AY294" i="35"/>
  <c r="AZ294" i="35" s="1"/>
  <c r="BA294" i="35" s="1"/>
  <c r="V278" i="35"/>
  <c r="W278" i="35" s="1"/>
  <c r="AY278" i="35"/>
  <c r="AZ278" i="35" s="1"/>
  <c r="BA278" i="35" s="1"/>
  <c r="V262" i="35"/>
  <c r="W262" i="35" s="1"/>
  <c r="AY262" i="35"/>
  <c r="AZ262" i="35" s="1"/>
  <c r="BA262" i="35" s="1"/>
  <c r="V254" i="35"/>
  <c r="W254" i="35" s="1"/>
  <c r="AY254" i="35"/>
  <c r="AZ254" i="35" s="1"/>
  <c r="BA254" i="35" s="1"/>
  <c r="V239" i="35"/>
  <c r="W239" i="35" s="1"/>
  <c r="AY239" i="35"/>
  <c r="AZ239" i="35" s="1"/>
  <c r="BA239" i="35" s="1"/>
  <c r="V223" i="35"/>
  <c r="W223" i="35" s="1"/>
  <c r="AY223" i="35"/>
  <c r="AZ223" i="35" s="1"/>
  <c r="BA223" i="35" s="1"/>
  <c r="V208" i="35"/>
  <c r="W208" i="35" s="1"/>
  <c r="AY208" i="35"/>
  <c r="AZ208" i="35" s="1"/>
  <c r="BA208" i="35" s="1"/>
  <c r="V200" i="35"/>
  <c r="W200" i="35" s="1"/>
  <c r="AY200" i="35"/>
  <c r="AZ200" i="35" s="1"/>
  <c r="BA200" i="35" s="1"/>
  <c r="V192" i="35"/>
  <c r="W192" i="35" s="1"/>
  <c r="AY192" i="35"/>
  <c r="AZ192" i="35" s="1"/>
  <c r="BA192" i="35" s="1"/>
  <c r="V177" i="35"/>
  <c r="W177" i="35" s="1"/>
  <c r="AY177" i="35"/>
  <c r="AZ177" i="35" s="1"/>
  <c r="BA177" i="35" s="1"/>
  <c r="V137" i="35"/>
  <c r="W137" i="35" s="1"/>
  <c r="AY137" i="35"/>
  <c r="AZ137" i="35" s="1"/>
  <c r="BA137" i="35" s="1"/>
  <c r="V129" i="35"/>
  <c r="W129" i="35" s="1"/>
  <c r="AY129" i="35"/>
  <c r="AZ129" i="35" s="1"/>
  <c r="BA129" i="35" s="1"/>
  <c r="V113" i="35"/>
  <c r="W113" i="35" s="1"/>
  <c r="AY113" i="35"/>
  <c r="AZ113" i="35" s="1"/>
  <c r="BA113" i="35" s="1"/>
  <c r="V105" i="35"/>
  <c r="W105" i="35" s="1"/>
  <c r="AY105" i="35"/>
  <c r="AZ105" i="35" s="1"/>
  <c r="BA105" i="35" s="1"/>
  <c r="V97" i="35"/>
  <c r="W97" i="35" s="1"/>
  <c r="AY97" i="35"/>
  <c r="AZ97" i="35" s="1"/>
  <c r="BA97" i="35" s="1"/>
  <c r="V89" i="35"/>
  <c r="W89" i="35" s="1"/>
  <c r="AY89" i="35"/>
  <c r="AZ89" i="35" s="1"/>
  <c r="BA89" i="35" s="1"/>
  <c r="V81" i="35"/>
  <c r="W81" i="35" s="1"/>
  <c r="AY81" i="35"/>
  <c r="AZ81" i="35" s="1"/>
  <c r="BA81" i="35" s="1"/>
  <c r="V66" i="35"/>
  <c r="W66" i="35" s="1"/>
  <c r="AY66" i="35"/>
  <c r="AZ66" i="35" s="1"/>
  <c r="BA66" i="35" s="1"/>
  <c r="V50" i="35"/>
  <c r="W50" i="35" s="1"/>
  <c r="AY50" i="35"/>
  <c r="AZ50" i="35" s="1"/>
  <c r="BA50" i="35" s="1"/>
  <c r="V34" i="35"/>
  <c r="W34" i="35" s="1"/>
  <c r="AY34" i="35"/>
  <c r="AZ34" i="35" s="1"/>
  <c r="BA34" i="35" s="1"/>
  <c r="Q288" i="35"/>
  <c r="R288" i="35" s="1"/>
  <c r="AT288" i="35"/>
  <c r="AU288" i="35" s="1"/>
  <c r="AV288" i="35" s="1"/>
  <c r="Q232" i="35"/>
  <c r="R232" i="35" s="1"/>
  <c r="AT232" i="35"/>
  <c r="AU232" i="35" s="1"/>
  <c r="AV232" i="35" s="1"/>
  <c r="Q168" i="35"/>
  <c r="R168" i="35" s="1"/>
  <c r="AT168" i="35"/>
  <c r="AU168" i="35" s="1"/>
  <c r="AV168" i="35" s="1"/>
  <c r="Q160" i="35"/>
  <c r="R160" i="35" s="1"/>
  <c r="AT160" i="35"/>
  <c r="AU160" i="35" s="1"/>
  <c r="AV160" i="35" s="1"/>
  <c r="Q144" i="35"/>
  <c r="R144" i="35" s="1"/>
  <c r="AT144" i="35"/>
  <c r="AU144" i="35" s="1"/>
  <c r="AV144" i="35" s="1"/>
  <c r="Q89" i="35"/>
  <c r="R89" i="35" s="1"/>
  <c r="AT89" i="35"/>
  <c r="AU89" i="35" s="1"/>
  <c r="AV89" i="35" s="1"/>
  <c r="Q73" i="35"/>
  <c r="R73" i="35" s="1"/>
  <c r="AT73" i="35"/>
  <c r="AU73" i="35" s="1"/>
  <c r="AV73" i="35" s="1"/>
  <c r="Q49" i="35"/>
  <c r="R49" i="35" s="1"/>
  <c r="AT49" i="35"/>
  <c r="AU49" i="35" s="1"/>
  <c r="AV49" i="35" s="1"/>
  <c r="V301" i="35"/>
  <c r="W301" i="35" s="1"/>
  <c r="AY301" i="35"/>
  <c r="AZ301" i="35" s="1"/>
  <c r="BA301" i="35" s="1"/>
  <c r="V285" i="35"/>
  <c r="W285" i="35" s="1"/>
  <c r="AY285" i="35"/>
  <c r="AZ285" i="35" s="1"/>
  <c r="BA285" i="35" s="1"/>
  <c r="V261" i="35"/>
  <c r="W261" i="35" s="1"/>
  <c r="AY261" i="35"/>
  <c r="AZ261" i="35" s="1"/>
  <c r="BA261" i="35" s="1"/>
  <c r="V214" i="35"/>
  <c r="W214" i="35" s="1"/>
  <c r="AY214" i="35"/>
  <c r="AZ214" i="35" s="1"/>
  <c r="BA214" i="35" s="1"/>
  <c r="V96" i="35"/>
  <c r="W96" i="35" s="1"/>
  <c r="AY96" i="35"/>
  <c r="AZ96" i="35" s="1"/>
  <c r="BA96" i="35" s="1"/>
  <c r="AO290" i="35"/>
  <c r="AP290" i="35" s="1"/>
  <c r="AQ290" i="35" s="1"/>
  <c r="AO282" i="35"/>
  <c r="AP282" i="35" s="1"/>
  <c r="AQ282" i="35" s="1"/>
  <c r="AO266" i="35"/>
  <c r="AP266" i="35" s="1"/>
  <c r="AQ266" i="35" s="1"/>
  <c r="AO250" i="35"/>
  <c r="AP250" i="35" s="1"/>
  <c r="AQ250" i="35" s="1"/>
  <c r="AO234" i="35"/>
  <c r="AP234" i="35" s="1"/>
  <c r="AQ234" i="35" s="1"/>
  <c r="AO226" i="35"/>
  <c r="AP226" i="35" s="1"/>
  <c r="AQ226" i="35" s="1"/>
  <c r="AO170" i="35"/>
  <c r="AP170" i="35" s="1"/>
  <c r="AQ170" i="35" s="1"/>
  <c r="AO242" i="35"/>
  <c r="AP242" i="35" s="1"/>
  <c r="AQ242" i="35" s="1"/>
  <c r="AO146" i="35"/>
  <c r="AP146" i="35" s="1"/>
  <c r="AQ146" i="35" s="1"/>
  <c r="AT258" i="35"/>
  <c r="AU258" i="35" s="1"/>
  <c r="AV258" i="35" s="1"/>
  <c r="AT216" i="35"/>
  <c r="AU216" i="35" s="1"/>
  <c r="AV216" i="35" s="1"/>
  <c r="AO302" i="35"/>
  <c r="AP302" i="35" s="1"/>
  <c r="AQ302" i="35" s="1"/>
  <c r="AO297" i="35"/>
  <c r="AP297" i="35" s="1"/>
  <c r="AQ297" i="35" s="1"/>
  <c r="AO286" i="35"/>
  <c r="AP286" i="35" s="1"/>
  <c r="AQ286" i="35" s="1"/>
  <c r="AO281" i="35"/>
  <c r="AP281" i="35" s="1"/>
  <c r="AQ281" i="35" s="1"/>
  <c r="AO270" i="35"/>
  <c r="AP270" i="35" s="1"/>
  <c r="AQ270" i="35" s="1"/>
  <c r="AO265" i="35"/>
  <c r="AP265" i="35" s="1"/>
  <c r="AQ265" i="35" s="1"/>
  <c r="AO221" i="35"/>
  <c r="AP221" i="35" s="1"/>
  <c r="AQ221" i="35" s="1"/>
  <c r="AO90" i="35"/>
  <c r="AP90" i="35" s="1"/>
  <c r="AQ90" i="35" s="1"/>
  <c r="AO82" i="35"/>
  <c r="AP82" i="35" s="1"/>
  <c r="AQ82" i="35" s="1"/>
  <c r="AO74" i="35"/>
  <c r="AP74" i="35" s="1"/>
  <c r="AQ74" i="35" s="1"/>
  <c r="AO57" i="35"/>
  <c r="AP57" i="35" s="1"/>
  <c r="AQ57" i="35" s="1"/>
  <c r="AT299" i="35"/>
  <c r="AU299" i="35" s="1"/>
  <c r="AV299" i="35" s="1"/>
  <c r="AT257" i="35"/>
  <c r="AU257" i="35" s="1"/>
  <c r="AV257" i="35" s="1"/>
  <c r="AT214" i="35"/>
  <c r="AU214" i="35" s="1"/>
  <c r="AV214" i="35" s="1"/>
  <c r="AT171" i="35"/>
  <c r="AU171" i="35" s="1"/>
  <c r="AV171" i="35" s="1"/>
  <c r="AT129" i="35"/>
  <c r="AU129" i="35" s="1"/>
  <c r="AV129" i="35" s="1"/>
  <c r="AT86" i="35"/>
  <c r="AU86" i="35" s="1"/>
  <c r="AV86" i="35" s="1"/>
  <c r="AT43" i="35"/>
  <c r="AU43" i="35" s="1"/>
  <c r="AV43" i="35" s="1"/>
  <c r="AY277" i="35"/>
  <c r="AZ277" i="35" s="1"/>
  <c r="BA277" i="35" s="1"/>
  <c r="AY176" i="35"/>
  <c r="AZ176" i="35" s="1"/>
  <c r="BA176" i="35" s="1"/>
  <c r="AO276" i="35"/>
  <c r="AP276" i="35" s="1"/>
  <c r="AQ276" i="35" s="1"/>
  <c r="AO260" i="35"/>
  <c r="AP260" i="35" s="1"/>
  <c r="AQ260" i="35" s="1"/>
  <c r="AO252" i="35"/>
  <c r="AP252" i="35" s="1"/>
  <c r="AQ252" i="35" s="1"/>
  <c r="AO212" i="35"/>
  <c r="AP212" i="35" s="1"/>
  <c r="AQ212" i="35" s="1"/>
  <c r="AO196" i="35"/>
  <c r="AP196" i="35" s="1"/>
  <c r="AQ196" i="35" s="1"/>
  <c r="AO188" i="35"/>
  <c r="AP188" i="35" s="1"/>
  <c r="AQ188" i="35" s="1"/>
  <c r="AO148" i="35"/>
  <c r="AP148" i="35" s="1"/>
  <c r="AQ148" i="35" s="1"/>
  <c r="AO132" i="35"/>
  <c r="AP132" i="35" s="1"/>
  <c r="AQ132" i="35" s="1"/>
  <c r="AO116" i="35"/>
  <c r="AP116" i="35" s="1"/>
  <c r="AQ116" i="35" s="1"/>
  <c r="AO108" i="35"/>
  <c r="AP108" i="35" s="1"/>
  <c r="AQ108" i="35" s="1"/>
  <c r="AO100" i="35"/>
  <c r="AP100" i="35" s="1"/>
  <c r="AQ100" i="35" s="1"/>
  <c r="AO92" i="35"/>
  <c r="AP92" i="35" s="1"/>
  <c r="AQ92" i="35" s="1"/>
  <c r="AO76" i="35"/>
  <c r="AP76" i="35" s="1"/>
  <c r="AQ76" i="35" s="1"/>
  <c r="AO44" i="35"/>
  <c r="AP44" i="35" s="1"/>
  <c r="AQ44" i="35" s="1"/>
  <c r="AO20" i="35"/>
  <c r="AP20" i="35" s="1"/>
  <c r="AQ20" i="35" s="1"/>
  <c r="AO12" i="35"/>
  <c r="AP12" i="35" s="1"/>
  <c r="AQ12" i="35" s="1"/>
  <c r="Q283" i="35"/>
  <c r="R283" i="35" s="1"/>
  <c r="AT283" i="35"/>
  <c r="AU283" i="35" s="1"/>
  <c r="AV283" i="35" s="1"/>
  <c r="Q155" i="35"/>
  <c r="R155" i="35" s="1"/>
  <c r="AT155" i="35"/>
  <c r="AU155" i="35" s="1"/>
  <c r="AV155" i="35" s="1"/>
  <c r="AY148" i="35"/>
  <c r="AZ148" i="35" s="1"/>
  <c r="BA148" i="35" s="1"/>
  <c r="Q290" i="35"/>
  <c r="R290" i="35" s="1"/>
  <c r="AT290" i="35"/>
  <c r="AU290" i="35" s="1"/>
  <c r="AV290" i="35" s="1"/>
  <c r="Q282" i="35"/>
  <c r="R282" i="35" s="1"/>
  <c r="AT282" i="35"/>
  <c r="AU282" i="35" s="1"/>
  <c r="AV282" i="35" s="1"/>
  <c r="Q274" i="35"/>
  <c r="R274" i="35" s="1"/>
  <c r="AT274" i="35"/>
  <c r="AU274" i="35" s="1"/>
  <c r="AV274" i="35" s="1"/>
  <c r="Q266" i="35"/>
  <c r="R266" i="35" s="1"/>
  <c r="AT266" i="35"/>
  <c r="AU266" i="35" s="1"/>
  <c r="AV266" i="35" s="1"/>
  <c r="Q218" i="35"/>
  <c r="R218" i="35" s="1"/>
  <c r="AT218" i="35"/>
  <c r="AU218" i="35" s="1"/>
  <c r="AV218" i="35" s="1"/>
  <c r="Q210" i="35"/>
  <c r="R210" i="35" s="1"/>
  <c r="AT210" i="35"/>
  <c r="AU210" i="35" s="1"/>
  <c r="AV210" i="35" s="1"/>
  <c r="Q186" i="35"/>
  <c r="R186" i="35" s="1"/>
  <c r="AT186" i="35"/>
  <c r="AU186" i="35" s="1"/>
  <c r="AV186" i="35" s="1"/>
  <c r="Q178" i="35"/>
  <c r="R178" i="35" s="1"/>
  <c r="AT178" i="35"/>
  <c r="AU178" i="35" s="1"/>
  <c r="AV178" i="35" s="1"/>
  <c r="Q162" i="35"/>
  <c r="R162" i="35" s="1"/>
  <c r="AT162" i="35"/>
  <c r="AU162" i="35" s="1"/>
  <c r="AV162" i="35" s="1"/>
  <c r="Q154" i="35"/>
  <c r="R154" i="35" s="1"/>
  <c r="AT154" i="35"/>
  <c r="AU154" i="35" s="1"/>
  <c r="AV154" i="35" s="1"/>
  <c r="Q146" i="35"/>
  <c r="R146" i="35" s="1"/>
  <c r="AT146" i="35"/>
  <c r="AU146" i="35" s="1"/>
  <c r="AV146" i="35" s="1"/>
  <c r="Q138" i="35"/>
  <c r="R138" i="35" s="1"/>
  <c r="AT138" i="35"/>
  <c r="AU138" i="35" s="1"/>
  <c r="AV138" i="35" s="1"/>
  <c r="Q59" i="35"/>
  <c r="R59" i="35" s="1"/>
  <c r="AT59" i="35"/>
  <c r="AU59" i="35" s="1"/>
  <c r="AV59" i="35" s="1"/>
  <c r="Q35" i="35"/>
  <c r="R35" i="35" s="1"/>
  <c r="AT35" i="35"/>
  <c r="AU35" i="35" s="1"/>
  <c r="AV35" i="35" s="1"/>
  <c r="Q27" i="35"/>
  <c r="R27" i="35" s="1"/>
  <c r="AT27" i="35"/>
  <c r="AU27" i="35" s="1"/>
  <c r="AV27" i="35" s="1"/>
  <c r="Q11" i="35"/>
  <c r="R11" i="35" s="1"/>
  <c r="AT11" i="35"/>
  <c r="AU11" i="35" s="1"/>
  <c r="AV11" i="35" s="1"/>
  <c r="V295" i="35"/>
  <c r="W295" i="35" s="1"/>
  <c r="AY295" i="35"/>
  <c r="AZ295" i="35" s="1"/>
  <c r="BA295" i="35" s="1"/>
  <c r="V287" i="35"/>
  <c r="W287" i="35" s="1"/>
  <c r="AY287" i="35"/>
  <c r="AZ287" i="35" s="1"/>
  <c r="BA287" i="35" s="1"/>
  <c r="V271" i="35"/>
  <c r="W271" i="35" s="1"/>
  <c r="AY271" i="35"/>
  <c r="AZ271" i="35" s="1"/>
  <c r="BA271" i="35" s="1"/>
  <c r="V263" i="35"/>
  <c r="W263" i="35" s="1"/>
  <c r="AY263" i="35"/>
  <c r="AZ263" i="35" s="1"/>
  <c r="BA263" i="35" s="1"/>
  <c r="V255" i="35"/>
  <c r="W255" i="35" s="1"/>
  <c r="AY255" i="35"/>
  <c r="AZ255" i="35" s="1"/>
  <c r="BA255" i="35" s="1"/>
  <c r="V247" i="35"/>
  <c r="W247" i="35" s="1"/>
  <c r="AY247" i="35"/>
  <c r="AZ247" i="35" s="1"/>
  <c r="BA247" i="35" s="1"/>
  <c r="V240" i="35"/>
  <c r="W240" i="35" s="1"/>
  <c r="AY240" i="35"/>
  <c r="AZ240" i="35" s="1"/>
  <c r="BA240" i="35" s="1"/>
  <c r="V224" i="35"/>
  <c r="W224" i="35" s="1"/>
  <c r="AY224" i="35"/>
  <c r="AZ224" i="35" s="1"/>
  <c r="BA224" i="35" s="1"/>
  <c r="V216" i="35"/>
  <c r="W216" i="35" s="1"/>
  <c r="AY216" i="35"/>
  <c r="AZ216" i="35" s="1"/>
  <c r="BA216" i="35" s="1"/>
  <c r="V201" i="35"/>
  <c r="W201" i="35" s="1"/>
  <c r="AY201" i="35"/>
  <c r="AZ201" i="35" s="1"/>
  <c r="BA201" i="35" s="1"/>
  <c r="V178" i="35"/>
  <c r="W178" i="35" s="1"/>
  <c r="AY178" i="35"/>
  <c r="AZ178" i="35" s="1"/>
  <c r="BA178" i="35" s="1"/>
  <c r="V162" i="35"/>
  <c r="W162" i="35" s="1"/>
  <c r="AY162" i="35"/>
  <c r="AZ162" i="35" s="1"/>
  <c r="BA162" i="35" s="1"/>
  <c r="V154" i="35"/>
  <c r="W154" i="35" s="1"/>
  <c r="AY154" i="35"/>
  <c r="AZ154" i="35" s="1"/>
  <c r="BA154" i="35" s="1"/>
  <c r="V146" i="35"/>
  <c r="W146" i="35" s="1"/>
  <c r="AY146" i="35"/>
  <c r="AZ146" i="35" s="1"/>
  <c r="BA146" i="35" s="1"/>
  <c r="V138" i="35"/>
  <c r="W138" i="35" s="1"/>
  <c r="AY138" i="35"/>
  <c r="AZ138" i="35" s="1"/>
  <c r="BA138" i="35" s="1"/>
  <c r="V130" i="35"/>
  <c r="W130" i="35" s="1"/>
  <c r="AY130" i="35"/>
  <c r="AZ130" i="35" s="1"/>
  <c r="BA130" i="35" s="1"/>
  <c r="V122" i="35"/>
  <c r="W122" i="35" s="1"/>
  <c r="AY122" i="35"/>
  <c r="AZ122" i="35" s="1"/>
  <c r="BA122" i="35" s="1"/>
  <c r="V106" i="35"/>
  <c r="W106" i="35" s="1"/>
  <c r="AY106" i="35"/>
  <c r="AZ106" i="35" s="1"/>
  <c r="BA106" i="35" s="1"/>
  <c r="V90" i="35"/>
  <c r="W90" i="35" s="1"/>
  <c r="AY90" i="35"/>
  <c r="AZ90" i="35" s="1"/>
  <c r="BA90" i="35" s="1"/>
  <c r="V74" i="35"/>
  <c r="W74" i="35" s="1"/>
  <c r="AY74" i="35"/>
  <c r="AZ74" i="35" s="1"/>
  <c r="BA74" i="35" s="1"/>
  <c r="AY204" i="35"/>
  <c r="AZ204" i="35" s="1"/>
  <c r="BA204" i="35" s="1"/>
  <c r="AO243" i="35"/>
  <c r="AP243" i="35" s="1"/>
  <c r="AQ243" i="35" s="1"/>
  <c r="AO211" i="35"/>
  <c r="AP211" i="35" s="1"/>
  <c r="AQ211" i="35" s="1"/>
  <c r="AO195" i="35"/>
  <c r="AP195" i="35" s="1"/>
  <c r="AQ195" i="35" s="1"/>
  <c r="AO187" i="35"/>
  <c r="AP187" i="35" s="1"/>
  <c r="AQ187" i="35" s="1"/>
  <c r="AO131" i="35"/>
  <c r="AP131" i="35" s="1"/>
  <c r="AQ131" i="35" s="1"/>
  <c r="AO91" i="35"/>
  <c r="AP91" i="35" s="1"/>
  <c r="AQ91" i="35" s="1"/>
  <c r="AO83" i="35"/>
  <c r="AP83" i="35" s="1"/>
  <c r="AQ83" i="35" s="1"/>
  <c r="AO67" i="35"/>
  <c r="AP67" i="35" s="1"/>
  <c r="AQ67" i="35" s="1"/>
  <c r="AO27" i="35"/>
  <c r="AP27" i="35" s="1"/>
  <c r="AQ27" i="35" s="1"/>
  <c r="AO11" i="35"/>
  <c r="AP11" i="35" s="1"/>
  <c r="AQ11" i="35" s="1"/>
  <c r="Q289" i="35"/>
  <c r="R289" i="35" s="1"/>
  <c r="AT289" i="35"/>
  <c r="AU289" i="35" s="1"/>
  <c r="AV289" i="35" s="1"/>
  <c r="Q281" i="35"/>
  <c r="R281" i="35" s="1"/>
  <c r="AT281" i="35"/>
  <c r="AU281" i="35" s="1"/>
  <c r="AV281" i="35" s="1"/>
  <c r="Q265" i="35"/>
  <c r="R265" i="35" s="1"/>
  <c r="AT265" i="35"/>
  <c r="AU265" i="35" s="1"/>
  <c r="AV265" i="35" s="1"/>
  <c r="Q249" i="35"/>
  <c r="R249" i="35" s="1"/>
  <c r="AT249" i="35"/>
  <c r="AU249" i="35" s="1"/>
  <c r="AV249" i="35" s="1"/>
  <c r="Q241" i="35"/>
  <c r="R241" i="35" s="1"/>
  <c r="AT241" i="35"/>
  <c r="AU241" i="35" s="1"/>
  <c r="AV241" i="35" s="1"/>
  <c r="Q225" i="35"/>
  <c r="R225" i="35" s="1"/>
  <c r="AT225" i="35"/>
  <c r="AU225" i="35" s="1"/>
  <c r="AV225" i="35" s="1"/>
  <c r="Q217" i="35"/>
  <c r="R217" i="35" s="1"/>
  <c r="AT217" i="35"/>
  <c r="AU217" i="35" s="1"/>
  <c r="AV217" i="35" s="1"/>
  <c r="Q177" i="35"/>
  <c r="R177" i="35" s="1"/>
  <c r="AT177" i="35"/>
  <c r="AU177" i="35" s="1"/>
  <c r="AV177" i="35" s="1"/>
  <c r="V27" i="35"/>
  <c r="W27" i="35" s="1"/>
  <c r="AY27" i="35"/>
  <c r="AZ27" i="35" s="1"/>
  <c r="BA27" i="35" s="1"/>
  <c r="V12" i="35"/>
  <c r="W12" i="35" s="1"/>
  <c r="AY12" i="35"/>
  <c r="AZ12" i="35" s="1"/>
  <c r="BA12" i="35" s="1"/>
  <c r="AO34" i="35"/>
  <c r="AP34" i="35" s="1"/>
  <c r="AQ34" i="35" s="1"/>
  <c r="AY203" i="35"/>
  <c r="AZ203" i="35" s="1"/>
  <c r="BA203" i="35" s="1"/>
  <c r="AP10" i="35"/>
  <c r="AQ10" i="35" s="1"/>
  <c r="Q264" i="35"/>
  <c r="R264" i="35" s="1"/>
  <c r="AT264" i="35"/>
  <c r="AU264" i="35" s="1"/>
  <c r="AV264" i="35" s="1"/>
  <c r="Q200" i="35"/>
  <c r="R200" i="35" s="1"/>
  <c r="AT200" i="35"/>
  <c r="AU200" i="35" s="1"/>
  <c r="AV200" i="35" s="1"/>
  <c r="Q184" i="35"/>
  <c r="R184" i="35" s="1"/>
  <c r="AT184" i="35"/>
  <c r="AU184" i="35" s="1"/>
  <c r="AV184" i="35" s="1"/>
  <c r="Q136" i="35"/>
  <c r="R136" i="35" s="1"/>
  <c r="AT136" i="35"/>
  <c r="AU136" i="35" s="1"/>
  <c r="AV136" i="35" s="1"/>
  <c r="Q120" i="35"/>
  <c r="R120" i="35" s="1"/>
  <c r="AT120" i="35"/>
  <c r="AU120" i="35" s="1"/>
  <c r="AV120" i="35" s="1"/>
  <c r="Q25" i="35"/>
  <c r="R25" i="35" s="1"/>
  <c r="AT25" i="35"/>
  <c r="AU25" i="35" s="1"/>
  <c r="AV25" i="35" s="1"/>
  <c r="Q17" i="35"/>
  <c r="R17" i="35" s="1"/>
  <c r="AT17" i="35"/>
  <c r="AU17" i="35" s="1"/>
  <c r="AV17" i="35" s="1"/>
  <c r="V293" i="35"/>
  <c r="W293" i="35" s="1"/>
  <c r="AY293" i="35"/>
  <c r="AZ293" i="35" s="1"/>
  <c r="BA293" i="35" s="1"/>
  <c r="V269" i="35"/>
  <c r="W269" i="35" s="1"/>
  <c r="AY269" i="35"/>
  <c r="AZ269" i="35" s="1"/>
  <c r="BA269" i="35" s="1"/>
  <c r="V238" i="35"/>
  <c r="W238" i="35" s="1"/>
  <c r="AY238" i="35"/>
  <c r="AZ238" i="35" s="1"/>
  <c r="BA238" i="35" s="1"/>
  <c r="V230" i="35"/>
  <c r="W230" i="35" s="1"/>
  <c r="AY230" i="35"/>
  <c r="AZ230" i="35" s="1"/>
  <c r="BA230" i="35" s="1"/>
  <c r="V222" i="35"/>
  <c r="W222" i="35" s="1"/>
  <c r="AY222" i="35"/>
  <c r="AZ222" i="35" s="1"/>
  <c r="BA222" i="35" s="1"/>
  <c r="V207" i="35"/>
  <c r="W207" i="35" s="1"/>
  <c r="AY207" i="35"/>
  <c r="AZ207" i="35" s="1"/>
  <c r="BA207" i="35" s="1"/>
  <c r="V191" i="35"/>
  <c r="W191" i="35" s="1"/>
  <c r="AY191" i="35"/>
  <c r="AZ191" i="35" s="1"/>
  <c r="BA191" i="35" s="1"/>
  <c r="V184" i="35"/>
  <c r="W184" i="35" s="1"/>
  <c r="AY184" i="35"/>
  <c r="AZ184" i="35" s="1"/>
  <c r="BA184" i="35" s="1"/>
  <c r="V168" i="35"/>
  <c r="W168" i="35" s="1"/>
  <c r="AY168" i="35"/>
  <c r="AZ168" i="35" s="1"/>
  <c r="BA168" i="35" s="1"/>
  <c r="V160" i="35"/>
  <c r="W160" i="35" s="1"/>
  <c r="AY160" i="35"/>
  <c r="AZ160" i="35" s="1"/>
  <c r="BA160" i="35" s="1"/>
  <c r="V152" i="35"/>
  <c r="W152" i="35" s="1"/>
  <c r="AY152" i="35"/>
  <c r="AZ152" i="35" s="1"/>
  <c r="BA152" i="35" s="1"/>
  <c r="V144" i="35"/>
  <c r="W144" i="35" s="1"/>
  <c r="AY144" i="35"/>
  <c r="AZ144" i="35" s="1"/>
  <c r="BA144" i="35" s="1"/>
  <c r="V136" i="35"/>
  <c r="W136" i="35" s="1"/>
  <c r="AY136" i="35"/>
  <c r="AZ136" i="35" s="1"/>
  <c r="BA136" i="35" s="1"/>
  <c r="V128" i="35"/>
  <c r="W128" i="35" s="1"/>
  <c r="AY128" i="35"/>
  <c r="AZ128" i="35" s="1"/>
  <c r="BA128" i="35" s="1"/>
  <c r="V120" i="35"/>
  <c r="W120" i="35" s="1"/>
  <c r="AY120" i="35"/>
  <c r="AZ120" i="35" s="1"/>
  <c r="BA120" i="35" s="1"/>
  <c r="V112" i="35"/>
  <c r="W112" i="35" s="1"/>
  <c r="AY112" i="35"/>
  <c r="AZ112" i="35" s="1"/>
  <c r="BA112" i="35" s="1"/>
  <c r="V104" i="35"/>
  <c r="W104" i="35" s="1"/>
  <c r="AY104" i="35"/>
  <c r="AZ104" i="35" s="1"/>
  <c r="BA104" i="35" s="1"/>
  <c r="V88" i="35"/>
  <c r="W88" i="35" s="1"/>
  <c r="AY88" i="35"/>
  <c r="AZ88" i="35" s="1"/>
  <c r="BA88" i="35" s="1"/>
  <c r="AY73" i="35"/>
  <c r="AZ73" i="35" s="1"/>
  <c r="BA73" i="35" s="1"/>
  <c r="V65" i="35"/>
  <c r="W65" i="35" s="1"/>
  <c r="AY65" i="35"/>
  <c r="AZ65" i="35" s="1"/>
  <c r="BA65" i="35" s="1"/>
  <c r="V57" i="35"/>
  <c r="W57" i="35" s="1"/>
  <c r="AY57" i="35"/>
  <c r="AZ57" i="35" s="1"/>
  <c r="BA57" i="35" s="1"/>
  <c r="V49" i="35"/>
  <c r="W49" i="35" s="1"/>
  <c r="AY49" i="35"/>
  <c r="AZ49" i="35" s="1"/>
  <c r="BA49" i="35" s="1"/>
  <c r="V41" i="35"/>
  <c r="W41" i="35" s="1"/>
  <c r="AY41" i="35"/>
  <c r="AZ41" i="35" s="1"/>
  <c r="BA41" i="35" s="1"/>
  <c r="V26" i="35"/>
  <c r="W26" i="35" s="1"/>
  <c r="AY26" i="35"/>
  <c r="AZ26" i="35" s="1"/>
  <c r="BA26" i="35" s="1"/>
  <c r="AO178" i="35"/>
  <c r="AP178" i="35" s="1"/>
  <c r="AQ178" i="35" s="1"/>
  <c r="AT275" i="35"/>
  <c r="AU275" i="35" s="1"/>
  <c r="AV275" i="35" s="1"/>
  <c r="AT233" i="35"/>
  <c r="AU233" i="35" s="1"/>
  <c r="AV233" i="35" s="1"/>
  <c r="AT147" i="35"/>
  <c r="AU147" i="35" s="1"/>
  <c r="AV147" i="35" s="1"/>
  <c r="AT105" i="35"/>
  <c r="AU105" i="35" s="1"/>
  <c r="AV105" i="35" s="1"/>
  <c r="AT19" i="35"/>
  <c r="AU19" i="35" s="1"/>
  <c r="AV19" i="35" s="1"/>
  <c r="AY291" i="35"/>
  <c r="AZ291" i="35" s="1"/>
  <c r="BA291" i="35" s="1"/>
  <c r="AO301" i="35"/>
  <c r="AP301" i="35" s="1"/>
  <c r="AQ301" i="35" s="1"/>
  <c r="AO293" i="35"/>
  <c r="AP293" i="35" s="1"/>
  <c r="AQ293" i="35" s="1"/>
  <c r="AO285" i="35"/>
  <c r="AP285" i="35" s="1"/>
  <c r="AQ285" i="35" s="1"/>
  <c r="AO277" i="35"/>
  <c r="AP277" i="35" s="1"/>
  <c r="AQ277" i="35" s="1"/>
  <c r="AO269" i="35"/>
  <c r="AP269" i="35" s="1"/>
  <c r="AQ269" i="35" s="1"/>
  <c r="AO261" i="35"/>
  <c r="AP261" i="35" s="1"/>
  <c r="AQ261" i="35" s="1"/>
  <c r="AO249" i="35"/>
  <c r="AP249" i="35" s="1"/>
  <c r="AQ249" i="35" s="1"/>
  <c r="AO237" i="35"/>
  <c r="AP237" i="35" s="1"/>
  <c r="AQ237" i="35" s="1"/>
  <c r="AO233" i="35"/>
  <c r="AP233" i="35" s="1"/>
  <c r="AQ233" i="35" s="1"/>
  <c r="AO225" i="35"/>
  <c r="AP225" i="35" s="1"/>
  <c r="AQ225" i="35" s="1"/>
  <c r="AO201" i="35"/>
  <c r="AP201" i="35" s="1"/>
  <c r="AQ201" i="35" s="1"/>
  <c r="AO197" i="35"/>
  <c r="AP197" i="35" s="1"/>
  <c r="AQ197" i="35" s="1"/>
  <c r="AO193" i="35"/>
  <c r="AP193" i="35" s="1"/>
  <c r="AQ193" i="35" s="1"/>
  <c r="AO185" i="35"/>
  <c r="AP185" i="35" s="1"/>
  <c r="AQ185" i="35" s="1"/>
  <c r="AO177" i="35"/>
  <c r="AP177" i="35" s="1"/>
  <c r="AQ177" i="35" s="1"/>
  <c r="AO173" i="35"/>
  <c r="AP173" i="35" s="1"/>
  <c r="AQ173" i="35" s="1"/>
  <c r="AO169" i="35"/>
  <c r="AP169" i="35" s="1"/>
  <c r="AQ169" i="35" s="1"/>
  <c r="AO157" i="35"/>
  <c r="AP157" i="35" s="1"/>
  <c r="AQ157" i="35" s="1"/>
  <c r="AO137" i="35"/>
  <c r="AP137" i="35" s="1"/>
  <c r="AQ137" i="35" s="1"/>
  <c r="AO129" i="35"/>
  <c r="AP129" i="35" s="1"/>
  <c r="AQ129" i="35" s="1"/>
  <c r="AO45" i="35"/>
  <c r="AP45" i="35" s="1"/>
  <c r="AQ45" i="35" s="1"/>
  <c r="AO41" i="35"/>
  <c r="AP41" i="35" s="1"/>
  <c r="AQ41" i="35" s="1"/>
  <c r="AO17" i="35"/>
  <c r="AP17" i="35" s="1"/>
  <c r="AQ17" i="35" s="1"/>
  <c r="AO198" i="35"/>
  <c r="AP198" i="35" s="1"/>
  <c r="AQ198" i="35" s="1"/>
  <c r="AO145" i="35"/>
  <c r="AP145" i="35" s="1"/>
  <c r="AQ145" i="35" s="1"/>
  <c r="AO138" i="35"/>
  <c r="AP138" i="35" s="1"/>
  <c r="AQ138" i="35" s="1"/>
  <c r="AO130" i="35"/>
  <c r="AP130" i="35" s="1"/>
  <c r="AQ130" i="35" s="1"/>
  <c r="AO122" i="35"/>
  <c r="AP122" i="35" s="1"/>
  <c r="AQ122" i="35" s="1"/>
  <c r="AO114" i="35"/>
  <c r="AP114" i="35" s="1"/>
  <c r="AQ114" i="35" s="1"/>
  <c r="AT298" i="35"/>
  <c r="AU298" i="35" s="1"/>
  <c r="AV298" i="35" s="1"/>
  <c r="AT256" i="35"/>
  <c r="AU256" i="35" s="1"/>
  <c r="AV256" i="35" s="1"/>
  <c r="AT213" i="35"/>
  <c r="AU213" i="35" s="1"/>
  <c r="AV213" i="35" s="1"/>
  <c r="AT170" i="35"/>
  <c r="AU170" i="35" s="1"/>
  <c r="AV170" i="35" s="1"/>
  <c r="AT128" i="35"/>
  <c r="AU128" i="35" s="1"/>
  <c r="AV128" i="35" s="1"/>
  <c r="AT85" i="35"/>
  <c r="AU85" i="35" s="1"/>
  <c r="AV85" i="35" s="1"/>
  <c r="AT42" i="35"/>
  <c r="AU42" i="35" s="1"/>
  <c r="AV42" i="35" s="1"/>
  <c r="AY114" i="35"/>
  <c r="AZ114" i="35" s="1"/>
  <c r="BA114" i="35" s="1"/>
  <c r="AO300" i="35"/>
  <c r="AP300" i="35" s="1"/>
  <c r="AQ300" i="35" s="1"/>
  <c r="AO292" i="35"/>
  <c r="AP292" i="35" s="1"/>
  <c r="AQ292" i="35" s="1"/>
  <c r="AO284" i="35"/>
  <c r="AP284" i="35" s="1"/>
  <c r="AQ284" i="35" s="1"/>
  <c r="AO268" i="35"/>
  <c r="AP268" i="35" s="1"/>
  <c r="AQ268" i="35" s="1"/>
  <c r="AO228" i="35"/>
  <c r="AP228" i="35" s="1"/>
  <c r="AQ228" i="35" s="1"/>
  <c r="AO220" i="35"/>
  <c r="AP220" i="35" s="1"/>
  <c r="AQ220" i="35" s="1"/>
  <c r="AO204" i="35"/>
  <c r="AP204" i="35" s="1"/>
  <c r="AQ204" i="35" s="1"/>
  <c r="AO180" i="35"/>
  <c r="AP180" i="35" s="1"/>
  <c r="AQ180" i="35" s="1"/>
  <c r="AO172" i="35"/>
  <c r="AP172" i="35" s="1"/>
  <c r="AQ172" i="35" s="1"/>
  <c r="AO164" i="35"/>
  <c r="AP164" i="35" s="1"/>
  <c r="AQ164" i="35" s="1"/>
  <c r="AO140" i="35"/>
  <c r="AP140" i="35" s="1"/>
  <c r="AQ140" i="35" s="1"/>
  <c r="AO124" i="35"/>
  <c r="AP124" i="35" s="1"/>
  <c r="AQ124" i="35" s="1"/>
  <c r="AO84" i="35"/>
  <c r="AP84" i="35" s="1"/>
  <c r="AQ84" i="35" s="1"/>
  <c r="AO68" i="35"/>
  <c r="AP68" i="35" s="1"/>
  <c r="AQ68" i="35" s="1"/>
  <c r="AO60" i="35"/>
  <c r="AP60" i="35" s="1"/>
  <c r="AQ60" i="35" s="1"/>
  <c r="AO36" i="35"/>
  <c r="AP36" i="35" s="1"/>
  <c r="AQ36" i="35" s="1"/>
  <c r="AO28" i="35"/>
  <c r="AP28" i="35" s="1"/>
  <c r="AQ28" i="35" s="1"/>
  <c r="Q291" i="35"/>
  <c r="R291" i="35" s="1"/>
  <c r="AT291" i="35"/>
  <c r="AU291" i="35" s="1"/>
  <c r="AV291" i="35" s="1"/>
  <c r="Q267" i="35"/>
  <c r="R267" i="35" s="1"/>
  <c r="AT267" i="35"/>
  <c r="AU267" i="35" s="1"/>
  <c r="AV267" i="35" s="1"/>
  <c r="Q259" i="35"/>
  <c r="R259" i="35" s="1"/>
  <c r="AT259" i="35"/>
  <c r="AU259" i="35" s="1"/>
  <c r="AV259" i="35" s="1"/>
  <c r="Q251" i="35"/>
  <c r="R251" i="35" s="1"/>
  <c r="AT251" i="35"/>
  <c r="AU251" i="35" s="1"/>
  <c r="AV251" i="35" s="1"/>
  <c r="Q243" i="35"/>
  <c r="R243" i="35" s="1"/>
  <c r="AT243" i="35"/>
  <c r="AU243" i="35" s="1"/>
  <c r="AV243" i="35" s="1"/>
  <c r="Q227" i="35"/>
  <c r="R227" i="35" s="1"/>
  <c r="AT227" i="35"/>
  <c r="AU227" i="35" s="1"/>
  <c r="AV227" i="35" s="1"/>
  <c r="Q219" i="35"/>
  <c r="R219" i="35" s="1"/>
  <c r="AT219" i="35"/>
  <c r="AU219" i="35" s="1"/>
  <c r="AV219" i="35" s="1"/>
  <c r="Q203" i="35"/>
  <c r="R203" i="35" s="1"/>
  <c r="AT203" i="35"/>
  <c r="AU203" i="35" s="1"/>
  <c r="AV203" i="35" s="1"/>
  <c r="Q195" i="35"/>
  <c r="R195" i="35" s="1"/>
  <c r="AT195" i="35"/>
  <c r="AU195" i="35" s="1"/>
  <c r="AV195" i="35" s="1"/>
  <c r="Q187" i="35"/>
  <c r="R187" i="35" s="1"/>
  <c r="AT187" i="35"/>
  <c r="AU187" i="35" s="1"/>
  <c r="AV187" i="35" s="1"/>
  <c r="Q179" i="35"/>
  <c r="R179" i="35" s="1"/>
  <c r="AT179" i="35"/>
  <c r="AU179" i="35" s="1"/>
  <c r="AV179" i="35" s="1"/>
  <c r="Q163" i="35"/>
  <c r="R163" i="35" s="1"/>
  <c r="AT163" i="35"/>
  <c r="AU163" i="35" s="1"/>
  <c r="AV163" i="35" s="1"/>
  <c r="Q139" i="35"/>
  <c r="R139" i="35" s="1"/>
  <c r="AT139" i="35"/>
  <c r="AU139" i="35" s="1"/>
  <c r="AV139" i="35" s="1"/>
  <c r="Q131" i="35"/>
  <c r="R131" i="35" s="1"/>
  <c r="AT131" i="35"/>
  <c r="AU131" i="35" s="1"/>
  <c r="AV131" i="35" s="1"/>
  <c r="Q123" i="35"/>
  <c r="R123" i="35" s="1"/>
  <c r="AT123" i="35"/>
  <c r="AU123" i="35" s="1"/>
  <c r="AV123" i="35" s="1"/>
  <c r="Q108" i="35"/>
  <c r="R108" i="35" s="1"/>
  <c r="AT108" i="35"/>
  <c r="AU108" i="35" s="1"/>
  <c r="AV108" i="35" s="1"/>
  <c r="Q100" i="35"/>
  <c r="R100" i="35" s="1"/>
  <c r="AT100" i="35"/>
  <c r="AU100" i="35" s="1"/>
  <c r="AV100" i="35" s="1"/>
  <c r="Q92" i="35"/>
  <c r="R92" i="35" s="1"/>
  <c r="AT92" i="35"/>
  <c r="AU92" i="35" s="1"/>
  <c r="AV92" i="35" s="1"/>
  <c r="Q84" i="35"/>
  <c r="R84" i="35" s="1"/>
  <c r="AT84" i="35"/>
  <c r="AU84" i="35" s="1"/>
  <c r="AV84" i="35" s="1"/>
  <c r="Q76" i="35"/>
  <c r="R76" i="35" s="1"/>
  <c r="AT76" i="35"/>
  <c r="AU76" i="35" s="1"/>
  <c r="AV76" i="35" s="1"/>
  <c r="Q68" i="35"/>
  <c r="R68" i="35" s="1"/>
  <c r="AT68" i="35"/>
  <c r="AU68" i="35" s="1"/>
  <c r="AV68" i="35" s="1"/>
  <c r="Q60" i="35"/>
  <c r="R60" i="35" s="1"/>
  <c r="AT60" i="35"/>
  <c r="AU60" i="35" s="1"/>
  <c r="AV60" i="35" s="1"/>
  <c r="Q52" i="35"/>
  <c r="R52" i="35" s="1"/>
  <c r="AT52" i="35"/>
  <c r="AU52" i="35" s="1"/>
  <c r="AV52" i="35" s="1"/>
  <c r="Q44" i="35"/>
  <c r="R44" i="35" s="1"/>
  <c r="AT44" i="35"/>
  <c r="AU44" i="35" s="1"/>
  <c r="AV44" i="35" s="1"/>
  <c r="Q36" i="35"/>
  <c r="R36" i="35" s="1"/>
  <c r="AT36" i="35"/>
  <c r="AU36" i="35" s="1"/>
  <c r="AV36" i="35" s="1"/>
  <c r="Q28" i="35"/>
  <c r="R28" i="35" s="1"/>
  <c r="AT28" i="35"/>
  <c r="AU28" i="35" s="1"/>
  <c r="AV28" i="35" s="1"/>
  <c r="Q20" i="35"/>
  <c r="R20" i="35" s="1"/>
  <c r="AT20" i="35"/>
  <c r="AU20" i="35" s="1"/>
  <c r="AV20" i="35" s="1"/>
  <c r="Q12" i="35"/>
  <c r="R12" i="35" s="1"/>
  <c r="AT12" i="35"/>
  <c r="AU12" i="35" s="1"/>
  <c r="AV12" i="35" s="1"/>
  <c r="V296" i="35"/>
  <c r="W296" i="35" s="1"/>
  <c r="AY296" i="35"/>
  <c r="AZ296" i="35" s="1"/>
  <c r="BA296" i="35" s="1"/>
  <c r="V288" i="35"/>
  <c r="W288" i="35" s="1"/>
  <c r="AY288" i="35"/>
  <c r="AZ288" i="35" s="1"/>
  <c r="BA288" i="35" s="1"/>
  <c r="V280" i="35"/>
  <c r="W280" i="35" s="1"/>
  <c r="AY280" i="35"/>
  <c r="AZ280" i="35" s="1"/>
  <c r="BA280" i="35" s="1"/>
  <c r="V272" i="35"/>
  <c r="W272" i="35" s="1"/>
  <c r="AY272" i="35"/>
  <c r="AZ272" i="35" s="1"/>
  <c r="BA272" i="35" s="1"/>
  <c r="V264" i="35"/>
  <c r="W264" i="35" s="1"/>
  <c r="AY264" i="35"/>
  <c r="AZ264" i="35" s="1"/>
  <c r="BA264" i="35" s="1"/>
  <c r="V256" i="35"/>
  <c r="W256" i="35" s="1"/>
  <c r="AY256" i="35"/>
  <c r="AZ256" i="35" s="1"/>
  <c r="BA256" i="35" s="1"/>
  <c r="V248" i="35"/>
  <c r="W248" i="35" s="1"/>
  <c r="AY248" i="35"/>
  <c r="AZ248" i="35" s="1"/>
  <c r="BA248" i="35" s="1"/>
  <c r="V241" i="35"/>
  <c r="W241" i="35" s="1"/>
  <c r="AY241" i="35"/>
  <c r="AZ241" i="35" s="1"/>
  <c r="BA241" i="35" s="1"/>
  <c r="V225" i="35"/>
  <c r="W225" i="35" s="1"/>
  <c r="AY225" i="35"/>
  <c r="AZ225" i="35" s="1"/>
  <c r="BA225" i="35" s="1"/>
  <c r="V217" i="35"/>
  <c r="W217" i="35" s="1"/>
  <c r="AY217" i="35"/>
  <c r="AZ217" i="35" s="1"/>
  <c r="BA217" i="35" s="1"/>
  <c r="V202" i="35"/>
  <c r="W202" i="35" s="1"/>
  <c r="AY202" i="35"/>
  <c r="AZ202" i="35" s="1"/>
  <c r="BA202" i="35" s="1"/>
  <c r="V194" i="35"/>
  <c r="W194" i="35" s="1"/>
  <c r="AY194" i="35"/>
  <c r="AZ194" i="35" s="1"/>
  <c r="BA194" i="35" s="1"/>
  <c r="V186" i="35"/>
  <c r="W186" i="35" s="1"/>
  <c r="AY186" i="35"/>
  <c r="AZ186" i="35" s="1"/>
  <c r="BA186" i="35" s="1"/>
  <c r="V179" i="35"/>
  <c r="W179" i="35" s="1"/>
  <c r="AY179" i="35"/>
  <c r="AZ179" i="35" s="1"/>
  <c r="BA179" i="35" s="1"/>
  <c r="V163" i="35"/>
  <c r="W163" i="35" s="1"/>
  <c r="AY163" i="35"/>
  <c r="AZ163" i="35" s="1"/>
  <c r="BA163" i="35" s="1"/>
  <c r="V155" i="35"/>
  <c r="W155" i="35" s="1"/>
  <c r="AY155" i="35"/>
  <c r="AZ155" i="35" s="1"/>
  <c r="BA155" i="35" s="1"/>
  <c r="V147" i="35"/>
  <c r="W147" i="35" s="1"/>
  <c r="AY147" i="35"/>
  <c r="AZ147" i="35" s="1"/>
  <c r="BA147" i="35" s="1"/>
  <c r="V139" i="35"/>
  <c r="W139" i="35" s="1"/>
  <c r="AY139" i="35"/>
  <c r="AZ139" i="35" s="1"/>
  <c r="BA139" i="35" s="1"/>
  <c r="V131" i="35"/>
  <c r="W131" i="35" s="1"/>
  <c r="AY131" i="35"/>
  <c r="AZ131" i="35" s="1"/>
  <c r="BA131" i="35" s="1"/>
  <c r="V123" i="35"/>
  <c r="W123" i="35" s="1"/>
  <c r="AY123" i="35"/>
  <c r="AZ123" i="35" s="1"/>
  <c r="BA123" i="35" s="1"/>
  <c r="V115" i="35"/>
  <c r="W115" i="35" s="1"/>
  <c r="AY115" i="35"/>
  <c r="AZ115" i="35" s="1"/>
  <c r="BA115" i="35" s="1"/>
  <c r="V107" i="35"/>
  <c r="W107" i="35" s="1"/>
  <c r="AY107" i="35"/>
  <c r="AZ107" i="35" s="1"/>
  <c r="BA107" i="35" s="1"/>
  <c r="V99" i="35"/>
  <c r="W99" i="35" s="1"/>
  <c r="AY99" i="35"/>
  <c r="AZ99" i="35" s="1"/>
  <c r="BA99" i="35" s="1"/>
  <c r="V91" i="35"/>
  <c r="W91" i="35" s="1"/>
  <c r="AY91" i="35"/>
  <c r="AZ91" i="35" s="1"/>
  <c r="BA91" i="35" s="1"/>
  <c r="V83" i="35"/>
  <c r="W83" i="35" s="1"/>
  <c r="AY83" i="35"/>
  <c r="AZ83" i="35" s="1"/>
  <c r="BA83" i="35" s="1"/>
  <c r="V75" i="35"/>
  <c r="W75" i="35" s="1"/>
  <c r="AY75" i="35"/>
  <c r="AZ75" i="35" s="1"/>
  <c r="BA75" i="35" s="1"/>
  <c r="V68" i="35"/>
  <c r="W68" i="35" s="1"/>
  <c r="AY68" i="35"/>
  <c r="AZ68" i="35" s="1"/>
  <c r="BA68" i="35" s="1"/>
  <c r="V60" i="35"/>
  <c r="W60" i="35" s="1"/>
  <c r="AY60" i="35"/>
  <c r="AZ60" i="35" s="1"/>
  <c r="BA60" i="35" s="1"/>
  <c r="V52" i="35"/>
  <c r="W52" i="35" s="1"/>
  <c r="AY52" i="35"/>
  <c r="AZ52" i="35" s="1"/>
  <c r="BA52" i="35" s="1"/>
  <c r="V44" i="35"/>
  <c r="W44" i="35" s="1"/>
  <c r="AY44" i="35"/>
  <c r="AZ44" i="35" s="1"/>
  <c r="BA44" i="35" s="1"/>
  <c r="V36" i="35"/>
  <c r="W36" i="35" s="1"/>
  <c r="AY36" i="35"/>
  <c r="AZ36" i="35" s="1"/>
  <c r="BA36" i="35" s="1"/>
  <c r="V29" i="35"/>
  <c r="W29" i="35" s="1"/>
  <c r="AY29" i="35"/>
  <c r="AZ29" i="35" s="1"/>
  <c r="BA29" i="35" s="1"/>
  <c r="V21" i="35"/>
  <c r="W21" i="35" s="1"/>
  <c r="AY21" i="35"/>
  <c r="AZ21" i="35" s="1"/>
  <c r="BA21" i="35" s="1"/>
  <c r="Q250" i="35"/>
  <c r="R250" i="35" s="1"/>
  <c r="AT250" i="35"/>
  <c r="AU250" i="35" s="1"/>
  <c r="AV250" i="35" s="1"/>
  <c r="Q242" i="35"/>
  <c r="R242" i="35" s="1"/>
  <c r="AT242" i="35"/>
  <c r="AU242" i="35" s="1"/>
  <c r="AV242" i="35" s="1"/>
  <c r="Q226" i="35"/>
  <c r="R226" i="35" s="1"/>
  <c r="AT226" i="35"/>
  <c r="AU226" i="35" s="1"/>
  <c r="AV226" i="35" s="1"/>
  <c r="Q202" i="35"/>
  <c r="R202" i="35" s="1"/>
  <c r="AT202" i="35"/>
  <c r="AU202" i="35" s="1"/>
  <c r="AV202" i="35" s="1"/>
  <c r="Q122" i="35"/>
  <c r="R122" i="35" s="1"/>
  <c r="AT122" i="35"/>
  <c r="AU122" i="35" s="1"/>
  <c r="AV122" i="35" s="1"/>
  <c r="AT115" i="35"/>
  <c r="AU115" i="35" s="1"/>
  <c r="AV115" i="35" s="1"/>
  <c r="Q99" i="35"/>
  <c r="R99" i="35" s="1"/>
  <c r="AT99" i="35"/>
  <c r="AU99" i="35" s="1"/>
  <c r="AV99" i="35" s="1"/>
  <c r="Q91" i="35"/>
  <c r="R91" i="35" s="1"/>
  <c r="AT91" i="35"/>
  <c r="AU91" i="35" s="1"/>
  <c r="AV91" i="35" s="1"/>
  <c r="Q75" i="35"/>
  <c r="R75" i="35" s="1"/>
  <c r="AT75" i="35"/>
  <c r="AU75" i="35" s="1"/>
  <c r="AV75" i="35" s="1"/>
  <c r="Q67" i="35"/>
  <c r="R67" i="35" s="1"/>
  <c r="AT67" i="35"/>
  <c r="AU67" i="35" s="1"/>
  <c r="AV67" i="35" s="1"/>
  <c r="Q51" i="35"/>
  <c r="R51" i="35" s="1"/>
  <c r="AT51" i="35"/>
  <c r="AU51" i="35" s="1"/>
  <c r="AV51" i="35" s="1"/>
  <c r="V279" i="35"/>
  <c r="W279" i="35" s="1"/>
  <c r="AY279" i="35"/>
  <c r="AZ279" i="35" s="1"/>
  <c r="BA279" i="35" s="1"/>
  <c r="V232" i="35"/>
  <c r="W232" i="35" s="1"/>
  <c r="AY232" i="35"/>
  <c r="AZ232" i="35" s="1"/>
  <c r="BA232" i="35" s="1"/>
  <c r="V193" i="35"/>
  <c r="W193" i="35" s="1"/>
  <c r="AY193" i="35"/>
  <c r="AZ193" i="35" s="1"/>
  <c r="BA193" i="35" s="1"/>
  <c r="V170" i="35"/>
  <c r="W170" i="35" s="1"/>
  <c r="AY170" i="35"/>
  <c r="AZ170" i="35" s="1"/>
  <c r="BA170" i="35" s="1"/>
  <c r="V98" i="35"/>
  <c r="W98" i="35" s="1"/>
  <c r="AY98" i="35"/>
  <c r="AZ98" i="35" s="1"/>
  <c r="BA98" i="35" s="1"/>
  <c r="V67" i="35"/>
  <c r="W67" i="35" s="1"/>
  <c r="AY67" i="35"/>
  <c r="AZ67" i="35" s="1"/>
  <c r="BA67" i="35" s="1"/>
  <c r="V59" i="35"/>
  <c r="W59" i="35" s="1"/>
  <c r="AY59" i="35"/>
  <c r="AZ59" i="35" s="1"/>
  <c r="BA59" i="35" s="1"/>
  <c r="V51" i="35"/>
  <c r="W51" i="35" s="1"/>
  <c r="AY51" i="35"/>
  <c r="AZ51" i="35" s="1"/>
  <c r="BA51" i="35" s="1"/>
  <c r="V43" i="35"/>
  <c r="W43" i="35" s="1"/>
  <c r="AY43" i="35"/>
  <c r="AZ43" i="35" s="1"/>
  <c r="BA43" i="35" s="1"/>
  <c r="V35" i="35"/>
  <c r="W35" i="35" s="1"/>
  <c r="AY35" i="35"/>
  <c r="AZ35" i="35" s="1"/>
  <c r="BA35" i="35" s="1"/>
  <c r="V28" i="35"/>
  <c r="W28" i="35" s="1"/>
  <c r="AY28" i="35"/>
  <c r="AZ28" i="35" s="1"/>
  <c r="BA28" i="35" s="1"/>
  <c r="V20" i="35"/>
  <c r="W20" i="35" s="1"/>
  <c r="AY20" i="35"/>
  <c r="AZ20" i="35" s="1"/>
  <c r="BA20" i="35" s="1"/>
  <c r="AT235" i="35"/>
  <c r="AU235" i="35" s="1"/>
  <c r="AV235" i="35" s="1"/>
  <c r="AT193" i="35"/>
  <c r="AU193" i="35" s="1"/>
  <c r="AV193" i="35" s="1"/>
  <c r="AT107" i="35"/>
  <c r="AU107" i="35" s="1"/>
  <c r="AV107" i="35" s="1"/>
  <c r="AO227" i="35"/>
  <c r="AP227" i="35" s="1"/>
  <c r="AQ227" i="35" s="1"/>
  <c r="AO219" i="35"/>
  <c r="AP219" i="35" s="1"/>
  <c r="AQ219" i="35" s="1"/>
  <c r="AO203" i="35"/>
  <c r="AP203" i="35" s="1"/>
  <c r="AQ203" i="35" s="1"/>
  <c r="AO179" i="35"/>
  <c r="AP179" i="35" s="1"/>
  <c r="AQ179" i="35" s="1"/>
  <c r="AO163" i="35"/>
  <c r="AP163" i="35" s="1"/>
  <c r="AQ163" i="35" s="1"/>
  <c r="AO155" i="35"/>
  <c r="AP155" i="35" s="1"/>
  <c r="AQ155" i="35" s="1"/>
  <c r="AO147" i="35"/>
  <c r="AP147" i="35" s="1"/>
  <c r="AQ147" i="35" s="1"/>
  <c r="AO139" i="35"/>
  <c r="AP139" i="35" s="1"/>
  <c r="AQ139" i="35" s="1"/>
  <c r="AO123" i="35"/>
  <c r="AP123" i="35" s="1"/>
  <c r="AQ123" i="35" s="1"/>
  <c r="AO115" i="35"/>
  <c r="AP115" i="35" s="1"/>
  <c r="AQ115" i="35" s="1"/>
  <c r="AO107" i="35"/>
  <c r="AP107" i="35" s="1"/>
  <c r="AQ107" i="35" s="1"/>
  <c r="AO99" i="35"/>
  <c r="AP99" i="35" s="1"/>
  <c r="AQ99" i="35" s="1"/>
  <c r="AO75" i="35"/>
  <c r="AP75" i="35" s="1"/>
  <c r="AQ75" i="35" s="1"/>
  <c r="AO59" i="35"/>
  <c r="AP59" i="35" s="1"/>
  <c r="AQ59" i="35" s="1"/>
  <c r="AO51" i="35"/>
  <c r="AP51" i="35" s="1"/>
  <c r="AQ51" i="35" s="1"/>
  <c r="AO35" i="35"/>
  <c r="AP35" i="35" s="1"/>
  <c r="AQ35" i="35" s="1"/>
  <c r="Q273" i="35"/>
  <c r="R273" i="35" s="1"/>
  <c r="AT273" i="35"/>
  <c r="AU273" i="35" s="1"/>
  <c r="AV273" i="35" s="1"/>
  <c r="Q209" i="35"/>
  <c r="R209" i="35" s="1"/>
  <c r="AT209" i="35"/>
  <c r="AU209" i="35" s="1"/>
  <c r="AV209" i="35" s="1"/>
  <c r="Q121" i="35"/>
  <c r="R121" i="35" s="1"/>
  <c r="AT121" i="35"/>
  <c r="AU121" i="35" s="1"/>
  <c r="AV121" i="35" s="1"/>
  <c r="Q114" i="35"/>
  <c r="R114" i="35" s="1"/>
  <c r="AT114" i="35"/>
  <c r="AU114" i="35" s="1"/>
  <c r="AV114" i="35" s="1"/>
  <c r="Q98" i="35"/>
  <c r="R98" i="35" s="1"/>
  <c r="AT98" i="35"/>
  <c r="AU98" i="35" s="1"/>
  <c r="AV98" i="35" s="1"/>
  <c r="Q82" i="35"/>
  <c r="R82" i="35" s="1"/>
  <c r="AT82" i="35"/>
  <c r="AU82" i="35" s="1"/>
  <c r="AV82" i="35" s="1"/>
  <c r="Q58" i="35"/>
  <c r="R58" i="35" s="1"/>
  <c r="AT58" i="35"/>
  <c r="AU58" i="35" s="1"/>
  <c r="AV58" i="35" s="1"/>
  <c r="Q50" i="35"/>
  <c r="R50" i="35" s="1"/>
  <c r="AT50" i="35"/>
  <c r="AU50" i="35" s="1"/>
  <c r="AV50" i="35" s="1"/>
  <c r="Q34" i="35"/>
  <c r="R34" i="35" s="1"/>
  <c r="AT34" i="35"/>
  <c r="AU34" i="35" s="1"/>
  <c r="AV34" i="35" s="1"/>
  <c r="Q18" i="35"/>
  <c r="R18" i="35" s="1"/>
  <c r="AT18" i="35"/>
  <c r="AU18" i="35" s="1"/>
  <c r="AV18" i="35" s="1"/>
  <c r="V286" i="35"/>
  <c r="W286" i="35" s="1"/>
  <c r="AY286" i="35"/>
  <c r="AZ286" i="35" s="1"/>
  <c r="BA286" i="35" s="1"/>
  <c r="V270" i="35"/>
  <c r="W270" i="35" s="1"/>
  <c r="AY270" i="35"/>
  <c r="AZ270" i="35" s="1"/>
  <c r="BA270" i="35" s="1"/>
  <c r="V231" i="35"/>
  <c r="W231" i="35" s="1"/>
  <c r="AY231" i="35"/>
  <c r="AZ231" i="35" s="1"/>
  <c r="BA231" i="35" s="1"/>
  <c r="V215" i="35"/>
  <c r="W215" i="35" s="1"/>
  <c r="AY215" i="35"/>
  <c r="AZ215" i="35" s="1"/>
  <c r="BA215" i="35" s="1"/>
  <c r="V169" i="35"/>
  <c r="W169" i="35" s="1"/>
  <c r="AY169" i="35"/>
  <c r="AZ169" i="35" s="1"/>
  <c r="BA169" i="35" s="1"/>
  <c r="V161" i="35"/>
  <c r="W161" i="35" s="1"/>
  <c r="AY161" i="35"/>
  <c r="AZ161" i="35" s="1"/>
  <c r="BA161" i="35" s="1"/>
  <c r="V153" i="35"/>
  <c r="W153" i="35" s="1"/>
  <c r="AY153" i="35"/>
  <c r="AZ153" i="35" s="1"/>
  <c r="BA153" i="35" s="1"/>
  <c r="V121" i="35"/>
  <c r="W121" i="35" s="1"/>
  <c r="AY121" i="35"/>
  <c r="AZ121" i="35" s="1"/>
  <c r="BA121" i="35" s="1"/>
  <c r="V58" i="35"/>
  <c r="W58" i="35" s="1"/>
  <c r="AY58" i="35"/>
  <c r="AZ58" i="35" s="1"/>
  <c r="BA58" i="35" s="1"/>
  <c r="V42" i="35"/>
  <c r="W42" i="35" s="1"/>
  <c r="AY42" i="35"/>
  <c r="AZ42" i="35" s="1"/>
  <c r="BA42" i="35" s="1"/>
  <c r="V19" i="35"/>
  <c r="W19" i="35" s="1"/>
  <c r="AY19" i="35"/>
  <c r="AZ19" i="35" s="1"/>
  <c r="BA19" i="35" s="1"/>
  <c r="AO186" i="35"/>
  <c r="AP186" i="35" s="1"/>
  <c r="AQ186" i="35" s="1"/>
  <c r="AT234" i="35"/>
  <c r="AU234" i="35" s="1"/>
  <c r="AV234" i="35" s="1"/>
  <c r="AT106" i="35"/>
  <c r="AU106" i="35" s="1"/>
  <c r="AV106" i="35" s="1"/>
  <c r="AY145" i="35"/>
  <c r="AZ145" i="35" s="1"/>
  <c r="BA145" i="35" s="1"/>
  <c r="Q296" i="35"/>
  <c r="R296" i="35" s="1"/>
  <c r="AT296" i="35"/>
  <c r="AU296" i="35" s="1"/>
  <c r="AV296" i="35" s="1"/>
  <c r="Q272" i="35"/>
  <c r="R272" i="35" s="1"/>
  <c r="AT272" i="35"/>
  <c r="AU272" i="35" s="1"/>
  <c r="AV272" i="35" s="1"/>
  <c r="Q248" i="35"/>
  <c r="R248" i="35" s="1"/>
  <c r="AT248" i="35"/>
  <c r="AU248" i="35" s="1"/>
  <c r="AV248" i="35" s="1"/>
  <c r="Q240" i="35"/>
  <c r="R240" i="35" s="1"/>
  <c r="AT240" i="35"/>
  <c r="AU240" i="35" s="1"/>
  <c r="AV240" i="35" s="1"/>
  <c r="Q224" i="35"/>
  <c r="R224" i="35" s="1"/>
  <c r="AT224" i="35"/>
  <c r="AU224" i="35" s="1"/>
  <c r="AV224" i="35" s="1"/>
  <c r="Q208" i="35"/>
  <c r="R208" i="35" s="1"/>
  <c r="AT208" i="35"/>
  <c r="AU208" i="35" s="1"/>
  <c r="AV208" i="35" s="1"/>
  <c r="Q176" i="35"/>
  <c r="R176" i="35" s="1"/>
  <c r="AT176" i="35"/>
  <c r="AU176" i="35" s="1"/>
  <c r="AV176" i="35" s="1"/>
  <c r="Q113" i="35"/>
  <c r="R113" i="35" s="1"/>
  <c r="AT113" i="35"/>
  <c r="AU113" i="35" s="1"/>
  <c r="AV113" i="35" s="1"/>
  <c r="Q97" i="35"/>
  <c r="R97" i="35" s="1"/>
  <c r="AT97" i="35"/>
  <c r="AU97" i="35" s="1"/>
  <c r="AV97" i="35" s="1"/>
  <c r="Q81" i="35"/>
  <c r="R81" i="35" s="1"/>
  <c r="AT81" i="35"/>
  <c r="AU81" i="35" s="1"/>
  <c r="AV81" i="35" s="1"/>
  <c r="Q57" i="35"/>
  <c r="R57" i="35" s="1"/>
  <c r="AT57" i="35"/>
  <c r="AU57" i="35" s="1"/>
  <c r="AV57" i="35" s="1"/>
  <c r="Q33" i="35"/>
  <c r="R33" i="35" s="1"/>
  <c r="AT33" i="35"/>
  <c r="AU33" i="35" s="1"/>
  <c r="AV33" i="35" s="1"/>
  <c r="V253" i="35"/>
  <c r="W253" i="35" s="1"/>
  <c r="AY253" i="35"/>
  <c r="AZ253" i="35" s="1"/>
  <c r="BA253" i="35" s="1"/>
  <c r="V199" i="35"/>
  <c r="W199" i="35" s="1"/>
  <c r="AY199" i="35"/>
  <c r="AZ199" i="35" s="1"/>
  <c r="BA199" i="35" s="1"/>
  <c r="V80" i="35"/>
  <c r="W80" i="35" s="1"/>
  <c r="AY80" i="35"/>
  <c r="AZ80" i="35" s="1"/>
  <c r="BA80" i="35" s="1"/>
  <c r="AO217" i="35"/>
  <c r="AP217" i="35" s="1"/>
  <c r="AQ217" i="35" s="1"/>
  <c r="AO298" i="35"/>
  <c r="AP298" i="35" s="1"/>
  <c r="AQ298" i="35" s="1"/>
  <c r="AO274" i="35"/>
  <c r="AP274" i="35" s="1"/>
  <c r="AQ274" i="35" s="1"/>
  <c r="AO258" i="35"/>
  <c r="AP258" i="35" s="1"/>
  <c r="AQ258" i="35" s="1"/>
  <c r="AO50" i="35"/>
  <c r="AP50" i="35" s="1"/>
  <c r="AQ50" i="35" s="1"/>
  <c r="AT130" i="35"/>
  <c r="AU130" i="35" s="1"/>
  <c r="AV130" i="35" s="1"/>
  <c r="AT88" i="35"/>
  <c r="AU88" i="35" s="1"/>
  <c r="AV88" i="35" s="1"/>
  <c r="AY233" i="35"/>
  <c r="AZ233" i="35" s="1"/>
  <c r="BA233" i="35" s="1"/>
  <c r="V10" i="35"/>
  <c r="W10" i="35" s="1"/>
  <c r="AY10" i="35"/>
  <c r="AZ10" i="35" s="1"/>
  <c r="BA10" i="35" s="1"/>
  <c r="AY22" i="35"/>
  <c r="AZ22" i="35" s="1"/>
  <c r="BA22" i="35" s="1"/>
  <c r="V22" i="35"/>
  <c r="W22" i="35" s="1"/>
  <c r="V14" i="35"/>
  <c r="W14" i="35" s="1"/>
  <c r="AY14" i="35"/>
  <c r="AZ14" i="35" s="1"/>
  <c r="BA14" i="35" s="1"/>
  <c r="AO174" i="35"/>
  <c r="AP174" i="35" s="1"/>
  <c r="AQ174" i="35" s="1"/>
  <c r="AO105" i="35"/>
  <c r="AP105" i="35" s="1"/>
  <c r="AQ105" i="35" s="1"/>
  <c r="AO97" i="35"/>
  <c r="AP97" i="35" s="1"/>
  <c r="AQ97" i="35" s="1"/>
  <c r="AO73" i="35"/>
  <c r="AP73" i="35" s="1"/>
  <c r="AQ73" i="35" s="1"/>
  <c r="AO65" i="35"/>
  <c r="AP65" i="35" s="1"/>
  <c r="AQ65" i="35" s="1"/>
  <c r="AO29" i="35"/>
  <c r="AP29" i="35" s="1"/>
  <c r="AQ29" i="35" s="1"/>
  <c r="AT297" i="35"/>
  <c r="AU297" i="35" s="1"/>
  <c r="AV297" i="35" s="1"/>
  <c r="AT254" i="35"/>
  <c r="AU254" i="35" s="1"/>
  <c r="AV254" i="35" s="1"/>
  <c r="AT211" i="35"/>
  <c r="AU211" i="35" s="1"/>
  <c r="AV211" i="35" s="1"/>
  <c r="AT169" i="35"/>
  <c r="AU169" i="35" s="1"/>
  <c r="AV169" i="35" s="1"/>
  <c r="AT126" i="35"/>
  <c r="AU126" i="35" s="1"/>
  <c r="AV126" i="35" s="1"/>
  <c r="AT83" i="35"/>
  <c r="AU83" i="35" s="1"/>
  <c r="AV83" i="35" s="1"/>
  <c r="AT41" i="35"/>
  <c r="AU41" i="35" s="1"/>
  <c r="AV41" i="35" s="1"/>
  <c r="AY171" i="35"/>
  <c r="AZ171" i="35" s="1"/>
  <c r="BA171" i="35" s="1"/>
  <c r="AY110" i="35"/>
  <c r="AZ110" i="35" s="1"/>
  <c r="BA110" i="35" s="1"/>
  <c r="AO222" i="35"/>
  <c r="AP222" i="35" s="1"/>
  <c r="AQ222" i="35" s="1"/>
  <c r="AO214" i="35"/>
  <c r="AP214" i="35" s="1"/>
  <c r="AQ214" i="35" s="1"/>
  <c r="AO202" i="35"/>
  <c r="AP202" i="35" s="1"/>
  <c r="AQ202" i="35" s="1"/>
  <c r="AO190" i="35"/>
  <c r="AP190" i="35" s="1"/>
  <c r="AQ190" i="35" s="1"/>
  <c r="AO182" i="35"/>
  <c r="AP182" i="35" s="1"/>
  <c r="AQ182" i="35" s="1"/>
  <c r="AO162" i="35"/>
  <c r="AP162" i="35" s="1"/>
  <c r="AQ162" i="35" s="1"/>
  <c r="AO158" i="35"/>
  <c r="AP158" i="35" s="1"/>
  <c r="AQ158" i="35" s="1"/>
  <c r="AO154" i="35"/>
  <c r="AP154" i="35" s="1"/>
  <c r="AQ154" i="35" s="1"/>
  <c r="AO118" i="35"/>
  <c r="AP118" i="35" s="1"/>
  <c r="AQ118" i="35" s="1"/>
  <c r="AO110" i="35"/>
  <c r="AP110" i="35" s="1"/>
  <c r="AQ110" i="35" s="1"/>
  <c r="AO106" i="35"/>
  <c r="AP106" i="35" s="1"/>
  <c r="AQ106" i="35" s="1"/>
  <c r="AO98" i="35"/>
  <c r="AP98" i="35" s="1"/>
  <c r="AQ98" i="35" s="1"/>
  <c r="AO70" i="35"/>
  <c r="AP70" i="35" s="1"/>
  <c r="AQ70" i="35" s="1"/>
  <c r="AO66" i="35"/>
  <c r="AP66" i="35" s="1"/>
  <c r="AQ66" i="35" s="1"/>
  <c r="AO62" i="35"/>
  <c r="AP62" i="35" s="1"/>
  <c r="AQ62" i="35" s="1"/>
  <c r="AO58" i="35"/>
  <c r="AP58" i="35" s="1"/>
  <c r="AQ58" i="35" s="1"/>
  <c r="AO54" i="35"/>
  <c r="AP54" i="35" s="1"/>
  <c r="AQ54" i="35" s="1"/>
  <c r="AO42" i="35"/>
  <c r="AP42" i="35" s="1"/>
  <c r="AQ42" i="35" s="1"/>
  <c r="AO38" i="35"/>
  <c r="AP38" i="35" s="1"/>
  <c r="AQ38" i="35" s="1"/>
  <c r="AO26" i="35"/>
  <c r="AP26" i="35" s="1"/>
  <c r="AQ26" i="35" s="1"/>
  <c r="AO22" i="35"/>
  <c r="AP22" i="35" s="1"/>
  <c r="AQ22" i="35" s="1"/>
  <c r="AO18" i="35"/>
  <c r="AP18" i="35" s="1"/>
  <c r="AQ18" i="35" s="1"/>
  <c r="AO14" i="35"/>
  <c r="AP14" i="35" s="1"/>
  <c r="AQ14" i="35" s="1"/>
  <c r="Q295" i="35"/>
  <c r="R295" i="35" s="1"/>
  <c r="AT295" i="35"/>
  <c r="AU295" i="35" s="1"/>
  <c r="AV295" i="35" s="1"/>
  <c r="Q287" i="35"/>
  <c r="R287" i="35" s="1"/>
  <c r="AT287" i="35"/>
  <c r="AU287" i="35" s="1"/>
  <c r="AV287" i="35" s="1"/>
  <c r="Q279" i="35"/>
  <c r="R279" i="35" s="1"/>
  <c r="AT279" i="35"/>
  <c r="AU279" i="35" s="1"/>
  <c r="AV279" i="35" s="1"/>
  <c r="Q271" i="35"/>
  <c r="R271" i="35" s="1"/>
  <c r="AT271" i="35"/>
  <c r="AU271" i="35" s="1"/>
  <c r="AV271" i="35" s="1"/>
  <c r="Q263" i="35"/>
  <c r="R263" i="35" s="1"/>
  <c r="AT263" i="35"/>
  <c r="AU263" i="35" s="1"/>
  <c r="AV263" i="35" s="1"/>
  <c r="Q255" i="35"/>
  <c r="R255" i="35" s="1"/>
  <c r="AT255" i="35"/>
  <c r="AU255" i="35" s="1"/>
  <c r="AV255" i="35" s="1"/>
  <c r="Q247" i="35"/>
  <c r="R247" i="35" s="1"/>
  <c r="AT247" i="35"/>
  <c r="AU247" i="35" s="1"/>
  <c r="AV247" i="35" s="1"/>
  <c r="Q239" i="35"/>
  <c r="R239" i="35" s="1"/>
  <c r="AT239" i="35"/>
  <c r="AU239" i="35" s="1"/>
  <c r="AV239" i="35" s="1"/>
  <c r="Q231" i="35"/>
  <c r="R231" i="35" s="1"/>
  <c r="AT231" i="35"/>
  <c r="AU231" i="35" s="1"/>
  <c r="AV231" i="35" s="1"/>
  <c r="Q223" i="35"/>
  <c r="R223" i="35" s="1"/>
  <c r="AT223" i="35"/>
  <c r="AU223" i="35" s="1"/>
  <c r="AV223" i="35" s="1"/>
  <c r="Q215" i="35"/>
  <c r="R215" i="35" s="1"/>
  <c r="AT215" i="35"/>
  <c r="AU215" i="35" s="1"/>
  <c r="AV215" i="35" s="1"/>
  <c r="Q207" i="35"/>
  <c r="R207" i="35" s="1"/>
  <c r="AT207" i="35"/>
  <c r="AU207" i="35" s="1"/>
  <c r="AV207" i="35" s="1"/>
  <c r="Q199" i="35"/>
  <c r="R199" i="35" s="1"/>
  <c r="AT199" i="35"/>
  <c r="AU199" i="35" s="1"/>
  <c r="AV199" i="35" s="1"/>
  <c r="Q191" i="35"/>
  <c r="R191" i="35" s="1"/>
  <c r="AT191" i="35"/>
  <c r="AU191" i="35" s="1"/>
  <c r="AV191" i="35" s="1"/>
  <c r="Q183" i="35"/>
  <c r="R183" i="35" s="1"/>
  <c r="AT183" i="35"/>
  <c r="AU183" i="35" s="1"/>
  <c r="AV183" i="35" s="1"/>
  <c r="Q175" i="35"/>
  <c r="R175" i="35" s="1"/>
  <c r="AT175" i="35"/>
  <c r="AU175" i="35" s="1"/>
  <c r="AV175" i="35" s="1"/>
  <c r="Q167" i="35"/>
  <c r="R167" i="35" s="1"/>
  <c r="AT167" i="35"/>
  <c r="AU167" i="35" s="1"/>
  <c r="AV167" i="35" s="1"/>
  <c r="Q159" i="35"/>
  <c r="R159" i="35" s="1"/>
  <c r="AT159" i="35"/>
  <c r="AU159" i="35" s="1"/>
  <c r="AV159" i="35" s="1"/>
  <c r="Q151" i="35"/>
  <c r="R151" i="35" s="1"/>
  <c r="AT151" i="35"/>
  <c r="AU151" i="35" s="1"/>
  <c r="AV151" i="35" s="1"/>
  <c r="Q143" i="35"/>
  <c r="R143" i="35" s="1"/>
  <c r="AT143" i="35"/>
  <c r="AU143" i="35" s="1"/>
  <c r="AV143" i="35" s="1"/>
  <c r="Q135" i="35"/>
  <c r="R135" i="35" s="1"/>
  <c r="AT135" i="35"/>
  <c r="AU135" i="35" s="1"/>
  <c r="AV135" i="35" s="1"/>
  <c r="Q127" i="35"/>
  <c r="R127" i="35" s="1"/>
  <c r="AT127" i="35"/>
  <c r="AU127" i="35" s="1"/>
  <c r="AV127" i="35" s="1"/>
  <c r="Q119" i="35"/>
  <c r="R119" i="35" s="1"/>
  <c r="AT119" i="35"/>
  <c r="AU119" i="35" s="1"/>
  <c r="AV119" i="35" s="1"/>
  <c r="Q112" i="35"/>
  <c r="R112" i="35" s="1"/>
  <c r="AT112" i="35"/>
  <c r="AU112" i="35" s="1"/>
  <c r="AV112" i="35" s="1"/>
  <c r="Q104" i="35"/>
  <c r="R104" i="35" s="1"/>
  <c r="AT104" i="35"/>
  <c r="AU104" i="35" s="1"/>
  <c r="AV104" i="35" s="1"/>
  <c r="Q80" i="35"/>
  <c r="R80" i="35" s="1"/>
  <c r="AT80" i="35"/>
  <c r="AU80" i="35" s="1"/>
  <c r="AV80" i="35" s="1"/>
  <c r="Q72" i="35"/>
  <c r="R72" i="35" s="1"/>
  <c r="AT72" i="35"/>
  <c r="AU72" i="35" s="1"/>
  <c r="AV72" i="35" s="1"/>
  <c r="Q48" i="35"/>
  <c r="R48" i="35" s="1"/>
  <c r="AT48" i="35"/>
  <c r="AU48" i="35" s="1"/>
  <c r="AV48" i="35" s="1"/>
  <c r="Q40" i="35"/>
  <c r="R40" i="35" s="1"/>
  <c r="AT40" i="35"/>
  <c r="AU40" i="35" s="1"/>
  <c r="AV40" i="35" s="1"/>
  <c r="Q16" i="35"/>
  <c r="R16" i="35" s="1"/>
  <c r="AT16" i="35"/>
  <c r="AU16" i="35" s="1"/>
  <c r="AV16" i="35" s="1"/>
  <c r="V300" i="35"/>
  <c r="W300" i="35" s="1"/>
  <c r="AY300" i="35"/>
  <c r="AZ300" i="35" s="1"/>
  <c r="BA300" i="35" s="1"/>
  <c r="V292" i="35"/>
  <c r="W292" i="35" s="1"/>
  <c r="AY292" i="35"/>
  <c r="AZ292" i="35" s="1"/>
  <c r="BA292" i="35" s="1"/>
  <c r="V284" i="35"/>
  <c r="W284" i="35" s="1"/>
  <c r="AY284" i="35"/>
  <c r="AZ284" i="35" s="1"/>
  <c r="BA284" i="35" s="1"/>
  <c r="V276" i="35"/>
  <c r="W276" i="35" s="1"/>
  <c r="AY276" i="35"/>
  <c r="AZ276" i="35" s="1"/>
  <c r="BA276" i="35" s="1"/>
  <c r="V260" i="35"/>
  <c r="W260" i="35" s="1"/>
  <c r="AY260" i="35"/>
  <c r="AZ260" i="35" s="1"/>
  <c r="BA260" i="35" s="1"/>
  <c r="V252" i="35"/>
  <c r="W252" i="35" s="1"/>
  <c r="AY252" i="35"/>
  <c r="AZ252" i="35" s="1"/>
  <c r="BA252" i="35" s="1"/>
  <c r="V245" i="35"/>
  <c r="W245" i="35" s="1"/>
  <c r="AY245" i="35"/>
  <c r="AZ245" i="35" s="1"/>
  <c r="BA245" i="35" s="1"/>
  <c r="V237" i="35"/>
  <c r="W237" i="35" s="1"/>
  <c r="AY237" i="35"/>
  <c r="AZ237" i="35" s="1"/>
  <c r="BA237" i="35" s="1"/>
  <c r="V229" i="35"/>
  <c r="W229" i="35" s="1"/>
  <c r="AY229" i="35"/>
  <c r="AZ229" i="35" s="1"/>
  <c r="BA229" i="35" s="1"/>
  <c r="V221" i="35"/>
  <c r="W221" i="35" s="1"/>
  <c r="AY221" i="35"/>
  <c r="AZ221" i="35" s="1"/>
  <c r="BA221" i="35" s="1"/>
  <c r="V198" i="35"/>
  <c r="W198" i="35" s="1"/>
  <c r="AY198" i="35"/>
  <c r="AZ198" i="35" s="1"/>
  <c r="BA198" i="35" s="1"/>
  <c r="V183" i="35"/>
  <c r="W183" i="35" s="1"/>
  <c r="AY183" i="35"/>
  <c r="AZ183" i="35" s="1"/>
  <c r="BA183" i="35" s="1"/>
  <c r="V175" i="35"/>
  <c r="W175" i="35" s="1"/>
  <c r="AY175" i="35"/>
  <c r="AZ175" i="35" s="1"/>
  <c r="BA175" i="35" s="1"/>
  <c r="V167" i="35"/>
  <c r="W167" i="35" s="1"/>
  <c r="AY167" i="35"/>
  <c r="AZ167" i="35" s="1"/>
  <c r="BA167" i="35" s="1"/>
  <c r="V159" i="35"/>
  <c r="W159" i="35" s="1"/>
  <c r="AY159" i="35"/>
  <c r="AZ159" i="35" s="1"/>
  <c r="BA159" i="35" s="1"/>
  <c r="V151" i="35"/>
  <c r="W151" i="35" s="1"/>
  <c r="AY151" i="35"/>
  <c r="AZ151" i="35" s="1"/>
  <c r="BA151" i="35" s="1"/>
  <c r="V143" i="35"/>
  <c r="W143" i="35" s="1"/>
  <c r="AY143" i="35"/>
  <c r="AZ143" i="35" s="1"/>
  <c r="BA143" i="35" s="1"/>
  <c r="V135" i="35"/>
  <c r="W135" i="35" s="1"/>
  <c r="AY135" i="35"/>
  <c r="AZ135" i="35" s="1"/>
  <c r="BA135" i="35" s="1"/>
  <c r="V127" i="35"/>
  <c r="W127" i="35" s="1"/>
  <c r="AY127" i="35"/>
  <c r="AZ127" i="35" s="1"/>
  <c r="BA127" i="35" s="1"/>
  <c r="V119" i="35"/>
  <c r="W119" i="35" s="1"/>
  <c r="AY119" i="35"/>
  <c r="AZ119" i="35" s="1"/>
  <c r="BA119" i="35" s="1"/>
  <c r="V111" i="35"/>
  <c r="W111" i="35" s="1"/>
  <c r="AY111" i="35"/>
  <c r="AZ111" i="35" s="1"/>
  <c r="BA111" i="35" s="1"/>
  <c r="V103" i="35"/>
  <c r="W103" i="35" s="1"/>
  <c r="AY103" i="35"/>
  <c r="AZ103" i="35" s="1"/>
  <c r="BA103" i="35" s="1"/>
  <c r="V95" i="35"/>
  <c r="W95" i="35" s="1"/>
  <c r="AY95" i="35"/>
  <c r="AZ95" i="35" s="1"/>
  <c r="BA95" i="35" s="1"/>
  <c r="V87" i="35"/>
  <c r="W87" i="35" s="1"/>
  <c r="AY87" i="35"/>
  <c r="AZ87" i="35" s="1"/>
  <c r="BA87" i="35" s="1"/>
  <c r="V79" i="35"/>
  <c r="W79" i="35" s="1"/>
  <c r="AY79" i="35"/>
  <c r="AZ79" i="35" s="1"/>
  <c r="BA79" i="35" s="1"/>
  <c r="V72" i="35"/>
  <c r="W72" i="35" s="1"/>
  <c r="AY72" i="35"/>
  <c r="AZ72" i="35" s="1"/>
  <c r="BA72" i="35" s="1"/>
  <c r="V64" i="35"/>
  <c r="W64" i="35" s="1"/>
  <c r="AY64" i="35"/>
  <c r="AZ64" i="35" s="1"/>
  <c r="BA64" i="35" s="1"/>
  <c r="V56" i="35"/>
  <c r="W56" i="35" s="1"/>
  <c r="AY56" i="35"/>
  <c r="AZ56" i="35" s="1"/>
  <c r="BA56" i="35" s="1"/>
  <c r="V48" i="35"/>
  <c r="W48" i="35" s="1"/>
  <c r="AY48" i="35"/>
  <c r="AZ48" i="35" s="1"/>
  <c r="BA48" i="35" s="1"/>
  <c r="V40" i="35"/>
  <c r="W40" i="35" s="1"/>
  <c r="AY40" i="35"/>
  <c r="AZ40" i="35" s="1"/>
  <c r="BA40" i="35" s="1"/>
  <c r="AY33" i="35"/>
  <c r="AZ33" i="35" s="1"/>
  <c r="BA33" i="35" s="1"/>
  <c r="V25" i="35"/>
  <c r="W25" i="35" s="1"/>
  <c r="AY25" i="35"/>
  <c r="AZ25" i="35" s="1"/>
  <c r="BA25" i="35" s="1"/>
  <c r="V18" i="35"/>
  <c r="W18" i="35" s="1"/>
  <c r="AY18" i="35"/>
  <c r="AZ18" i="35" s="1"/>
  <c r="BA18" i="35" s="1"/>
  <c r="V11" i="35"/>
  <c r="W11" i="35" s="1"/>
  <c r="AY11" i="35"/>
  <c r="AZ11" i="35" s="1"/>
  <c r="BA11" i="35" s="1"/>
  <c r="AT269" i="35"/>
  <c r="AU269" i="35" s="1"/>
  <c r="AV269" i="35" s="1"/>
  <c r="AT205" i="35"/>
  <c r="AU205" i="35" s="1"/>
  <c r="AV205" i="35" s="1"/>
  <c r="AT141" i="35"/>
  <c r="AU141" i="35" s="1"/>
  <c r="AV141" i="35" s="1"/>
  <c r="AT77" i="35"/>
  <c r="AU77" i="35" s="1"/>
  <c r="AV77" i="35" s="1"/>
  <c r="AT56" i="35"/>
  <c r="AU56" i="35" s="1"/>
  <c r="AV56" i="35" s="1"/>
  <c r="AT13" i="35"/>
  <c r="AU13" i="35" s="1"/>
  <c r="AV13" i="35" s="1"/>
  <c r="AY219" i="35"/>
  <c r="AZ219" i="35" s="1"/>
  <c r="BA219" i="35" s="1"/>
  <c r="Q302" i="35"/>
  <c r="R302" i="35" s="1"/>
  <c r="AT302" i="35"/>
  <c r="AU302" i="35" s="1"/>
  <c r="AV302" i="35" s="1"/>
  <c r="Q294" i="35"/>
  <c r="R294" i="35" s="1"/>
  <c r="AT294" i="35"/>
  <c r="AU294" i="35" s="1"/>
  <c r="AV294" i="35" s="1"/>
  <c r="Q270" i="35"/>
  <c r="R270" i="35" s="1"/>
  <c r="AT270" i="35"/>
  <c r="AU270" i="35" s="1"/>
  <c r="AV270" i="35" s="1"/>
  <c r="Q262" i="35"/>
  <c r="R262" i="35" s="1"/>
  <c r="AT262" i="35"/>
  <c r="AU262" i="35" s="1"/>
  <c r="AV262" i="35" s="1"/>
  <c r="Q238" i="35"/>
  <c r="R238" i="35" s="1"/>
  <c r="AT238" i="35"/>
  <c r="AU238" i="35" s="1"/>
  <c r="AV238" i="35" s="1"/>
  <c r="Q230" i="35"/>
  <c r="R230" i="35" s="1"/>
  <c r="AT230" i="35"/>
  <c r="AU230" i="35" s="1"/>
  <c r="AV230" i="35" s="1"/>
  <c r="Q206" i="35"/>
  <c r="R206" i="35" s="1"/>
  <c r="AT206" i="35"/>
  <c r="AU206" i="35" s="1"/>
  <c r="AV206" i="35" s="1"/>
  <c r="Q198" i="35"/>
  <c r="R198" i="35" s="1"/>
  <c r="AT198" i="35"/>
  <c r="AU198" i="35" s="1"/>
  <c r="AV198" i="35" s="1"/>
  <c r="Q174" i="35"/>
  <c r="R174" i="35" s="1"/>
  <c r="AT174" i="35"/>
  <c r="AU174" i="35" s="1"/>
  <c r="AV174" i="35" s="1"/>
  <c r="Q166" i="35"/>
  <c r="R166" i="35" s="1"/>
  <c r="AT166" i="35"/>
  <c r="AU166" i="35" s="1"/>
  <c r="AV166" i="35" s="1"/>
  <c r="Q142" i="35"/>
  <c r="R142" i="35" s="1"/>
  <c r="AT142" i="35"/>
  <c r="AU142" i="35" s="1"/>
  <c r="AV142" i="35" s="1"/>
  <c r="Q134" i="35"/>
  <c r="R134" i="35" s="1"/>
  <c r="AT134" i="35"/>
  <c r="AU134" i="35" s="1"/>
  <c r="AV134" i="35" s="1"/>
  <c r="Q111" i="35"/>
  <c r="R111" i="35" s="1"/>
  <c r="AT111" i="35"/>
  <c r="AU111" i="35" s="1"/>
  <c r="AV111" i="35" s="1"/>
  <c r="Q103" i="35"/>
  <c r="R103" i="35" s="1"/>
  <c r="AT103" i="35"/>
  <c r="AU103" i="35" s="1"/>
  <c r="AV103" i="35" s="1"/>
  <c r="Q95" i="35"/>
  <c r="R95" i="35" s="1"/>
  <c r="AT95" i="35"/>
  <c r="AU95" i="35" s="1"/>
  <c r="AV95" i="35" s="1"/>
  <c r="Q87" i="35"/>
  <c r="R87" i="35" s="1"/>
  <c r="AT87" i="35"/>
  <c r="AU87" i="35" s="1"/>
  <c r="AV87" i="35" s="1"/>
  <c r="Q79" i="35"/>
  <c r="R79" i="35" s="1"/>
  <c r="AT79" i="35"/>
  <c r="AU79" i="35" s="1"/>
  <c r="AV79" i="35" s="1"/>
  <c r="Q71" i="35"/>
  <c r="R71" i="35" s="1"/>
  <c r="AT71" i="35"/>
  <c r="AU71" i="35" s="1"/>
  <c r="AV71" i="35" s="1"/>
  <c r="Q63" i="35"/>
  <c r="R63" i="35" s="1"/>
  <c r="AT63" i="35"/>
  <c r="AU63" i="35" s="1"/>
  <c r="AV63" i="35" s="1"/>
  <c r="Q55" i="35"/>
  <c r="R55" i="35" s="1"/>
  <c r="AT55" i="35"/>
  <c r="AU55" i="35" s="1"/>
  <c r="AV55" i="35" s="1"/>
  <c r="Q47" i="35"/>
  <c r="R47" i="35" s="1"/>
  <c r="AT47" i="35"/>
  <c r="AU47" i="35" s="1"/>
  <c r="AV47" i="35" s="1"/>
  <c r="Q39" i="35"/>
  <c r="R39" i="35" s="1"/>
  <c r="AT39" i="35"/>
  <c r="AU39" i="35" s="1"/>
  <c r="AV39" i="35" s="1"/>
  <c r="Q31" i="35"/>
  <c r="R31" i="35" s="1"/>
  <c r="AT31" i="35"/>
  <c r="AU31" i="35" s="1"/>
  <c r="AV31" i="35" s="1"/>
  <c r="Q23" i="35"/>
  <c r="R23" i="35" s="1"/>
  <c r="AT23" i="35"/>
  <c r="AU23" i="35" s="1"/>
  <c r="AV23" i="35" s="1"/>
  <c r="Q15" i="35"/>
  <c r="R15" i="35" s="1"/>
  <c r="AT15" i="35"/>
  <c r="AU15" i="35" s="1"/>
  <c r="AV15" i="35" s="1"/>
  <c r="V299" i="35"/>
  <c r="W299" i="35" s="1"/>
  <c r="AY299" i="35"/>
  <c r="AZ299" i="35" s="1"/>
  <c r="BA299" i="35" s="1"/>
  <c r="V283" i="35"/>
  <c r="W283" i="35" s="1"/>
  <c r="AY283" i="35"/>
  <c r="AZ283" i="35" s="1"/>
  <c r="BA283" i="35" s="1"/>
  <c r="V275" i="35"/>
  <c r="W275" i="35" s="1"/>
  <c r="AY275" i="35"/>
  <c r="AZ275" i="35" s="1"/>
  <c r="BA275" i="35" s="1"/>
  <c r="V259" i="35"/>
  <c r="W259" i="35" s="1"/>
  <c r="AY259" i="35"/>
  <c r="AZ259" i="35" s="1"/>
  <c r="BA259" i="35" s="1"/>
  <c r="V251" i="35"/>
  <c r="W251" i="35" s="1"/>
  <c r="AY251" i="35"/>
  <c r="AZ251" i="35" s="1"/>
  <c r="BA251" i="35" s="1"/>
  <c r="V236" i="35"/>
  <c r="W236" i="35" s="1"/>
  <c r="AY236" i="35"/>
  <c r="AZ236" i="35" s="1"/>
  <c r="BA236" i="35" s="1"/>
  <c r="V228" i="35"/>
  <c r="W228" i="35" s="1"/>
  <c r="AY228" i="35"/>
  <c r="AZ228" i="35" s="1"/>
  <c r="BA228" i="35" s="1"/>
  <c r="V220" i="35"/>
  <c r="W220" i="35" s="1"/>
  <c r="AY220" i="35"/>
  <c r="AZ220" i="35" s="1"/>
  <c r="BA220" i="35" s="1"/>
  <c r="V212" i="35"/>
  <c r="W212" i="35" s="1"/>
  <c r="AY212" i="35"/>
  <c r="AZ212" i="35" s="1"/>
  <c r="BA212" i="35" s="1"/>
  <c r="V205" i="35"/>
  <c r="W205" i="35" s="1"/>
  <c r="AY205" i="35"/>
  <c r="AZ205" i="35" s="1"/>
  <c r="BA205" i="35" s="1"/>
  <c r="V197" i="35"/>
  <c r="W197" i="35" s="1"/>
  <c r="AY197" i="35"/>
  <c r="AZ197" i="35" s="1"/>
  <c r="BA197" i="35" s="1"/>
  <c r="V189" i="35"/>
  <c r="W189" i="35" s="1"/>
  <c r="AY189" i="35"/>
  <c r="AZ189" i="35" s="1"/>
  <c r="BA189" i="35" s="1"/>
  <c r="V182" i="35"/>
  <c r="W182" i="35" s="1"/>
  <c r="AY182" i="35"/>
  <c r="AZ182" i="35" s="1"/>
  <c r="BA182" i="35" s="1"/>
  <c r="V174" i="35"/>
  <c r="W174" i="35" s="1"/>
  <c r="AY174" i="35"/>
  <c r="AZ174" i="35" s="1"/>
  <c r="BA174" i="35" s="1"/>
  <c r="V166" i="35"/>
  <c r="W166" i="35" s="1"/>
  <c r="AY166" i="35"/>
  <c r="AZ166" i="35" s="1"/>
  <c r="BA166" i="35" s="1"/>
  <c r="V158" i="35"/>
  <c r="W158" i="35" s="1"/>
  <c r="AY158" i="35"/>
  <c r="AZ158" i="35" s="1"/>
  <c r="BA158" i="35" s="1"/>
  <c r="V150" i="35"/>
  <c r="W150" i="35" s="1"/>
  <c r="AY150" i="35"/>
  <c r="AZ150" i="35" s="1"/>
  <c r="BA150" i="35" s="1"/>
  <c r="V142" i="35"/>
  <c r="W142" i="35" s="1"/>
  <c r="AY142" i="35"/>
  <c r="AZ142" i="35" s="1"/>
  <c r="BA142" i="35" s="1"/>
  <c r="V134" i="35"/>
  <c r="W134" i="35" s="1"/>
  <c r="AY134" i="35"/>
  <c r="AZ134" i="35" s="1"/>
  <c r="BA134" i="35" s="1"/>
  <c r="V126" i="35"/>
  <c r="W126" i="35" s="1"/>
  <c r="AY126" i="35"/>
  <c r="AZ126" i="35" s="1"/>
  <c r="BA126" i="35" s="1"/>
  <c r="V118" i="35"/>
  <c r="W118" i="35" s="1"/>
  <c r="AY118" i="35"/>
  <c r="AZ118" i="35" s="1"/>
  <c r="BA118" i="35" s="1"/>
  <c r="V102" i="35"/>
  <c r="W102" i="35" s="1"/>
  <c r="AY102" i="35"/>
  <c r="AZ102" i="35" s="1"/>
  <c r="BA102" i="35" s="1"/>
  <c r="V94" i="35"/>
  <c r="W94" i="35" s="1"/>
  <c r="AY94" i="35"/>
  <c r="AZ94" i="35" s="1"/>
  <c r="BA94" i="35" s="1"/>
  <c r="V86" i="35"/>
  <c r="W86" i="35" s="1"/>
  <c r="AY86" i="35"/>
  <c r="AZ86" i="35" s="1"/>
  <c r="BA86" i="35" s="1"/>
  <c r="V78" i="35"/>
  <c r="W78" i="35" s="1"/>
  <c r="AY78" i="35"/>
  <c r="AZ78" i="35" s="1"/>
  <c r="BA78" i="35" s="1"/>
  <c r="V71" i="35"/>
  <c r="W71" i="35" s="1"/>
  <c r="AY71" i="35"/>
  <c r="AZ71" i="35" s="1"/>
  <c r="BA71" i="35" s="1"/>
  <c r="V63" i="35"/>
  <c r="W63" i="35" s="1"/>
  <c r="AY63" i="35"/>
  <c r="AZ63" i="35" s="1"/>
  <c r="BA63" i="35" s="1"/>
  <c r="V55" i="35"/>
  <c r="W55" i="35" s="1"/>
  <c r="AY55" i="35"/>
  <c r="AZ55" i="35" s="1"/>
  <c r="BA55" i="35" s="1"/>
  <c r="V47" i="35"/>
  <c r="W47" i="35" s="1"/>
  <c r="AY47" i="35"/>
  <c r="AZ47" i="35" s="1"/>
  <c r="BA47" i="35" s="1"/>
  <c r="V39" i="35"/>
  <c r="W39" i="35" s="1"/>
  <c r="AY39" i="35"/>
  <c r="AZ39" i="35" s="1"/>
  <c r="BA39" i="35" s="1"/>
  <c r="V32" i="35"/>
  <c r="W32" i="35" s="1"/>
  <c r="AY32" i="35"/>
  <c r="AZ32" i="35" s="1"/>
  <c r="BA32" i="35" s="1"/>
  <c r="V24" i="35"/>
  <c r="W24" i="35" s="1"/>
  <c r="AY24" i="35"/>
  <c r="AZ24" i="35" s="1"/>
  <c r="BA24" i="35" s="1"/>
  <c r="V17" i="35"/>
  <c r="W17" i="35" s="1"/>
  <c r="AY17" i="35"/>
  <c r="AZ17" i="35" s="1"/>
  <c r="BA17" i="35" s="1"/>
  <c r="AT246" i="35"/>
  <c r="AU246" i="35" s="1"/>
  <c r="AV246" i="35" s="1"/>
  <c r="AT182" i="35"/>
  <c r="AU182" i="35" s="1"/>
  <c r="AV182" i="35" s="1"/>
  <c r="AT118" i="35"/>
  <c r="AU118" i="35" s="1"/>
  <c r="AV118" i="35" s="1"/>
  <c r="AT54" i="35"/>
  <c r="AU54" i="35" s="1"/>
  <c r="AV54" i="35" s="1"/>
  <c r="AY268" i="35"/>
  <c r="AZ268" i="35" s="1"/>
  <c r="BA268" i="35" s="1"/>
  <c r="AY23" i="35"/>
  <c r="AZ23" i="35" s="1"/>
  <c r="BA23" i="35" s="1"/>
  <c r="AO181" i="35"/>
  <c r="AP181" i="35" s="1"/>
  <c r="AQ181" i="35" s="1"/>
  <c r="AO161" i="35"/>
  <c r="AP161" i="35" s="1"/>
  <c r="AQ161" i="35" s="1"/>
  <c r="AO153" i="35"/>
  <c r="AP153" i="35" s="1"/>
  <c r="AQ153" i="35" s="1"/>
  <c r="AO141" i="35"/>
  <c r="AP141" i="35" s="1"/>
  <c r="AQ141" i="35" s="1"/>
  <c r="AO133" i="35"/>
  <c r="AP133" i="35" s="1"/>
  <c r="AQ133" i="35" s="1"/>
  <c r="AO125" i="35"/>
  <c r="AP125" i="35" s="1"/>
  <c r="AQ125" i="35" s="1"/>
  <c r="AO121" i="35"/>
  <c r="AP121" i="35" s="1"/>
  <c r="AQ121" i="35" s="1"/>
  <c r="L117" i="35"/>
  <c r="M117" i="35" s="1"/>
  <c r="AO113" i="35"/>
  <c r="AP113" i="35" s="1"/>
  <c r="AQ113" i="35" s="1"/>
  <c r="AO89" i="35"/>
  <c r="AP89" i="35" s="1"/>
  <c r="AQ89" i="35" s="1"/>
  <c r="AO85" i="35"/>
  <c r="AP85" i="35" s="1"/>
  <c r="AQ85" i="35" s="1"/>
  <c r="AO81" i="35"/>
  <c r="AP81" i="35" s="1"/>
  <c r="AQ81" i="35" s="1"/>
  <c r="AO77" i="35"/>
  <c r="AP77" i="35" s="1"/>
  <c r="AQ77" i="35" s="1"/>
  <c r="AO53" i="35"/>
  <c r="AP53" i="35" s="1"/>
  <c r="AQ53" i="35" s="1"/>
  <c r="AO49" i="35"/>
  <c r="AP49" i="35" s="1"/>
  <c r="AQ49" i="35" s="1"/>
  <c r="AO37" i="35"/>
  <c r="AP37" i="35" s="1"/>
  <c r="AQ37" i="35" s="1"/>
  <c r="AO33" i="35"/>
  <c r="AP33" i="35" s="1"/>
  <c r="AQ33" i="35" s="1"/>
  <c r="AO21" i="35"/>
  <c r="AP21" i="35" s="1"/>
  <c r="AQ21" i="35" s="1"/>
  <c r="AO13" i="35"/>
  <c r="AP13" i="35" s="1"/>
  <c r="AQ13" i="35" s="1"/>
  <c r="Q10" i="35"/>
  <c r="R10" i="35" s="1"/>
  <c r="AT10" i="35"/>
  <c r="AU10" i="35" s="1"/>
  <c r="AV10" i="35" s="1"/>
  <c r="Q293" i="35"/>
  <c r="R293" i="35" s="1"/>
  <c r="AT293" i="35"/>
  <c r="AU293" i="35" s="1"/>
  <c r="AV293" i="35" s="1"/>
  <c r="Q285" i="35"/>
  <c r="R285" i="35" s="1"/>
  <c r="AT285" i="35"/>
  <c r="AU285" i="35" s="1"/>
  <c r="AV285" i="35" s="1"/>
  <c r="Q261" i="35"/>
  <c r="R261" i="35" s="1"/>
  <c r="AT261" i="35"/>
  <c r="AU261" i="35" s="1"/>
  <c r="AV261" i="35" s="1"/>
  <c r="Q253" i="35"/>
  <c r="R253" i="35" s="1"/>
  <c r="AT253" i="35"/>
  <c r="AU253" i="35" s="1"/>
  <c r="AV253" i="35" s="1"/>
  <c r="Q229" i="35"/>
  <c r="R229" i="35" s="1"/>
  <c r="AT229" i="35"/>
  <c r="AU229" i="35" s="1"/>
  <c r="AV229" i="35" s="1"/>
  <c r="Q221" i="35"/>
  <c r="R221" i="35" s="1"/>
  <c r="AT221" i="35"/>
  <c r="AU221" i="35" s="1"/>
  <c r="AV221" i="35" s="1"/>
  <c r="Q197" i="35"/>
  <c r="R197" i="35" s="1"/>
  <c r="AT197" i="35"/>
  <c r="AU197" i="35" s="1"/>
  <c r="AV197" i="35" s="1"/>
  <c r="Q189" i="35"/>
  <c r="R189" i="35" s="1"/>
  <c r="AT189" i="35"/>
  <c r="AU189" i="35" s="1"/>
  <c r="AV189" i="35" s="1"/>
  <c r="Q165" i="35"/>
  <c r="R165" i="35" s="1"/>
  <c r="AT165" i="35"/>
  <c r="AU165" i="35" s="1"/>
  <c r="AV165" i="35" s="1"/>
  <c r="Q157" i="35"/>
  <c r="R157" i="35" s="1"/>
  <c r="AT157" i="35"/>
  <c r="AU157" i="35" s="1"/>
  <c r="AV157" i="35" s="1"/>
  <c r="Q133" i="35"/>
  <c r="R133" i="35" s="1"/>
  <c r="AT133" i="35"/>
  <c r="AU133" i="35" s="1"/>
  <c r="AV133" i="35" s="1"/>
  <c r="Q125" i="35"/>
  <c r="R125" i="35" s="1"/>
  <c r="AT125" i="35"/>
  <c r="AU125" i="35" s="1"/>
  <c r="AV125" i="35" s="1"/>
  <c r="Q110" i="35"/>
  <c r="R110" i="35" s="1"/>
  <c r="AT110" i="35"/>
  <c r="AU110" i="35" s="1"/>
  <c r="AV110" i="35" s="1"/>
  <c r="Q102" i="35"/>
  <c r="R102" i="35" s="1"/>
  <c r="AT102" i="35"/>
  <c r="AU102" i="35" s="1"/>
  <c r="AV102" i="35" s="1"/>
  <c r="Q78" i="35"/>
  <c r="R78" i="35" s="1"/>
  <c r="AT78" i="35"/>
  <c r="AU78" i="35" s="1"/>
  <c r="AV78" i="35" s="1"/>
  <c r="Q70" i="35"/>
  <c r="R70" i="35" s="1"/>
  <c r="AT70" i="35"/>
  <c r="AU70" i="35" s="1"/>
  <c r="AV70" i="35" s="1"/>
  <c r="Q46" i="35"/>
  <c r="R46" i="35" s="1"/>
  <c r="AT46" i="35"/>
  <c r="AU46" i="35" s="1"/>
  <c r="AV46" i="35" s="1"/>
  <c r="Q38" i="35"/>
  <c r="R38" i="35" s="1"/>
  <c r="AT38" i="35"/>
  <c r="AU38" i="35" s="1"/>
  <c r="AV38" i="35" s="1"/>
  <c r="Q14" i="35"/>
  <c r="R14" i="35" s="1"/>
  <c r="AT14" i="35"/>
  <c r="AU14" i="35" s="1"/>
  <c r="AV14" i="35" s="1"/>
  <c r="V298" i="35"/>
  <c r="W298" i="35" s="1"/>
  <c r="AY298" i="35"/>
  <c r="AZ298" i="35" s="1"/>
  <c r="BA298" i="35" s="1"/>
  <c r="V290" i="35"/>
  <c r="W290" i="35" s="1"/>
  <c r="AY290" i="35"/>
  <c r="AZ290" i="35" s="1"/>
  <c r="BA290" i="35" s="1"/>
  <c r="V282" i="35"/>
  <c r="W282" i="35" s="1"/>
  <c r="AY282" i="35"/>
  <c r="AZ282" i="35" s="1"/>
  <c r="BA282" i="35" s="1"/>
  <c r="V274" i="35"/>
  <c r="W274" i="35" s="1"/>
  <c r="AY274" i="35"/>
  <c r="AZ274" i="35" s="1"/>
  <c r="BA274" i="35" s="1"/>
  <c r="V266" i="35"/>
  <c r="W266" i="35" s="1"/>
  <c r="AY266" i="35"/>
  <c r="AZ266" i="35" s="1"/>
  <c r="BA266" i="35" s="1"/>
  <c r="V258" i="35"/>
  <c r="W258" i="35" s="1"/>
  <c r="AY258" i="35"/>
  <c r="AZ258" i="35" s="1"/>
  <c r="BA258" i="35" s="1"/>
  <c r="V250" i="35"/>
  <c r="W250" i="35" s="1"/>
  <c r="AY250" i="35"/>
  <c r="AZ250" i="35" s="1"/>
  <c r="BA250" i="35" s="1"/>
  <c r="V243" i="35"/>
  <c r="W243" i="35" s="1"/>
  <c r="AY243" i="35"/>
  <c r="AZ243" i="35" s="1"/>
  <c r="BA243" i="35" s="1"/>
  <c r="V235" i="35"/>
  <c r="W235" i="35" s="1"/>
  <c r="AY235" i="35"/>
  <c r="AZ235" i="35" s="1"/>
  <c r="BA235" i="35" s="1"/>
  <c r="V227" i="35"/>
  <c r="W227" i="35" s="1"/>
  <c r="AY227" i="35"/>
  <c r="AZ227" i="35" s="1"/>
  <c r="BA227" i="35" s="1"/>
  <c r="V211" i="35"/>
  <c r="W211" i="35" s="1"/>
  <c r="AY211" i="35"/>
  <c r="AZ211" i="35" s="1"/>
  <c r="BA211" i="35" s="1"/>
  <c r="V196" i="35"/>
  <c r="W196" i="35" s="1"/>
  <c r="AY196" i="35"/>
  <c r="AZ196" i="35" s="1"/>
  <c r="BA196" i="35" s="1"/>
  <c r="V188" i="35"/>
  <c r="W188" i="35" s="1"/>
  <c r="AY188" i="35"/>
  <c r="AZ188" i="35" s="1"/>
  <c r="BA188" i="35" s="1"/>
  <c r="V181" i="35"/>
  <c r="W181" i="35" s="1"/>
  <c r="AY181" i="35"/>
  <c r="AZ181" i="35" s="1"/>
  <c r="BA181" i="35" s="1"/>
  <c r="V173" i="35"/>
  <c r="W173" i="35" s="1"/>
  <c r="AY173" i="35"/>
  <c r="AZ173" i="35" s="1"/>
  <c r="BA173" i="35" s="1"/>
  <c r="V165" i="35"/>
  <c r="W165" i="35" s="1"/>
  <c r="AY165" i="35"/>
  <c r="AZ165" i="35" s="1"/>
  <c r="BA165" i="35" s="1"/>
  <c r="V157" i="35"/>
  <c r="W157" i="35" s="1"/>
  <c r="AY157" i="35"/>
  <c r="AZ157" i="35" s="1"/>
  <c r="BA157" i="35" s="1"/>
  <c r="V149" i="35"/>
  <c r="W149" i="35" s="1"/>
  <c r="AY149" i="35"/>
  <c r="AZ149" i="35" s="1"/>
  <c r="BA149" i="35" s="1"/>
  <c r="V141" i="35"/>
  <c r="W141" i="35" s="1"/>
  <c r="AY141" i="35"/>
  <c r="AZ141" i="35" s="1"/>
  <c r="BA141" i="35" s="1"/>
  <c r="V133" i="35"/>
  <c r="W133" i="35" s="1"/>
  <c r="AY133" i="35"/>
  <c r="AZ133" i="35" s="1"/>
  <c r="BA133" i="35" s="1"/>
  <c r="V125" i="35"/>
  <c r="W125" i="35" s="1"/>
  <c r="AY125" i="35"/>
  <c r="AZ125" i="35" s="1"/>
  <c r="BA125" i="35" s="1"/>
  <c r="V109" i="35"/>
  <c r="W109" i="35" s="1"/>
  <c r="AY109" i="35"/>
  <c r="AZ109" i="35" s="1"/>
  <c r="BA109" i="35" s="1"/>
  <c r="V101" i="35"/>
  <c r="W101" i="35" s="1"/>
  <c r="AY101" i="35"/>
  <c r="AZ101" i="35" s="1"/>
  <c r="BA101" i="35" s="1"/>
  <c r="V93" i="35"/>
  <c r="W93" i="35" s="1"/>
  <c r="AY93" i="35"/>
  <c r="AZ93" i="35" s="1"/>
  <c r="BA93" i="35" s="1"/>
  <c r="V85" i="35"/>
  <c r="W85" i="35" s="1"/>
  <c r="AY85" i="35"/>
  <c r="AZ85" i="35" s="1"/>
  <c r="BA85" i="35" s="1"/>
  <c r="V77" i="35"/>
  <c r="W77" i="35" s="1"/>
  <c r="AY77" i="35"/>
  <c r="AZ77" i="35" s="1"/>
  <c r="BA77" i="35" s="1"/>
  <c r="V70" i="35"/>
  <c r="W70" i="35" s="1"/>
  <c r="AY70" i="35"/>
  <c r="AZ70" i="35" s="1"/>
  <c r="BA70" i="35" s="1"/>
  <c r="V62" i="35"/>
  <c r="W62" i="35" s="1"/>
  <c r="AY62" i="35"/>
  <c r="AZ62" i="35" s="1"/>
  <c r="BA62" i="35" s="1"/>
  <c r="V54" i="35"/>
  <c r="W54" i="35" s="1"/>
  <c r="AY54" i="35"/>
  <c r="AZ54" i="35" s="1"/>
  <c r="BA54" i="35" s="1"/>
  <c r="V46" i="35"/>
  <c r="W46" i="35" s="1"/>
  <c r="AY46" i="35"/>
  <c r="AZ46" i="35" s="1"/>
  <c r="BA46" i="35" s="1"/>
  <c r="V38" i="35"/>
  <c r="W38" i="35" s="1"/>
  <c r="AY38" i="35"/>
  <c r="AZ38" i="35" s="1"/>
  <c r="BA38" i="35" s="1"/>
  <c r="V31" i="35"/>
  <c r="W31" i="35" s="1"/>
  <c r="AY31" i="35"/>
  <c r="AZ31" i="35" s="1"/>
  <c r="BA31" i="35" s="1"/>
  <c r="V16" i="35"/>
  <c r="W16" i="35" s="1"/>
  <c r="AY16" i="35"/>
  <c r="AZ16" i="35" s="1"/>
  <c r="BA16" i="35" s="1"/>
  <c r="AT245" i="35"/>
  <c r="AU245" i="35" s="1"/>
  <c r="AV245" i="35" s="1"/>
  <c r="AT181" i="35"/>
  <c r="AU181" i="35" s="1"/>
  <c r="AV181" i="35" s="1"/>
  <c r="AT117" i="35"/>
  <c r="AU117" i="35" s="1"/>
  <c r="AV117" i="35" s="1"/>
  <c r="AT96" i="35"/>
  <c r="AU96" i="35" s="1"/>
  <c r="AV96" i="35" s="1"/>
  <c r="AT53" i="35"/>
  <c r="AU53" i="35" s="1"/>
  <c r="AV53" i="35" s="1"/>
  <c r="AT32" i="35"/>
  <c r="AU32" i="35" s="1"/>
  <c r="AV32" i="35" s="1"/>
  <c r="AY267" i="35"/>
  <c r="AZ267" i="35" s="1"/>
  <c r="BA267" i="35" s="1"/>
  <c r="AY244" i="35"/>
  <c r="AZ244" i="35" s="1"/>
  <c r="BA244" i="35" s="1"/>
  <c r="AY190" i="35"/>
  <c r="AZ190" i="35" s="1"/>
  <c r="BA190" i="35" s="1"/>
  <c r="Q300" i="35"/>
  <c r="R300" i="35" s="1"/>
  <c r="AT300" i="35"/>
  <c r="AU300" i="35" s="1"/>
  <c r="AV300" i="35" s="1"/>
  <c r="Q292" i="35"/>
  <c r="R292" i="35" s="1"/>
  <c r="AT292" i="35"/>
  <c r="AU292" i="35" s="1"/>
  <c r="AV292" i="35" s="1"/>
  <c r="Q284" i="35"/>
  <c r="R284" i="35" s="1"/>
  <c r="AT284" i="35"/>
  <c r="AU284" i="35" s="1"/>
  <c r="AV284" i="35" s="1"/>
  <c r="Q276" i="35"/>
  <c r="R276" i="35" s="1"/>
  <c r="AT276" i="35"/>
  <c r="AU276" i="35" s="1"/>
  <c r="AV276" i="35" s="1"/>
  <c r="Q268" i="35"/>
  <c r="R268" i="35" s="1"/>
  <c r="AT268" i="35"/>
  <c r="AU268" i="35" s="1"/>
  <c r="AV268" i="35" s="1"/>
  <c r="Q260" i="35"/>
  <c r="R260" i="35" s="1"/>
  <c r="AT260" i="35"/>
  <c r="AU260" i="35" s="1"/>
  <c r="AV260" i="35" s="1"/>
  <c r="Q252" i="35"/>
  <c r="R252" i="35" s="1"/>
  <c r="AT252" i="35"/>
  <c r="AU252" i="35" s="1"/>
  <c r="AV252" i="35" s="1"/>
  <c r="Q244" i="35"/>
  <c r="R244" i="35" s="1"/>
  <c r="AT244" i="35"/>
  <c r="AU244" i="35" s="1"/>
  <c r="AV244" i="35" s="1"/>
  <c r="Q236" i="35"/>
  <c r="R236" i="35" s="1"/>
  <c r="AT236" i="35"/>
  <c r="AU236" i="35" s="1"/>
  <c r="AV236" i="35" s="1"/>
  <c r="Q228" i="35"/>
  <c r="R228" i="35" s="1"/>
  <c r="AT228" i="35"/>
  <c r="AU228" i="35" s="1"/>
  <c r="AV228" i="35" s="1"/>
  <c r="Q220" i="35"/>
  <c r="R220" i="35" s="1"/>
  <c r="AT220" i="35"/>
  <c r="AU220" i="35" s="1"/>
  <c r="AV220" i="35" s="1"/>
  <c r="Q212" i="35"/>
  <c r="R212" i="35" s="1"/>
  <c r="AT212" i="35"/>
  <c r="AU212" i="35" s="1"/>
  <c r="AV212" i="35" s="1"/>
  <c r="Q204" i="35"/>
  <c r="R204" i="35" s="1"/>
  <c r="AT204" i="35"/>
  <c r="AU204" i="35" s="1"/>
  <c r="AV204" i="35" s="1"/>
  <c r="Q196" i="35"/>
  <c r="R196" i="35" s="1"/>
  <c r="AT196" i="35"/>
  <c r="AU196" i="35" s="1"/>
  <c r="AV196" i="35" s="1"/>
  <c r="Q188" i="35"/>
  <c r="R188" i="35" s="1"/>
  <c r="AT188" i="35"/>
  <c r="AU188" i="35" s="1"/>
  <c r="AV188" i="35" s="1"/>
  <c r="Q180" i="35"/>
  <c r="R180" i="35" s="1"/>
  <c r="AT180" i="35"/>
  <c r="AU180" i="35" s="1"/>
  <c r="AV180" i="35" s="1"/>
  <c r="Q172" i="35"/>
  <c r="R172" i="35" s="1"/>
  <c r="AT172" i="35"/>
  <c r="AU172" i="35" s="1"/>
  <c r="AV172" i="35" s="1"/>
  <c r="Q164" i="35"/>
  <c r="R164" i="35" s="1"/>
  <c r="AT164" i="35"/>
  <c r="AU164" i="35" s="1"/>
  <c r="AV164" i="35" s="1"/>
  <c r="Q156" i="35"/>
  <c r="R156" i="35" s="1"/>
  <c r="AT156" i="35"/>
  <c r="AU156" i="35" s="1"/>
  <c r="AV156" i="35" s="1"/>
  <c r="Q148" i="35"/>
  <c r="R148" i="35" s="1"/>
  <c r="AT148" i="35"/>
  <c r="AU148" i="35" s="1"/>
  <c r="AV148" i="35" s="1"/>
  <c r="Q140" i="35"/>
  <c r="R140" i="35" s="1"/>
  <c r="AT140" i="35"/>
  <c r="AU140" i="35" s="1"/>
  <c r="AV140" i="35" s="1"/>
  <c r="Q132" i="35"/>
  <c r="R132" i="35" s="1"/>
  <c r="AT132" i="35"/>
  <c r="AU132" i="35" s="1"/>
  <c r="AV132" i="35" s="1"/>
  <c r="Q124" i="35"/>
  <c r="R124" i="35" s="1"/>
  <c r="AT124" i="35"/>
  <c r="AU124" i="35" s="1"/>
  <c r="AV124" i="35" s="1"/>
  <c r="Q116" i="35"/>
  <c r="R116" i="35" s="1"/>
  <c r="AT116" i="35"/>
  <c r="AU116" i="35" s="1"/>
  <c r="AV116" i="35" s="1"/>
  <c r="Q101" i="35"/>
  <c r="R101" i="35" s="1"/>
  <c r="AT101" i="35"/>
  <c r="AU101" i="35" s="1"/>
  <c r="AV101" i="35" s="1"/>
  <c r="Q93" i="35"/>
  <c r="R93" i="35" s="1"/>
  <c r="AT93" i="35"/>
  <c r="AU93" i="35" s="1"/>
  <c r="AV93" i="35" s="1"/>
  <c r="Q69" i="35"/>
  <c r="R69" i="35" s="1"/>
  <c r="AT69" i="35"/>
  <c r="AU69" i="35" s="1"/>
  <c r="AV69" i="35" s="1"/>
  <c r="Q61" i="35"/>
  <c r="R61" i="35" s="1"/>
  <c r="AT61" i="35"/>
  <c r="AU61" i="35" s="1"/>
  <c r="AV61" i="35" s="1"/>
  <c r="Q37" i="35"/>
  <c r="R37" i="35" s="1"/>
  <c r="AT37" i="35"/>
  <c r="AU37" i="35" s="1"/>
  <c r="AV37" i="35" s="1"/>
  <c r="Q29" i="35"/>
  <c r="R29" i="35" s="1"/>
  <c r="AT29" i="35"/>
  <c r="AU29" i="35" s="1"/>
  <c r="AV29" i="35" s="1"/>
  <c r="V297" i="35"/>
  <c r="W297" i="35" s="1"/>
  <c r="AY297" i="35"/>
  <c r="AZ297" i="35" s="1"/>
  <c r="BA297" i="35" s="1"/>
  <c r="V289" i="35"/>
  <c r="W289" i="35" s="1"/>
  <c r="AY289" i="35"/>
  <c r="AZ289" i="35" s="1"/>
  <c r="BA289" i="35" s="1"/>
  <c r="V281" i="35"/>
  <c r="W281" i="35" s="1"/>
  <c r="AY281" i="35"/>
  <c r="AZ281" i="35" s="1"/>
  <c r="BA281" i="35" s="1"/>
  <c r="V273" i="35"/>
  <c r="W273" i="35" s="1"/>
  <c r="AY273" i="35"/>
  <c r="AZ273" i="35" s="1"/>
  <c r="BA273" i="35" s="1"/>
  <c r="V265" i="35"/>
  <c r="W265" i="35" s="1"/>
  <c r="AY265" i="35"/>
  <c r="AZ265" i="35" s="1"/>
  <c r="BA265" i="35" s="1"/>
  <c r="V257" i="35"/>
  <c r="W257" i="35" s="1"/>
  <c r="AY257" i="35"/>
  <c r="AZ257" i="35" s="1"/>
  <c r="BA257" i="35" s="1"/>
  <c r="V249" i="35"/>
  <c r="W249" i="35" s="1"/>
  <c r="AY249" i="35"/>
  <c r="AZ249" i="35" s="1"/>
  <c r="BA249" i="35" s="1"/>
  <c r="V242" i="35"/>
  <c r="W242" i="35" s="1"/>
  <c r="AY242" i="35"/>
  <c r="AZ242" i="35" s="1"/>
  <c r="BA242" i="35" s="1"/>
  <c r="V234" i="35"/>
  <c r="W234" i="35" s="1"/>
  <c r="AY234" i="35"/>
  <c r="AZ234" i="35" s="1"/>
  <c r="BA234" i="35" s="1"/>
  <c r="V226" i="35"/>
  <c r="W226" i="35" s="1"/>
  <c r="AY226" i="35"/>
  <c r="AZ226" i="35" s="1"/>
  <c r="BA226" i="35" s="1"/>
  <c r="V218" i="35"/>
  <c r="W218" i="35" s="1"/>
  <c r="AY218" i="35"/>
  <c r="AZ218" i="35" s="1"/>
  <c r="BA218" i="35" s="1"/>
  <c r="V210" i="35"/>
  <c r="W210" i="35" s="1"/>
  <c r="AY210" i="35"/>
  <c r="AZ210" i="35" s="1"/>
  <c r="BA210" i="35" s="1"/>
  <c r="V195" i="35"/>
  <c r="W195" i="35" s="1"/>
  <c r="AY195" i="35"/>
  <c r="AZ195" i="35" s="1"/>
  <c r="BA195" i="35" s="1"/>
  <c r="V187" i="35"/>
  <c r="W187" i="35" s="1"/>
  <c r="AY187" i="35"/>
  <c r="AZ187" i="35" s="1"/>
  <c r="BA187" i="35" s="1"/>
  <c r="V180" i="35"/>
  <c r="W180" i="35" s="1"/>
  <c r="AY180" i="35"/>
  <c r="AZ180" i="35" s="1"/>
  <c r="BA180" i="35" s="1"/>
  <c r="V172" i="35"/>
  <c r="W172" i="35" s="1"/>
  <c r="AY172" i="35"/>
  <c r="AZ172" i="35" s="1"/>
  <c r="BA172" i="35" s="1"/>
  <c r="V164" i="35"/>
  <c r="W164" i="35" s="1"/>
  <c r="AY164" i="35"/>
  <c r="AZ164" i="35" s="1"/>
  <c r="BA164" i="35" s="1"/>
  <c r="V156" i="35"/>
  <c r="W156" i="35" s="1"/>
  <c r="AY156" i="35"/>
  <c r="AZ156" i="35" s="1"/>
  <c r="BA156" i="35" s="1"/>
  <c r="V140" i="35"/>
  <c r="W140" i="35" s="1"/>
  <c r="AY140" i="35"/>
  <c r="AZ140" i="35" s="1"/>
  <c r="BA140" i="35" s="1"/>
  <c r="V132" i="35"/>
  <c r="W132" i="35" s="1"/>
  <c r="AY132" i="35"/>
  <c r="AZ132" i="35" s="1"/>
  <c r="BA132" i="35" s="1"/>
  <c r="V124" i="35"/>
  <c r="W124" i="35" s="1"/>
  <c r="AY124" i="35"/>
  <c r="AZ124" i="35" s="1"/>
  <c r="BA124" i="35" s="1"/>
  <c r="V116" i="35"/>
  <c r="W116" i="35" s="1"/>
  <c r="AY116" i="35"/>
  <c r="AZ116" i="35" s="1"/>
  <c r="BA116" i="35" s="1"/>
  <c r="V108" i="35"/>
  <c r="W108" i="35" s="1"/>
  <c r="AY108" i="35"/>
  <c r="AZ108" i="35" s="1"/>
  <c r="BA108" i="35" s="1"/>
  <c r="V100" i="35"/>
  <c r="W100" i="35" s="1"/>
  <c r="AY100" i="35"/>
  <c r="AZ100" i="35" s="1"/>
  <c r="BA100" i="35" s="1"/>
  <c r="V84" i="35"/>
  <c r="W84" i="35" s="1"/>
  <c r="AY84" i="35"/>
  <c r="AZ84" i="35" s="1"/>
  <c r="BA84" i="35" s="1"/>
  <c r="V76" i="35"/>
  <c r="W76" i="35" s="1"/>
  <c r="AY76" i="35"/>
  <c r="AZ76" i="35" s="1"/>
  <c r="BA76" i="35" s="1"/>
  <c r="V69" i="35"/>
  <c r="W69" i="35" s="1"/>
  <c r="AY69" i="35"/>
  <c r="AZ69" i="35" s="1"/>
  <c r="BA69" i="35" s="1"/>
  <c r="V61" i="35"/>
  <c r="W61" i="35" s="1"/>
  <c r="AY61" i="35"/>
  <c r="AZ61" i="35" s="1"/>
  <c r="BA61" i="35" s="1"/>
  <c r="V53" i="35"/>
  <c r="W53" i="35" s="1"/>
  <c r="AY53" i="35"/>
  <c r="AZ53" i="35" s="1"/>
  <c r="BA53" i="35" s="1"/>
  <c r="V45" i="35"/>
  <c r="W45" i="35" s="1"/>
  <c r="AY45" i="35"/>
  <c r="AZ45" i="35" s="1"/>
  <c r="BA45" i="35" s="1"/>
  <c r="V37" i="35"/>
  <c r="W37" i="35" s="1"/>
  <c r="AY37" i="35"/>
  <c r="AZ37" i="35" s="1"/>
  <c r="BA37" i="35" s="1"/>
  <c r="V30" i="35"/>
  <c r="W30" i="35" s="1"/>
  <c r="AY30" i="35"/>
  <c r="AZ30" i="35" s="1"/>
  <c r="BA30" i="35" s="1"/>
  <c r="V15" i="35"/>
  <c r="W15" i="35" s="1"/>
  <c r="AY15" i="35"/>
  <c r="AZ15" i="35" s="1"/>
  <c r="BA15" i="35" s="1"/>
  <c r="AT286" i="35"/>
  <c r="AU286" i="35" s="1"/>
  <c r="AV286" i="35" s="1"/>
  <c r="AT222" i="35"/>
  <c r="AU222" i="35" s="1"/>
  <c r="AV222" i="35" s="1"/>
  <c r="AT158" i="35"/>
  <c r="AU158" i="35" s="1"/>
  <c r="AV158" i="35" s="1"/>
  <c r="AT94" i="35"/>
  <c r="AU94" i="35" s="1"/>
  <c r="AV94" i="35" s="1"/>
  <c r="AT30" i="35"/>
  <c r="AU30" i="35" s="1"/>
  <c r="AV30" i="35" s="1"/>
  <c r="AY213" i="35"/>
  <c r="AZ213" i="35" s="1"/>
  <c r="BA213" i="35" s="1"/>
  <c r="AY92" i="35"/>
  <c r="AZ92" i="35" s="1"/>
  <c r="BA92" i="35" s="1"/>
  <c r="AP251" i="35"/>
  <c r="AQ251" i="35" s="1"/>
  <c r="L188" i="35"/>
  <c r="M188" i="35" s="1"/>
  <c r="L141" i="35"/>
  <c r="M141" i="35" s="1"/>
  <c r="L113" i="35"/>
  <c r="M113" i="35" s="1"/>
  <c r="L101" i="35"/>
  <c r="M101" i="35" s="1"/>
  <c r="L100" i="35"/>
  <c r="M100" i="35" s="1"/>
  <c r="L88" i="35"/>
  <c r="M88" i="35" s="1"/>
  <c r="L44" i="35"/>
  <c r="M44" i="35" s="1"/>
  <c r="L36" i="35"/>
  <c r="M36" i="35" s="1"/>
  <c r="L32" i="35"/>
  <c r="M32" i="35" s="1"/>
  <c r="L24" i="35"/>
  <c r="M24" i="35" s="1"/>
  <c r="L20" i="35"/>
  <c r="M20" i="35" s="1"/>
  <c r="L16" i="35"/>
  <c r="M16" i="35" s="1"/>
  <c r="L18" i="35"/>
  <c r="M18" i="35" s="1"/>
  <c r="L191" i="35"/>
  <c r="M191" i="35" s="1"/>
  <c r="L99" i="35"/>
  <c r="M99" i="35" s="1"/>
  <c r="L83" i="35"/>
  <c r="M83" i="35" s="1"/>
  <c r="L75" i="35"/>
  <c r="M75" i="35" s="1"/>
  <c r="L146" i="35"/>
  <c r="M146" i="35" s="1"/>
  <c r="L142" i="35"/>
  <c r="M142" i="35" s="1"/>
  <c r="L136" i="35"/>
  <c r="M136" i="35" s="1"/>
  <c r="L223" i="35"/>
  <c r="M223" i="35" s="1"/>
  <c r="L64" i="35"/>
  <c r="M64" i="35" s="1"/>
  <c r="L294" i="35"/>
  <c r="M294" i="35" s="1"/>
  <c r="L213" i="35"/>
  <c r="M213" i="35" s="1"/>
  <c r="L110" i="35"/>
  <c r="M110" i="35" s="1"/>
  <c r="L102" i="35"/>
  <c r="M102" i="35" s="1"/>
  <c r="L140" i="35"/>
  <c r="M140" i="35" s="1"/>
  <c r="L37" i="35"/>
  <c r="M37" i="35" s="1"/>
  <c r="L296" i="35"/>
  <c r="M296" i="35" s="1"/>
  <c r="L288" i="35"/>
  <c r="M288" i="35" s="1"/>
  <c r="L284" i="35"/>
  <c r="M284" i="35" s="1"/>
  <c r="L280" i="35"/>
  <c r="M280" i="35" s="1"/>
  <c r="L268" i="35"/>
  <c r="M268" i="35" s="1"/>
  <c r="L264" i="35"/>
  <c r="M264" i="35" s="1"/>
  <c r="L240" i="35"/>
  <c r="M240" i="35" s="1"/>
  <c r="L224" i="35"/>
  <c r="M224" i="35" s="1"/>
  <c r="L216" i="35"/>
  <c r="M216" i="35" s="1"/>
  <c r="L217" i="35"/>
  <c r="M217" i="35" s="1"/>
  <c r="L104" i="35"/>
  <c r="M104" i="35" s="1"/>
  <c r="L139" i="35"/>
  <c r="M139" i="35" s="1"/>
  <c r="L123" i="35"/>
  <c r="M123" i="35" s="1"/>
  <c r="L107" i="35"/>
  <c r="M107" i="35" s="1"/>
  <c r="L17" i="35"/>
  <c r="M17" i="35" s="1"/>
  <c r="L209" i="35"/>
  <c r="M209" i="35" s="1"/>
  <c r="L299" i="35"/>
  <c r="M299" i="35" s="1"/>
  <c r="L291" i="35"/>
  <c r="M291" i="35" s="1"/>
  <c r="L267" i="35"/>
  <c r="M267" i="35" s="1"/>
  <c r="L259" i="35"/>
  <c r="M259" i="35" s="1"/>
  <c r="L255" i="35"/>
  <c r="M255" i="35" s="1"/>
  <c r="L247" i="35"/>
  <c r="M247" i="35" s="1"/>
  <c r="L243" i="35"/>
  <c r="M243" i="35" s="1"/>
  <c r="L239" i="35"/>
  <c r="M239" i="35" s="1"/>
  <c r="L231" i="35"/>
  <c r="M231" i="35" s="1"/>
  <c r="L203" i="35"/>
  <c r="M203" i="35" s="1"/>
  <c r="L199" i="35"/>
  <c r="M199" i="35" s="1"/>
  <c r="L195" i="35"/>
  <c r="M195" i="35" s="1"/>
  <c r="L184" i="35"/>
  <c r="M184" i="35" s="1"/>
  <c r="L164" i="35"/>
  <c r="M164" i="35" s="1"/>
  <c r="L156" i="35"/>
  <c r="M156" i="35" s="1"/>
  <c r="L152" i="35"/>
  <c r="M152" i="35" s="1"/>
  <c r="L148" i="35"/>
  <c r="M148" i="35" s="1"/>
  <c r="L90" i="35"/>
  <c r="M90" i="35" s="1"/>
  <c r="L82" i="35"/>
  <c r="M82" i="35" s="1"/>
  <c r="L78" i="35"/>
  <c r="M78" i="35" s="1"/>
  <c r="L74" i="35"/>
  <c r="M74" i="35" s="1"/>
  <c r="L12" i="35"/>
  <c r="M12" i="35" s="1"/>
  <c r="L265" i="35"/>
  <c r="M265" i="35" s="1"/>
  <c r="L40" i="35"/>
  <c r="M40" i="35" s="1"/>
  <c r="L290" i="35"/>
  <c r="M290" i="35" s="1"/>
  <c r="L274" i="35"/>
  <c r="M274" i="35" s="1"/>
  <c r="L270" i="35"/>
  <c r="M270" i="35" s="1"/>
  <c r="L266" i="35"/>
  <c r="M266" i="35" s="1"/>
  <c r="L254" i="35"/>
  <c r="M254" i="35" s="1"/>
  <c r="L238" i="35"/>
  <c r="M238" i="35" s="1"/>
  <c r="L226" i="35"/>
  <c r="M226" i="35" s="1"/>
  <c r="L206" i="35"/>
  <c r="M206" i="35" s="1"/>
  <c r="L198" i="35"/>
  <c r="M198" i="35" s="1"/>
  <c r="L159" i="35"/>
  <c r="M159" i="35" s="1"/>
  <c r="L155" i="35"/>
  <c r="M155" i="35" s="1"/>
  <c r="L147" i="35"/>
  <c r="M147" i="35" s="1"/>
  <c r="L143" i="35"/>
  <c r="M143" i="35" s="1"/>
  <c r="L93" i="35"/>
  <c r="M93" i="35" s="1"/>
  <c r="L35" i="35"/>
  <c r="M35" i="35" s="1"/>
  <c r="L190" i="35"/>
  <c r="M190" i="35" s="1"/>
  <c r="L279" i="35"/>
  <c r="M279" i="35" s="1"/>
  <c r="L181" i="35"/>
  <c r="M181" i="35" s="1"/>
  <c r="L177" i="35"/>
  <c r="M177" i="35" s="1"/>
  <c r="L173" i="35"/>
  <c r="M173" i="35" s="1"/>
  <c r="L169" i="35"/>
  <c r="M169" i="35" s="1"/>
  <c r="L157" i="35"/>
  <c r="M157" i="35" s="1"/>
  <c r="L153" i="35"/>
  <c r="M153" i="35" s="1"/>
  <c r="L149" i="35"/>
  <c r="M149" i="35" s="1"/>
  <c r="L138" i="35"/>
  <c r="M138" i="35" s="1"/>
  <c r="L131" i="35"/>
  <c r="M131" i="35" s="1"/>
  <c r="L108" i="35"/>
  <c r="M108" i="35" s="1"/>
  <c r="L72" i="35"/>
  <c r="M72" i="35" s="1"/>
  <c r="L34" i="35"/>
  <c r="M34" i="35" s="1"/>
  <c r="L30" i="35"/>
  <c r="M30" i="35" s="1"/>
  <c r="L26" i="35"/>
  <c r="M26" i="35" s="1"/>
  <c r="L11" i="35"/>
  <c r="M11" i="35" s="1"/>
  <c r="L111" i="35"/>
  <c r="M111" i="35" s="1"/>
  <c r="L285" i="35"/>
  <c r="M285" i="35" s="1"/>
  <c r="L277" i="35"/>
  <c r="M277" i="35" s="1"/>
  <c r="L273" i="35"/>
  <c r="M273" i="35" s="1"/>
  <c r="L269" i="35"/>
  <c r="M269" i="35" s="1"/>
  <c r="L261" i="35"/>
  <c r="M261" i="35" s="1"/>
  <c r="L253" i="35"/>
  <c r="M253" i="35" s="1"/>
  <c r="L245" i="35"/>
  <c r="M245" i="35" s="1"/>
  <c r="L237" i="35"/>
  <c r="M237" i="35" s="1"/>
  <c r="L229" i="35"/>
  <c r="M229" i="35" s="1"/>
  <c r="L210" i="35"/>
  <c r="M210" i="35" s="1"/>
  <c r="L176" i="35"/>
  <c r="M176" i="35" s="1"/>
  <c r="L172" i="35"/>
  <c r="M172" i="35" s="1"/>
  <c r="L134" i="35"/>
  <c r="M134" i="35" s="1"/>
  <c r="L97" i="35"/>
  <c r="M97" i="35" s="1"/>
  <c r="L29" i="35"/>
  <c r="M29" i="35" s="1"/>
  <c r="L163" i="35"/>
  <c r="M163" i="35" s="1"/>
  <c r="L47" i="35"/>
  <c r="M47" i="35" s="1"/>
  <c r="L302" i="35"/>
  <c r="M302" i="35" s="1"/>
  <c r="L272" i="35"/>
  <c r="M272" i="35" s="1"/>
  <c r="L220" i="35"/>
  <c r="M220" i="35" s="1"/>
  <c r="L197" i="35"/>
  <c r="M197" i="35" s="1"/>
  <c r="L178" i="35"/>
  <c r="M178" i="35" s="1"/>
  <c r="L166" i="35"/>
  <c r="M166" i="35" s="1"/>
  <c r="L154" i="35"/>
  <c r="M154" i="35" s="1"/>
  <c r="L132" i="35"/>
  <c r="M132" i="35" s="1"/>
  <c r="L124" i="35"/>
  <c r="M124" i="35" s="1"/>
  <c r="L116" i="35"/>
  <c r="M116" i="35" s="1"/>
  <c r="L92" i="35"/>
  <c r="M92" i="35" s="1"/>
  <c r="L81" i="35"/>
  <c r="M81" i="35" s="1"/>
  <c r="L77" i="35"/>
  <c r="M77" i="35" s="1"/>
  <c r="L69" i="35"/>
  <c r="M69" i="35" s="1"/>
  <c r="L65" i="35"/>
  <c r="M65" i="35" s="1"/>
  <c r="L58" i="35"/>
  <c r="M58" i="35" s="1"/>
  <c r="L54" i="35"/>
  <c r="M54" i="35" s="1"/>
  <c r="L50" i="35"/>
  <c r="M50" i="35" s="1"/>
  <c r="L31" i="35"/>
  <c r="M31" i="35" s="1"/>
  <c r="L27" i="35"/>
  <c r="M27" i="35" s="1"/>
  <c r="L19" i="35"/>
  <c r="M19" i="35" s="1"/>
  <c r="L15" i="35"/>
  <c r="M15" i="35" s="1"/>
  <c r="L301" i="35"/>
  <c r="M301" i="35" s="1"/>
  <c r="L297" i="35"/>
  <c r="M297" i="35" s="1"/>
  <c r="L67" i="35"/>
  <c r="M67" i="35" s="1"/>
  <c r="L60" i="35"/>
  <c r="M60" i="35" s="1"/>
  <c r="L53" i="35"/>
  <c r="M53" i="35" s="1"/>
  <c r="L49" i="35"/>
  <c r="M49" i="35" s="1"/>
  <c r="L13" i="35"/>
  <c r="M13" i="35" s="1"/>
  <c r="L236" i="35"/>
  <c r="M236" i="35" s="1"/>
  <c r="L250" i="35"/>
  <c r="M250" i="35" s="1"/>
  <c r="L286" i="35"/>
  <c r="M286" i="35" s="1"/>
  <c r="L278" i="35"/>
  <c r="M278" i="35" s="1"/>
  <c r="L271" i="35"/>
  <c r="M271" i="35" s="1"/>
  <c r="L230" i="35"/>
  <c r="M230" i="35" s="1"/>
  <c r="L52" i="35"/>
  <c r="M52" i="35" s="1"/>
  <c r="L48" i="35"/>
  <c r="M48" i="35" s="1"/>
  <c r="L41" i="35"/>
  <c r="M41" i="35" s="1"/>
  <c r="L160" i="35"/>
  <c r="M160" i="35" s="1"/>
  <c r="L127" i="35"/>
  <c r="M127" i="35" s="1"/>
  <c r="L62" i="35"/>
  <c r="M62" i="35" s="1"/>
  <c r="L263" i="35"/>
  <c r="M263" i="35" s="1"/>
  <c r="L260" i="35"/>
  <c r="M260" i="35" s="1"/>
  <c r="L252" i="35"/>
  <c r="M252" i="35" s="1"/>
  <c r="L225" i="35"/>
  <c r="M225" i="35" s="1"/>
  <c r="L144" i="35"/>
  <c r="M144" i="35" s="1"/>
  <c r="L122" i="35"/>
  <c r="M122" i="35" s="1"/>
  <c r="L114" i="35"/>
  <c r="M114" i="35" s="1"/>
  <c r="L80" i="35"/>
  <c r="M80" i="35" s="1"/>
  <c r="L76" i="35"/>
  <c r="M76" i="35" s="1"/>
  <c r="L246" i="35"/>
  <c r="M246" i="35" s="1"/>
  <c r="L204" i="35"/>
  <c r="M204" i="35" s="1"/>
  <c r="L200" i="35"/>
  <c r="M200" i="35" s="1"/>
  <c r="L193" i="35"/>
  <c r="M193" i="35" s="1"/>
  <c r="L179" i="35"/>
  <c r="M179" i="35" s="1"/>
  <c r="L282" i="35"/>
  <c r="M282" i="35" s="1"/>
  <c r="L133" i="35"/>
  <c r="M133" i="35" s="1"/>
  <c r="L84" i="35"/>
  <c r="M84" i="35" s="1"/>
  <c r="L298" i="35"/>
  <c r="M298" i="35" s="1"/>
  <c r="L241" i="35"/>
  <c r="M241" i="35" s="1"/>
  <c r="L192" i="35"/>
  <c r="M192" i="35" s="1"/>
  <c r="L94" i="35"/>
  <c r="M94" i="35" s="1"/>
  <c r="L202" i="35"/>
  <c r="M202" i="35" s="1"/>
  <c r="L283" i="35"/>
  <c r="M283" i="35" s="1"/>
  <c r="L232" i="35"/>
  <c r="M232" i="35" s="1"/>
  <c r="L228" i="35"/>
  <c r="M228" i="35" s="1"/>
  <c r="L222" i="35"/>
  <c r="M222" i="35" s="1"/>
  <c r="L215" i="35"/>
  <c r="M215" i="35" s="1"/>
  <c r="L211" i="35"/>
  <c r="M211" i="35" s="1"/>
  <c r="L208" i="35"/>
  <c r="M208" i="35" s="1"/>
  <c r="L187" i="35"/>
  <c r="M187" i="35" s="1"/>
  <c r="L168" i="35"/>
  <c r="M168" i="35" s="1"/>
  <c r="L105" i="35"/>
  <c r="M105" i="35" s="1"/>
  <c r="L96" i="35"/>
  <c r="M96" i="35" s="1"/>
  <c r="L85" i="35"/>
  <c r="M85" i="35" s="1"/>
  <c r="L70" i="35"/>
  <c r="M70" i="35" s="1"/>
  <c r="L66" i="35"/>
  <c r="M66" i="35" s="1"/>
  <c r="L59" i="35"/>
  <c r="M59" i="35" s="1"/>
  <c r="L201" i="35"/>
  <c r="M201" i="35" s="1"/>
  <c r="L118" i="35"/>
  <c r="M118" i="35" s="1"/>
  <c r="L14" i="35"/>
  <c r="M14" i="35" s="1"/>
  <c r="L51" i="35"/>
  <c r="M51" i="35" s="1"/>
  <c r="L256" i="35"/>
  <c r="M256" i="35" s="1"/>
  <c r="L126" i="35"/>
  <c r="M126" i="35" s="1"/>
  <c r="L22" i="35"/>
  <c r="M22" i="35" s="1"/>
  <c r="L174" i="35"/>
  <c r="M174" i="35" s="1"/>
  <c r="L183" i="35"/>
  <c r="M183" i="35" s="1"/>
  <c r="L186" i="35"/>
  <c r="M186" i="35" s="1"/>
  <c r="L42" i="35"/>
  <c r="M42" i="35" s="1"/>
  <c r="L167" i="35"/>
  <c r="M167" i="35" s="1"/>
  <c r="L289" i="35"/>
  <c r="M289" i="35" s="1"/>
  <c r="L275" i="35"/>
  <c r="M275" i="35" s="1"/>
  <c r="L248" i="35"/>
  <c r="M248" i="35" s="1"/>
  <c r="L234" i="35"/>
  <c r="M234" i="35" s="1"/>
  <c r="L227" i="35"/>
  <c r="M227" i="35" s="1"/>
  <c r="L214" i="35"/>
  <c r="M214" i="35" s="1"/>
  <c r="L205" i="35"/>
  <c r="M205" i="35" s="1"/>
  <c r="L185" i="35"/>
  <c r="M185" i="35" s="1"/>
  <c r="L175" i="35"/>
  <c r="M175" i="35" s="1"/>
  <c r="L165" i="35"/>
  <c r="M165" i="35" s="1"/>
  <c r="L158" i="35"/>
  <c r="M158" i="35" s="1"/>
  <c r="L145" i="35"/>
  <c r="M145" i="35" s="1"/>
  <c r="L129" i="35"/>
  <c r="M129" i="35" s="1"/>
  <c r="L112" i="35"/>
  <c r="M112" i="35" s="1"/>
  <c r="L109" i="35"/>
  <c r="M109" i="35" s="1"/>
  <c r="L63" i="35"/>
  <c r="M63" i="35" s="1"/>
  <c r="L46" i="35"/>
  <c r="M46" i="35" s="1"/>
  <c r="L212" i="35"/>
  <c r="M212" i="35" s="1"/>
  <c r="L38" i="35"/>
  <c r="M38" i="35" s="1"/>
  <c r="L194" i="35"/>
  <c r="M194" i="35" s="1"/>
  <c r="L125" i="35"/>
  <c r="M125" i="35" s="1"/>
  <c r="L61" i="35"/>
  <c r="M61" i="35" s="1"/>
  <c r="L281" i="35"/>
  <c r="M281" i="35" s="1"/>
  <c r="L258" i="35"/>
  <c r="M258" i="35" s="1"/>
  <c r="L242" i="35"/>
  <c r="M242" i="35" s="1"/>
  <c r="L233" i="35"/>
  <c r="M233" i="35" s="1"/>
  <c r="L287" i="35"/>
  <c r="M287" i="35" s="1"/>
  <c r="L257" i="35"/>
  <c r="M257" i="35" s="1"/>
  <c r="L219" i="35"/>
  <c r="M219" i="35" s="1"/>
  <c r="L162" i="35"/>
  <c r="M162" i="35" s="1"/>
  <c r="L130" i="35"/>
  <c r="M130" i="35" s="1"/>
  <c r="L95" i="35"/>
  <c r="M95" i="35" s="1"/>
  <c r="L86" i="35"/>
  <c r="M86" i="35" s="1"/>
  <c r="L68" i="35"/>
  <c r="M68" i="35" s="1"/>
  <c r="L45" i="35"/>
  <c r="M45" i="35" s="1"/>
  <c r="L300" i="35"/>
  <c r="M300" i="35" s="1"/>
  <c r="L89" i="35"/>
  <c r="M89" i="35" s="1"/>
  <c r="L21" i="35"/>
  <c r="M21" i="35" s="1"/>
  <c r="L249" i="35"/>
  <c r="M249" i="35" s="1"/>
  <c r="L295" i="35"/>
  <c r="M295" i="35" s="1"/>
  <c r="L244" i="35"/>
  <c r="M244" i="35" s="1"/>
  <c r="L235" i="35"/>
  <c r="M235" i="35" s="1"/>
  <c r="L218" i="35"/>
  <c r="M218" i="35" s="1"/>
  <c r="L207" i="35"/>
  <c r="M207" i="35" s="1"/>
  <c r="L189" i="35"/>
  <c r="M189" i="35" s="1"/>
  <c r="L180" i="35"/>
  <c r="M180" i="35" s="1"/>
  <c r="L161" i="35"/>
  <c r="M161" i="35" s="1"/>
  <c r="L121" i="35"/>
  <c r="M121" i="35" s="1"/>
  <c r="L115" i="35"/>
  <c r="M115" i="35" s="1"/>
  <c r="L103" i="35"/>
  <c r="M103" i="35" s="1"/>
  <c r="L57" i="35"/>
  <c r="M57" i="35" s="1"/>
  <c r="L28" i="35"/>
  <c r="M28" i="35" s="1"/>
  <c r="L119" i="35"/>
  <c r="M119" i="35" s="1"/>
  <c r="L55" i="35"/>
  <c r="M55" i="35" s="1"/>
  <c r="L135" i="35"/>
  <c r="M135" i="35" s="1"/>
  <c r="L43" i="35"/>
  <c r="M43" i="35" s="1"/>
  <c r="L276" i="35"/>
  <c r="M276" i="35" s="1"/>
  <c r="L196" i="35"/>
  <c r="M196" i="35" s="1"/>
  <c r="L182" i="35"/>
  <c r="M182" i="35" s="1"/>
  <c r="L150" i="35"/>
  <c r="M150" i="35" s="1"/>
  <c r="L120" i="35"/>
  <c r="M120" i="35" s="1"/>
  <c r="L23" i="35"/>
  <c r="M23" i="35" s="1"/>
  <c r="L292" i="35"/>
  <c r="M292" i="35" s="1"/>
  <c r="L262" i="35"/>
  <c r="M262" i="35" s="1"/>
  <c r="L251" i="35"/>
  <c r="M251" i="35" s="1"/>
  <c r="L221" i="35"/>
  <c r="M221" i="35" s="1"/>
  <c r="L170" i="35"/>
  <c r="M170" i="35" s="1"/>
  <c r="L128" i="35"/>
  <c r="M128" i="35" s="1"/>
  <c r="L106" i="35"/>
  <c r="M106" i="35" s="1"/>
  <c r="L98" i="35"/>
  <c r="M98" i="35" s="1"/>
  <c r="L56" i="35"/>
  <c r="M56" i="35" s="1"/>
  <c r="L33" i="35"/>
  <c r="M33" i="35" s="1"/>
  <c r="L25" i="35"/>
  <c r="M25" i="35" s="1"/>
  <c r="L171" i="35"/>
  <c r="M171" i="35" s="1"/>
  <c r="L39" i="35"/>
  <c r="M39" i="35" s="1"/>
  <c r="L293" i="35"/>
  <c r="M293" i="35" s="1"/>
  <c r="L79" i="35"/>
  <c r="M79" i="35" s="1"/>
  <c r="L151" i="35"/>
  <c r="M151" i="35" s="1"/>
  <c r="L87" i="35"/>
  <c r="M87" i="35" s="1"/>
  <c r="L71" i="35"/>
  <c r="M71" i="35" s="1"/>
  <c r="L91" i="35"/>
  <c r="M91" i="35" s="1"/>
  <c r="L73" i="35"/>
  <c r="M73" i="35" s="1"/>
  <c r="L10" i="35"/>
  <c r="M10" i="35" s="1"/>
  <c r="L137" i="35"/>
  <c r="M137" i="35" s="1"/>
  <c r="E9" i="21" l="1"/>
  <c r="F9" i="21"/>
  <c r="G9" i="21"/>
  <c r="H9" i="21"/>
  <c r="I9" i="21"/>
  <c r="J9" i="21"/>
  <c r="D9" i="21"/>
  <c r="A2" i="21"/>
  <c r="A3" i="21"/>
  <c r="A4" i="21"/>
  <c r="A5" i="21"/>
  <c r="A6" i="21"/>
  <c r="A7" i="21"/>
  <c r="A8" i="21"/>
  <c r="H12" i="3"/>
  <c r="AJ12" i="35" s="1"/>
  <c r="H13" i="3"/>
  <c r="AJ13" i="35" s="1"/>
  <c r="H14" i="3"/>
  <c r="AJ14" i="35" s="1"/>
  <c r="H15" i="3"/>
  <c r="AJ15" i="35" s="1"/>
  <c r="H16" i="3"/>
  <c r="AJ16" i="35" s="1"/>
  <c r="H17" i="3"/>
  <c r="AJ17" i="35" s="1"/>
  <c r="H18" i="3"/>
  <c r="AJ18" i="35" s="1"/>
  <c r="H19" i="3"/>
  <c r="AJ19" i="35" s="1"/>
  <c r="H20" i="3"/>
  <c r="AJ20" i="35" s="1"/>
  <c r="H21" i="3"/>
  <c r="AJ21" i="35" s="1"/>
  <c r="H22" i="3"/>
  <c r="AJ22" i="35" s="1"/>
  <c r="H23" i="3"/>
  <c r="AJ23" i="35" s="1"/>
  <c r="H24" i="3"/>
  <c r="AJ24" i="35" s="1"/>
  <c r="H25" i="3"/>
  <c r="AJ25" i="35" s="1"/>
  <c r="H26" i="3"/>
  <c r="AJ26" i="35" s="1"/>
  <c r="H27" i="3"/>
  <c r="AJ27" i="35" s="1"/>
  <c r="H28" i="3"/>
  <c r="AJ28" i="35" s="1"/>
  <c r="H29" i="3"/>
  <c r="AJ29" i="35" s="1"/>
  <c r="H30" i="3"/>
  <c r="AJ30" i="35" s="1"/>
  <c r="H31" i="3"/>
  <c r="AJ31" i="35" s="1"/>
  <c r="H32" i="3"/>
  <c r="AJ32" i="35" s="1"/>
  <c r="H33" i="3"/>
  <c r="AJ33" i="35" s="1"/>
  <c r="H34" i="3"/>
  <c r="AJ34" i="35" s="1"/>
  <c r="H35" i="3"/>
  <c r="AJ35" i="35" s="1"/>
  <c r="H36" i="3"/>
  <c r="AJ36" i="35" s="1"/>
  <c r="H37" i="3"/>
  <c r="AJ37" i="35" s="1"/>
  <c r="H38" i="3"/>
  <c r="AJ38" i="35" s="1"/>
  <c r="H39" i="3"/>
  <c r="AJ39" i="35" s="1"/>
  <c r="H40" i="3"/>
  <c r="AJ40" i="35" s="1"/>
  <c r="H41" i="3"/>
  <c r="AJ41" i="35" s="1"/>
  <c r="H42" i="3"/>
  <c r="AJ42" i="35" s="1"/>
  <c r="H43" i="3"/>
  <c r="AJ43" i="35" s="1"/>
  <c r="H44" i="3"/>
  <c r="AJ44" i="35" s="1"/>
  <c r="H45" i="3"/>
  <c r="AJ45" i="35" s="1"/>
  <c r="H46" i="3"/>
  <c r="AJ46" i="35" s="1"/>
  <c r="H47" i="3"/>
  <c r="AJ47" i="35" s="1"/>
  <c r="H48" i="3"/>
  <c r="AJ48" i="35" s="1"/>
  <c r="H49" i="3"/>
  <c r="AJ49" i="35" s="1"/>
  <c r="H50" i="3"/>
  <c r="AJ50" i="35" s="1"/>
  <c r="H51" i="3"/>
  <c r="AJ51" i="35" s="1"/>
  <c r="H52" i="3"/>
  <c r="AJ52" i="35" s="1"/>
  <c r="H53" i="3"/>
  <c r="AJ53" i="35" s="1"/>
  <c r="H54" i="3"/>
  <c r="AJ54" i="35" s="1"/>
  <c r="H55" i="3"/>
  <c r="AJ55" i="35" s="1"/>
  <c r="H56" i="3"/>
  <c r="AJ56" i="35" s="1"/>
  <c r="H57" i="3"/>
  <c r="AJ57" i="35" s="1"/>
  <c r="H58" i="3"/>
  <c r="AJ58" i="35" s="1"/>
  <c r="H59" i="3"/>
  <c r="AJ59" i="35" s="1"/>
  <c r="H60" i="3"/>
  <c r="AJ60" i="35" s="1"/>
  <c r="H61" i="3"/>
  <c r="AJ61" i="35" s="1"/>
  <c r="H62" i="3"/>
  <c r="AJ62" i="35" s="1"/>
  <c r="H63" i="3"/>
  <c r="AJ63" i="35" s="1"/>
  <c r="H64" i="3"/>
  <c r="AJ64" i="35" s="1"/>
  <c r="H65" i="3"/>
  <c r="AJ65" i="35" s="1"/>
  <c r="H66" i="3"/>
  <c r="AJ66" i="35" s="1"/>
  <c r="H67" i="3"/>
  <c r="AJ67" i="35" s="1"/>
  <c r="H68" i="3"/>
  <c r="AJ68" i="35" s="1"/>
  <c r="H69" i="3"/>
  <c r="AJ69" i="35" s="1"/>
  <c r="H70" i="3"/>
  <c r="AJ70" i="35" s="1"/>
  <c r="H71" i="3"/>
  <c r="AJ71" i="35" s="1"/>
  <c r="H72" i="3"/>
  <c r="AJ72" i="35" s="1"/>
  <c r="H73" i="3"/>
  <c r="AJ73" i="35" s="1"/>
  <c r="H74" i="3"/>
  <c r="AJ74" i="35" s="1"/>
  <c r="H75" i="3"/>
  <c r="AJ75" i="35" s="1"/>
  <c r="H76" i="3"/>
  <c r="AJ76" i="35" s="1"/>
  <c r="H77" i="3"/>
  <c r="AJ77" i="35" s="1"/>
  <c r="H78" i="3"/>
  <c r="AJ78" i="35" s="1"/>
  <c r="H79" i="3"/>
  <c r="AJ79" i="35" s="1"/>
  <c r="H80" i="3"/>
  <c r="AJ80" i="35" s="1"/>
  <c r="H81" i="3"/>
  <c r="AJ81" i="35" s="1"/>
  <c r="H82" i="3"/>
  <c r="AJ82" i="35" s="1"/>
  <c r="H83" i="3"/>
  <c r="AJ83" i="35" s="1"/>
  <c r="H84" i="3"/>
  <c r="AJ84" i="35" s="1"/>
  <c r="H85" i="3"/>
  <c r="AJ85" i="35" s="1"/>
  <c r="H86" i="3"/>
  <c r="AJ86" i="35" s="1"/>
  <c r="H87" i="3"/>
  <c r="AJ87" i="35" s="1"/>
  <c r="H88" i="3"/>
  <c r="AJ88" i="35" s="1"/>
  <c r="H89" i="3"/>
  <c r="AJ89" i="35" s="1"/>
  <c r="H90" i="3"/>
  <c r="AJ90" i="35" s="1"/>
  <c r="H91" i="3"/>
  <c r="AJ91" i="35" s="1"/>
  <c r="H92" i="3"/>
  <c r="AJ92" i="35" s="1"/>
  <c r="H93" i="3"/>
  <c r="AJ93" i="35" s="1"/>
  <c r="H94" i="3"/>
  <c r="AJ94" i="35" s="1"/>
  <c r="H95" i="3"/>
  <c r="AJ95" i="35" s="1"/>
  <c r="H96" i="3"/>
  <c r="AJ96" i="35" s="1"/>
  <c r="H97" i="3"/>
  <c r="AJ97" i="35" s="1"/>
  <c r="H98" i="3"/>
  <c r="AJ98" i="35" s="1"/>
  <c r="H99" i="3"/>
  <c r="AJ99" i="35" s="1"/>
  <c r="H100" i="3"/>
  <c r="AJ100" i="35" s="1"/>
  <c r="H101" i="3"/>
  <c r="AJ101" i="35" s="1"/>
  <c r="H102" i="3"/>
  <c r="AJ102" i="35" s="1"/>
  <c r="H103" i="3"/>
  <c r="AJ103" i="35" s="1"/>
  <c r="H104" i="3"/>
  <c r="AJ104" i="35" s="1"/>
  <c r="H105" i="3"/>
  <c r="AJ105" i="35" s="1"/>
  <c r="H106" i="3"/>
  <c r="AJ106" i="35" s="1"/>
  <c r="H107" i="3"/>
  <c r="AJ107" i="35" s="1"/>
  <c r="H108" i="3"/>
  <c r="AJ108" i="35" s="1"/>
  <c r="H109" i="3"/>
  <c r="AJ109" i="35" s="1"/>
  <c r="H110" i="3"/>
  <c r="AJ110" i="35" s="1"/>
  <c r="H111" i="3"/>
  <c r="AJ111" i="35" s="1"/>
  <c r="H112" i="3"/>
  <c r="AJ112" i="35" s="1"/>
  <c r="H113" i="3"/>
  <c r="AJ113" i="35" s="1"/>
  <c r="H114" i="3"/>
  <c r="AJ114" i="35" s="1"/>
  <c r="H115" i="3"/>
  <c r="AJ115" i="35" s="1"/>
  <c r="H116" i="3"/>
  <c r="AJ116" i="35" s="1"/>
  <c r="H117" i="3"/>
  <c r="AJ117" i="35" s="1"/>
  <c r="H118" i="3"/>
  <c r="AJ118" i="35" s="1"/>
  <c r="H119" i="3"/>
  <c r="AJ119" i="35" s="1"/>
  <c r="H120" i="3"/>
  <c r="AJ120" i="35" s="1"/>
  <c r="H121" i="3"/>
  <c r="AJ121" i="35" s="1"/>
  <c r="H122" i="3"/>
  <c r="AJ122" i="35" s="1"/>
  <c r="H123" i="3"/>
  <c r="AJ123" i="35" s="1"/>
  <c r="H124" i="3"/>
  <c r="AJ124" i="35" s="1"/>
  <c r="H125" i="3"/>
  <c r="AJ125" i="35" s="1"/>
  <c r="H126" i="3"/>
  <c r="AJ126" i="35" s="1"/>
  <c r="H127" i="3"/>
  <c r="AJ127" i="35" s="1"/>
  <c r="H128" i="3"/>
  <c r="AJ128" i="35" s="1"/>
  <c r="H129" i="3"/>
  <c r="AJ129" i="35" s="1"/>
  <c r="H130" i="3"/>
  <c r="AJ130" i="35" s="1"/>
  <c r="H131" i="3"/>
  <c r="AJ131" i="35" s="1"/>
  <c r="H132" i="3"/>
  <c r="AJ132" i="35" s="1"/>
  <c r="H133" i="3"/>
  <c r="AJ133" i="35" s="1"/>
  <c r="H134" i="3"/>
  <c r="AJ134" i="35" s="1"/>
  <c r="H135" i="3"/>
  <c r="AJ135" i="35" s="1"/>
  <c r="H136" i="3"/>
  <c r="AJ136" i="35" s="1"/>
  <c r="H137" i="3"/>
  <c r="AJ137" i="35" s="1"/>
  <c r="H138" i="3"/>
  <c r="AJ138" i="35" s="1"/>
  <c r="H139" i="3"/>
  <c r="AJ139" i="35" s="1"/>
  <c r="H140" i="3"/>
  <c r="AJ140" i="35" s="1"/>
  <c r="H141" i="3"/>
  <c r="AJ141" i="35" s="1"/>
  <c r="H142" i="3"/>
  <c r="AJ142" i="35" s="1"/>
  <c r="H143" i="3"/>
  <c r="AJ143" i="35" s="1"/>
  <c r="H144" i="3"/>
  <c r="AJ144" i="35" s="1"/>
  <c r="H145" i="3"/>
  <c r="AJ145" i="35" s="1"/>
  <c r="H146" i="3"/>
  <c r="AJ146" i="35" s="1"/>
  <c r="H147" i="3"/>
  <c r="AJ147" i="35" s="1"/>
  <c r="H148" i="3"/>
  <c r="AJ148" i="35" s="1"/>
  <c r="H149" i="3"/>
  <c r="AJ149" i="35" s="1"/>
  <c r="H150" i="3"/>
  <c r="AJ150" i="35" s="1"/>
  <c r="H151" i="3"/>
  <c r="AJ151" i="35" s="1"/>
  <c r="H152" i="3"/>
  <c r="AJ152" i="35" s="1"/>
  <c r="H153" i="3"/>
  <c r="AJ153" i="35" s="1"/>
  <c r="H154" i="3"/>
  <c r="AJ154" i="35" s="1"/>
  <c r="H155" i="3"/>
  <c r="AJ155" i="35" s="1"/>
  <c r="H156" i="3"/>
  <c r="AJ156" i="35" s="1"/>
  <c r="H157" i="3"/>
  <c r="AJ157" i="35" s="1"/>
  <c r="H158" i="3"/>
  <c r="AJ158" i="35" s="1"/>
  <c r="H159" i="3"/>
  <c r="AJ159" i="35" s="1"/>
  <c r="H160" i="3"/>
  <c r="AJ160" i="35" s="1"/>
  <c r="H161" i="3"/>
  <c r="AJ161" i="35" s="1"/>
  <c r="H162" i="3"/>
  <c r="AJ162" i="35" s="1"/>
  <c r="H163" i="3"/>
  <c r="AJ163" i="35" s="1"/>
  <c r="H164" i="3"/>
  <c r="AJ164" i="35" s="1"/>
  <c r="H165" i="3"/>
  <c r="AJ165" i="35" s="1"/>
  <c r="H166" i="3"/>
  <c r="AJ166" i="35" s="1"/>
  <c r="H167" i="3"/>
  <c r="AJ167" i="35" s="1"/>
  <c r="H168" i="3"/>
  <c r="AJ168" i="35" s="1"/>
  <c r="H169" i="3"/>
  <c r="AJ169" i="35" s="1"/>
  <c r="H170" i="3"/>
  <c r="AJ170" i="35" s="1"/>
  <c r="H171" i="3"/>
  <c r="AJ171" i="35" s="1"/>
  <c r="H172" i="3"/>
  <c r="AJ172" i="35" s="1"/>
  <c r="H173" i="3"/>
  <c r="AJ173" i="35" s="1"/>
  <c r="H174" i="3"/>
  <c r="AJ174" i="35" s="1"/>
  <c r="H175" i="3"/>
  <c r="AJ175" i="35" s="1"/>
  <c r="H176" i="3"/>
  <c r="AJ176" i="35" s="1"/>
  <c r="H177" i="3"/>
  <c r="AJ177" i="35" s="1"/>
  <c r="H178" i="3"/>
  <c r="AJ178" i="35" s="1"/>
  <c r="H179" i="3"/>
  <c r="AJ179" i="35" s="1"/>
  <c r="H180" i="3"/>
  <c r="AJ180" i="35" s="1"/>
  <c r="H181" i="3"/>
  <c r="AJ181" i="35" s="1"/>
  <c r="H182" i="3"/>
  <c r="AJ182" i="35" s="1"/>
  <c r="H183" i="3"/>
  <c r="AJ183" i="35" s="1"/>
  <c r="H184" i="3"/>
  <c r="AJ184" i="35" s="1"/>
  <c r="H185" i="3"/>
  <c r="AJ185" i="35" s="1"/>
  <c r="H186" i="3"/>
  <c r="AJ186" i="35" s="1"/>
  <c r="H187" i="3"/>
  <c r="AJ187" i="35" s="1"/>
  <c r="H188" i="3"/>
  <c r="AJ188" i="35" s="1"/>
  <c r="H189" i="3"/>
  <c r="AJ189" i="35" s="1"/>
  <c r="H190" i="3"/>
  <c r="AJ190" i="35" s="1"/>
  <c r="H191" i="3"/>
  <c r="AJ191" i="35" s="1"/>
  <c r="H192" i="3"/>
  <c r="AJ192" i="35" s="1"/>
  <c r="H193" i="3"/>
  <c r="AJ193" i="35" s="1"/>
  <c r="H194" i="3"/>
  <c r="AJ194" i="35" s="1"/>
  <c r="H195" i="3"/>
  <c r="AJ195" i="35" s="1"/>
  <c r="H196" i="3"/>
  <c r="AJ196" i="35" s="1"/>
  <c r="H197" i="3"/>
  <c r="AJ197" i="35" s="1"/>
  <c r="H198" i="3"/>
  <c r="AJ198" i="35" s="1"/>
  <c r="H199" i="3"/>
  <c r="AJ199" i="35" s="1"/>
  <c r="H200" i="3"/>
  <c r="AJ200" i="35" s="1"/>
  <c r="H201" i="3"/>
  <c r="AJ201" i="35" s="1"/>
  <c r="H202" i="3"/>
  <c r="AJ202" i="35" s="1"/>
  <c r="H203" i="3"/>
  <c r="AJ203" i="35" s="1"/>
  <c r="H204" i="3"/>
  <c r="AJ204" i="35" s="1"/>
  <c r="H205" i="3"/>
  <c r="AJ205" i="35" s="1"/>
  <c r="H206" i="3"/>
  <c r="AJ206" i="35" s="1"/>
  <c r="H207" i="3"/>
  <c r="AJ207" i="35" s="1"/>
  <c r="H208" i="3"/>
  <c r="AJ208" i="35" s="1"/>
  <c r="H209" i="3"/>
  <c r="AJ209" i="35" s="1"/>
  <c r="H210" i="3"/>
  <c r="AJ210" i="35" s="1"/>
  <c r="H211" i="3"/>
  <c r="AJ211" i="35" s="1"/>
  <c r="H212" i="3"/>
  <c r="AJ212" i="35" s="1"/>
  <c r="H213" i="3"/>
  <c r="AJ213" i="35" s="1"/>
  <c r="H214" i="3"/>
  <c r="AJ214" i="35" s="1"/>
  <c r="H215" i="3"/>
  <c r="AJ215" i="35" s="1"/>
  <c r="H216" i="3"/>
  <c r="AJ216" i="35" s="1"/>
  <c r="H217" i="3"/>
  <c r="AJ217" i="35" s="1"/>
  <c r="H218" i="3"/>
  <c r="AJ218" i="35" s="1"/>
  <c r="H219" i="3"/>
  <c r="AJ219" i="35" s="1"/>
  <c r="H220" i="3"/>
  <c r="AJ220" i="35" s="1"/>
  <c r="H221" i="3"/>
  <c r="AJ221" i="35" s="1"/>
  <c r="H222" i="3"/>
  <c r="AJ222" i="35" s="1"/>
  <c r="H223" i="3"/>
  <c r="AJ223" i="35" s="1"/>
  <c r="H224" i="3"/>
  <c r="AJ224" i="35" s="1"/>
  <c r="H225" i="3"/>
  <c r="AJ225" i="35" s="1"/>
  <c r="H226" i="3"/>
  <c r="AJ226" i="35" s="1"/>
  <c r="H227" i="3"/>
  <c r="AJ227" i="35" s="1"/>
  <c r="H228" i="3"/>
  <c r="AJ228" i="35" s="1"/>
  <c r="H229" i="3"/>
  <c r="AJ229" i="35" s="1"/>
  <c r="H230" i="3"/>
  <c r="AJ230" i="35" s="1"/>
  <c r="H231" i="3"/>
  <c r="AJ231" i="35" s="1"/>
  <c r="H232" i="3"/>
  <c r="AJ232" i="35" s="1"/>
  <c r="H233" i="3"/>
  <c r="AJ233" i="35" s="1"/>
  <c r="H234" i="3"/>
  <c r="AJ234" i="35" s="1"/>
  <c r="H235" i="3"/>
  <c r="AJ235" i="35" s="1"/>
  <c r="H236" i="3"/>
  <c r="AJ236" i="35" s="1"/>
  <c r="H237" i="3"/>
  <c r="AJ237" i="35" s="1"/>
  <c r="H238" i="3"/>
  <c r="AJ238" i="35" s="1"/>
  <c r="H239" i="3"/>
  <c r="AJ239" i="35" s="1"/>
  <c r="H240" i="3"/>
  <c r="AJ240" i="35" s="1"/>
  <c r="H241" i="3"/>
  <c r="AJ241" i="35" s="1"/>
  <c r="H242" i="3"/>
  <c r="AJ242" i="35" s="1"/>
  <c r="H243" i="3"/>
  <c r="AJ243" i="35" s="1"/>
  <c r="H244" i="3"/>
  <c r="AJ244" i="35" s="1"/>
  <c r="H245" i="3"/>
  <c r="AJ245" i="35" s="1"/>
  <c r="H246" i="3"/>
  <c r="AJ246" i="35" s="1"/>
  <c r="H247" i="3"/>
  <c r="AJ247" i="35" s="1"/>
  <c r="H248" i="3"/>
  <c r="AJ248" i="35" s="1"/>
  <c r="H249" i="3"/>
  <c r="AJ249" i="35" s="1"/>
  <c r="H250" i="3"/>
  <c r="AJ250" i="35" s="1"/>
  <c r="H251" i="3"/>
  <c r="AJ251" i="35" s="1"/>
  <c r="H252" i="3"/>
  <c r="AJ252" i="35" s="1"/>
  <c r="H253" i="3"/>
  <c r="AJ253" i="35" s="1"/>
  <c r="H254" i="3"/>
  <c r="AJ254" i="35" s="1"/>
  <c r="H255" i="3"/>
  <c r="AJ255" i="35" s="1"/>
  <c r="H256" i="3"/>
  <c r="AJ256" i="35" s="1"/>
  <c r="H257" i="3"/>
  <c r="AJ257" i="35" s="1"/>
  <c r="H258" i="3"/>
  <c r="AJ258" i="35" s="1"/>
  <c r="H259" i="3"/>
  <c r="AJ259" i="35" s="1"/>
  <c r="H260" i="3"/>
  <c r="AJ260" i="35" s="1"/>
  <c r="H261" i="3"/>
  <c r="AJ261" i="35" s="1"/>
  <c r="H262" i="3"/>
  <c r="AJ262" i="35" s="1"/>
  <c r="H263" i="3"/>
  <c r="AJ263" i="35" s="1"/>
  <c r="H264" i="3"/>
  <c r="AJ264" i="35" s="1"/>
  <c r="H265" i="3"/>
  <c r="AJ265" i="35" s="1"/>
  <c r="H266" i="3"/>
  <c r="AJ266" i="35" s="1"/>
  <c r="H267" i="3"/>
  <c r="AJ267" i="35" s="1"/>
  <c r="H268" i="3"/>
  <c r="AJ268" i="35" s="1"/>
  <c r="H269" i="3"/>
  <c r="AJ269" i="35" s="1"/>
  <c r="H270" i="3"/>
  <c r="AJ270" i="35" s="1"/>
  <c r="H271" i="3"/>
  <c r="AJ271" i="35" s="1"/>
  <c r="H272" i="3"/>
  <c r="AJ272" i="35" s="1"/>
  <c r="H273" i="3"/>
  <c r="AJ273" i="35" s="1"/>
  <c r="H274" i="3"/>
  <c r="AJ274" i="35" s="1"/>
  <c r="H275" i="3"/>
  <c r="AJ275" i="35" s="1"/>
  <c r="H276" i="3"/>
  <c r="AJ276" i="35" s="1"/>
  <c r="H277" i="3"/>
  <c r="AJ277" i="35" s="1"/>
  <c r="H278" i="3"/>
  <c r="AJ278" i="35" s="1"/>
  <c r="H279" i="3"/>
  <c r="AJ279" i="35" s="1"/>
  <c r="H280" i="3"/>
  <c r="AJ280" i="35" s="1"/>
  <c r="H281" i="3"/>
  <c r="AJ281" i="35" s="1"/>
  <c r="H282" i="3"/>
  <c r="AJ282" i="35" s="1"/>
  <c r="H283" i="3"/>
  <c r="AJ283" i="35" s="1"/>
  <c r="H284" i="3"/>
  <c r="AJ284" i="35" s="1"/>
  <c r="H285" i="3"/>
  <c r="AJ285" i="35" s="1"/>
  <c r="H286" i="3"/>
  <c r="AJ286" i="35" s="1"/>
  <c r="H287" i="3"/>
  <c r="AJ287" i="35" s="1"/>
  <c r="H288" i="3"/>
  <c r="AJ288" i="35" s="1"/>
  <c r="H289" i="3"/>
  <c r="AJ289" i="35" s="1"/>
  <c r="H290" i="3"/>
  <c r="AJ290" i="35" s="1"/>
  <c r="H291" i="3"/>
  <c r="AJ291" i="35" s="1"/>
  <c r="H292" i="3"/>
  <c r="AJ292" i="35" s="1"/>
  <c r="H293" i="3"/>
  <c r="AJ293" i="35" s="1"/>
  <c r="H294" i="3"/>
  <c r="AJ294" i="35" s="1"/>
  <c r="H295" i="3"/>
  <c r="AJ295" i="35" s="1"/>
  <c r="H296" i="3"/>
  <c r="AJ296" i="35" s="1"/>
  <c r="H297" i="3"/>
  <c r="AJ297" i="35" s="1"/>
  <c r="H298" i="3"/>
  <c r="AJ298" i="35" s="1"/>
  <c r="H299" i="3"/>
  <c r="AJ299" i="35" s="1"/>
  <c r="H300" i="3"/>
  <c r="AJ300" i="35" s="1"/>
  <c r="H301" i="3"/>
  <c r="AJ301" i="35" s="1"/>
  <c r="H302" i="3"/>
  <c r="AJ302" i="35" s="1"/>
  <c r="AA59" i="35" l="1"/>
  <c r="AB59" i="35" s="1"/>
  <c r="AA27" i="35"/>
  <c r="AB27" i="35" s="1"/>
  <c r="AA253" i="35"/>
  <c r="AB253" i="35" s="1"/>
  <c r="BD229" i="35"/>
  <c r="BE229" i="35" s="1"/>
  <c r="BF229" i="35" s="1"/>
  <c r="BD165" i="35"/>
  <c r="BE165" i="35" s="1"/>
  <c r="BF165" i="35" s="1"/>
  <c r="BD171" i="35"/>
  <c r="BE171" i="35" s="1"/>
  <c r="BF171" i="35" s="1"/>
  <c r="AA234" i="35"/>
  <c r="AB234" i="35" s="1"/>
  <c r="AA226" i="35"/>
  <c r="AB226" i="35" s="1"/>
  <c r="AA173" i="35"/>
  <c r="AB173" i="35" s="1"/>
  <c r="AA236" i="35"/>
  <c r="AB236" i="35" s="1"/>
  <c r="BD235" i="35"/>
  <c r="BE235" i="35" s="1"/>
  <c r="BF235" i="35" s="1"/>
  <c r="AA209" i="35"/>
  <c r="AB209" i="35" s="1"/>
  <c r="AA177" i="35"/>
  <c r="AB177" i="35" s="1"/>
  <c r="AA161" i="35"/>
  <c r="AB161" i="35" s="1"/>
  <c r="BD126" i="35"/>
  <c r="BE126" i="35" s="1"/>
  <c r="BF126" i="35" s="1"/>
  <c r="AA29" i="35"/>
  <c r="AB29" i="35" s="1"/>
  <c r="BD282" i="35"/>
  <c r="BE282" i="35" s="1"/>
  <c r="BF282" i="35" s="1"/>
  <c r="BD22" i="35"/>
  <c r="BE22" i="35" s="1"/>
  <c r="BF22" i="35" s="1"/>
  <c r="BD117" i="35"/>
  <c r="BE117" i="35" s="1"/>
  <c r="BF117" i="35" s="1"/>
  <c r="BD53" i="35"/>
  <c r="BE53" i="35" s="1"/>
  <c r="BF53" i="35" s="1"/>
  <c r="AA276" i="35"/>
  <c r="AB276" i="35" s="1"/>
  <c r="AA275" i="35"/>
  <c r="AB275" i="35" s="1"/>
  <c r="AA224" i="35"/>
  <c r="AB224" i="35" s="1"/>
  <c r="BD295" i="35"/>
  <c r="BE295" i="35" s="1"/>
  <c r="BF295" i="35" s="1"/>
  <c r="AA247" i="35"/>
  <c r="AB247" i="35" s="1"/>
  <c r="AA119" i="35"/>
  <c r="AB119" i="35" s="1"/>
  <c r="AA273" i="35"/>
  <c r="AB273" i="35" s="1"/>
  <c r="AA256" i="35"/>
  <c r="AB256" i="35" s="1"/>
  <c r="AA120" i="35"/>
  <c r="AB120" i="35" s="1"/>
  <c r="AA85" i="35"/>
  <c r="AB85" i="35" s="1"/>
  <c r="AA265" i="35"/>
  <c r="AB265" i="35" s="1"/>
  <c r="BD287" i="35"/>
  <c r="BE287" i="35" s="1"/>
  <c r="BF287" i="35" s="1"/>
  <c r="BD212" i="35"/>
  <c r="BE212" i="35" s="1"/>
  <c r="BF212" i="35" s="1"/>
  <c r="AA148" i="35"/>
  <c r="AB148" i="35" s="1"/>
  <c r="BD132" i="35"/>
  <c r="BE132" i="35" s="1"/>
  <c r="BF132" i="35" s="1"/>
  <c r="BD84" i="35"/>
  <c r="BE84" i="35" s="1"/>
  <c r="BF84" i="35" s="1"/>
  <c r="BD20" i="35"/>
  <c r="BE20" i="35" s="1"/>
  <c r="BF20" i="35" s="1"/>
  <c r="BD227" i="35"/>
  <c r="BE227" i="35" s="1"/>
  <c r="BF227" i="35" s="1"/>
  <c r="AA266" i="35"/>
  <c r="AB266" i="35" s="1"/>
  <c r="BD258" i="35"/>
  <c r="BE258" i="35" s="1"/>
  <c r="BF258" i="35" s="1"/>
  <c r="AA210" i="35"/>
  <c r="AB210" i="35" s="1"/>
  <c r="AA202" i="35"/>
  <c r="AB202" i="35" s="1"/>
  <c r="AA194" i="35"/>
  <c r="AB194" i="35" s="1"/>
  <c r="AA186" i="35"/>
  <c r="AB186" i="35" s="1"/>
  <c r="AA178" i="35"/>
  <c r="AB178" i="35" s="1"/>
  <c r="BD170" i="35"/>
  <c r="BE170" i="35" s="1"/>
  <c r="BF170" i="35" s="1"/>
  <c r="BD138" i="35"/>
  <c r="BE138" i="35" s="1"/>
  <c r="BF138" i="35" s="1"/>
  <c r="AA130" i="35"/>
  <c r="AB130" i="35" s="1"/>
  <c r="AA114" i="35"/>
  <c r="AB114" i="35" s="1"/>
  <c r="BD106" i="35"/>
  <c r="BE106" i="35" s="1"/>
  <c r="BF106" i="35" s="1"/>
  <c r="AA98" i="35"/>
  <c r="AB98" i="35" s="1"/>
  <c r="BD90" i="35"/>
  <c r="BE90" i="35" s="1"/>
  <c r="BF90" i="35" s="1"/>
  <c r="AA66" i="35"/>
  <c r="AB66" i="35" s="1"/>
  <c r="BD58" i="35"/>
  <c r="BE58" i="35" s="1"/>
  <c r="BF58" i="35" s="1"/>
  <c r="AA50" i="35"/>
  <c r="AB50" i="35" s="1"/>
  <c r="BD42" i="35"/>
  <c r="BE42" i="35" s="1"/>
  <c r="BF42" i="35" s="1"/>
  <c r="AA34" i="35"/>
  <c r="AB34" i="35" s="1"/>
  <c r="BD26" i="35"/>
  <c r="BE26" i="35" s="1"/>
  <c r="BF26" i="35" s="1"/>
  <c r="AA18" i="35"/>
  <c r="AB18" i="35" s="1"/>
  <c r="AA189" i="35"/>
  <c r="AB189" i="35" s="1"/>
  <c r="BD149" i="35"/>
  <c r="BE149" i="35" s="1"/>
  <c r="BF149" i="35" s="1"/>
  <c r="AA109" i="35"/>
  <c r="AB109" i="35" s="1"/>
  <c r="AA93" i="35"/>
  <c r="AB93" i="35" s="1"/>
  <c r="BD268" i="35"/>
  <c r="BE268" i="35" s="1"/>
  <c r="BF268" i="35" s="1"/>
  <c r="BD299" i="35"/>
  <c r="BE299" i="35" s="1"/>
  <c r="BF299" i="35" s="1"/>
  <c r="BD99" i="35"/>
  <c r="BE99" i="35" s="1"/>
  <c r="BF99" i="35" s="1"/>
  <c r="BD289" i="35"/>
  <c r="BE289" i="35" s="1"/>
  <c r="BF289" i="35" s="1"/>
  <c r="AA257" i="35"/>
  <c r="AB257" i="35" s="1"/>
  <c r="AA201" i="35"/>
  <c r="AB201" i="35" s="1"/>
  <c r="AA193" i="35"/>
  <c r="AB193" i="35" s="1"/>
  <c r="AA185" i="35"/>
  <c r="AB185" i="35" s="1"/>
  <c r="AA169" i="35"/>
  <c r="AB169" i="35" s="1"/>
  <c r="AA129" i="35"/>
  <c r="AB129" i="35" s="1"/>
  <c r="AA121" i="35"/>
  <c r="AB121" i="35" s="1"/>
  <c r="AA113" i="35"/>
  <c r="AB113" i="35" s="1"/>
  <c r="BD105" i="35"/>
  <c r="BE105" i="35" s="1"/>
  <c r="BF105" i="35" s="1"/>
  <c r="BD97" i="35"/>
  <c r="BE97" i="35" s="1"/>
  <c r="BF97" i="35" s="1"/>
  <c r="AA89" i="35"/>
  <c r="AB89" i="35" s="1"/>
  <c r="AA65" i="35"/>
  <c r="AB65" i="35" s="1"/>
  <c r="AA57" i="35"/>
  <c r="AB57" i="35" s="1"/>
  <c r="AA49" i="35"/>
  <c r="AB49" i="35" s="1"/>
  <c r="AA41" i="35"/>
  <c r="AB41" i="35" s="1"/>
  <c r="AA33" i="35"/>
  <c r="AB33" i="35" s="1"/>
  <c r="AA69" i="35"/>
  <c r="AB69" i="35" s="1"/>
  <c r="BD13" i="35"/>
  <c r="BE13" i="35" s="1"/>
  <c r="BF13" i="35" s="1"/>
  <c r="BD116" i="35"/>
  <c r="BE116" i="35" s="1"/>
  <c r="BF116" i="35" s="1"/>
  <c r="BD36" i="35"/>
  <c r="BE36" i="35" s="1"/>
  <c r="BF36" i="35" s="1"/>
  <c r="AA267" i="35"/>
  <c r="AB267" i="35" s="1"/>
  <c r="AA155" i="35"/>
  <c r="AB155" i="35" s="1"/>
  <c r="BD297" i="35"/>
  <c r="BE297" i="35" s="1"/>
  <c r="BF297" i="35" s="1"/>
  <c r="AA249" i="35"/>
  <c r="AB249" i="35" s="1"/>
  <c r="BD233" i="35"/>
  <c r="BE233" i="35" s="1"/>
  <c r="BF233" i="35" s="1"/>
  <c r="AA288" i="35"/>
  <c r="AB288" i="35" s="1"/>
  <c r="AA264" i="35"/>
  <c r="AB264" i="35" s="1"/>
  <c r="BD248" i="35"/>
  <c r="BE248" i="35" s="1"/>
  <c r="BF248" i="35" s="1"/>
  <c r="AA240" i="35"/>
  <c r="AB240" i="35" s="1"/>
  <c r="BD192" i="35"/>
  <c r="BE192" i="35" s="1"/>
  <c r="BF192" i="35" s="1"/>
  <c r="AA184" i="35"/>
  <c r="AB184" i="35" s="1"/>
  <c r="BD176" i="35"/>
  <c r="BE176" i="35" s="1"/>
  <c r="BF176" i="35" s="1"/>
  <c r="BD168" i="35"/>
  <c r="BE168" i="35" s="1"/>
  <c r="BF168" i="35" s="1"/>
  <c r="AA160" i="35"/>
  <c r="AB160" i="35" s="1"/>
  <c r="BD144" i="35"/>
  <c r="BE144" i="35" s="1"/>
  <c r="BF144" i="35" s="1"/>
  <c r="AA136" i="35"/>
  <c r="AB136" i="35" s="1"/>
  <c r="AA112" i="35"/>
  <c r="AB112" i="35" s="1"/>
  <c r="AA104" i="35"/>
  <c r="AB104" i="35" s="1"/>
  <c r="AA96" i="35"/>
  <c r="AB96" i="35" s="1"/>
  <c r="AA88" i="35"/>
  <c r="AB88" i="35" s="1"/>
  <c r="BD80" i="35"/>
  <c r="BE80" i="35" s="1"/>
  <c r="BF80" i="35" s="1"/>
  <c r="AA72" i="35"/>
  <c r="AB72" i="35" s="1"/>
  <c r="AA64" i="35"/>
  <c r="AB64" i="35" s="1"/>
  <c r="BD48" i="35"/>
  <c r="BE48" i="35" s="1"/>
  <c r="BF48" i="35" s="1"/>
  <c r="AA40" i="35"/>
  <c r="AB40" i="35" s="1"/>
  <c r="BD32" i="35"/>
  <c r="BE32" i="35" s="1"/>
  <c r="BF32" i="35" s="1"/>
  <c r="AA24" i="35"/>
  <c r="AB24" i="35" s="1"/>
  <c r="AA16" i="35"/>
  <c r="AB16" i="35" s="1"/>
  <c r="AA46" i="35"/>
  <c r="AB46" i="35" s="1"/>
  <c r="BD30" i="35"/>
  <c r="BE30" i="35" s="1"/>
  <c r="BF30" i="35" s="1"/>
  <c r="AA156" i="35"/>
  <c r="AB156" i="35" s="1"/>
  <c r="BD211" i="35"/>
  <c r="BE211" i="35" s="1"/>
  <c r="BF211" i="35" s="1"/>
  <c r="AA83" i="35"/>
  <c r="AB83" i="35" s="1"/>
  <c r="AA279" i="35"/>
  <c r="AB279" i="35" s="1"/>
  <c r="BD271" i="35"/>
  <c r="BE271" i="35" s="1"/>
  <c r="BF271" i="35" s="1"/>
  <c r="BD263" i="35"/>
  <c r="BE263" i="35" s="1"/>
  <c r="BF263" i="35" s="1"/>
  <c r="AA231" i="35"/>
  <c r="AB231" i="35" s="1"/>
  <c r="BD223" i="35"/>
  <c r="BE223" i="35" s="1"/>
  <c r="BF223" i="35" s="1"/>
  <c r="AA215" i="35"/>
  <c r="AB215" i="35" s="1"/>
  <c r="BD207" i="35"/>
  <c r="BE207" i="35" s="1"/>
  <c r="BF207" i="35" s="1"/>
  <c r="BD191" i="35"/>
  <c r="BE191" i="35" s="1"/>
  <c r="BF191" i="35" s="1"/>
  <c r="AA183" i="35"/>
  <c r="AB183" i="35" s="1"/>
  <c r="AA175" i="35"/>
  <c r="AB175" i="35" s="1"/>
  <c r="AA159" i="35"/>
  <c r="AB159" i="35" s="1"/>
  <c r="AA151" i="35"/>
  <c r="AB151" i="35" s="1"/>
  <c r="BD143" i="35"/>
  <c r="BE143" i="35" s="1"/>
  <c r="BF143" i="35" s="1"/>
  <c r="BD135" i="35"/>
  <c r="BE135" i="35" s="1"/>
  <c r="BF135" i="35" s="1"/>
  <c r="BD127" i="35"/>
  <c r="BE127" i="35" s="1"/>
  <c r="BF127" i="35" s="1"/>
  <c r="AA111" i="35"/>
  <c r="AB111" i="35" s="1"/>
  <c r="BD103" i="35"/>
  <c r="BE103" i="35" s="1"/>
  <c r="BF103" i="35" s="1"/>
  <c r="AA95" i="35"/>
  <c r="AB95" i="35" s="1"/>
  <c r="AA87" i="35"/>
  <c r="AB87" i="35" s="1"/>
  <c r="AA79" i="35"/>
  <c r="AB79" i="35" s="1"/>
  <c r="AA71" i="35"/>
  <c r="AB71" i="35" s="1"/>
  <c r="AA63" i="35"/>
  <c r="AB63" i="35" s="1"/>
  <c r="AA55" i="35"/>
  <c r="AB55" i="35" s="1"/>
  <c r="BD47" i="35"/>
  <c r="BE47" i="35" s="1"/>
  <c r="BF47" i="35" s="1"/>
  <c r="BD39" i="35"/>
  <c r="BE39" i="35" s="1"/>
  <c r="BF39" i="35" s="1"/>
  <c r="BD31" i="35"/>
  <c r="BE31" i="35" s="1"/>
  <c r="BF31" i="35" s="1"/>
  <c r="BD23" i="35"/>
  <c r="BE23" i="35" s="1"/>
  <c r="BF23" i="35" s="1"/>
  <c r="BD15" i="35"/>
  <c r="BE15" i="35" s="1"/>
  <c r="BF15" i="35" s="1"/>
  <c r="AA274" i="35"/>
  <c r="AB274" i="35" s="1"/>
  <c r="BD274" i="35"/>
  <c r="BE274" i="35" s="1"/>
  <c r="BF274" i="35" s="1"/>
  <c r="AA258" i="35"/>
  <c r="AB258" i="35" s="1"/>
  <c r="AA162" i="35"/>
  <c r="AB162" i="35" s="1"/>
  <c r="BD162" i="35"/>
  <c r="BE162" i="35" s="1"/>
  <c r="BF162" i="35" s="1"/>
  <c r="BD154" i="35"/>
  <c r="BE154" i="35" s="1"/>
  <c r="BF154" i="35" s="1"/>
  <c r="AA154" i="35"/>
  <c r="AB154" i="35" s="1"/>
  <c r="AA217" i="35"/>
  <c r="AB217" i="35" s="1"/>
  <c r="BD217" i="35"/>
  <c r="BE217" i="35" s="1"/>
  <c r="BF217" i="35" s="1"/>
  <c r="AA232" i="35"/>
  <c r="AB232" i="35" s="1"/>
  <c r="BD232" i="35"/>
  <c r="BE232" i="35" s="1"/>
  <c r="BF232" i="35" s="1"/>
  <c r="AA216" i="35"/>
  <c r="AB216" i="35" s="1"/>
  <c r="BD216" i="35"/>
  <c r="BE216" i="35" s="1"/>
  <c r="BF216" i="35" s="1"/>
  <c r="AA200" i="35"/>
  <c r="AB200" i="35" s="1"/>
  <c r="BD200" i="35"/>
  <c r="BE200" i="35" s="1"/>
  <c r="BF200" i="35" s="1"/>
  <c r="AA152" i="35"/>
  <c r="AB152" i="35" s="1"/>
  <c r="BD152" i="35"/>
  <c r="BE152" i="35" s="1"/>
  <c r="BF152" i="35" s="1"/>
  <c r="BD136" i="35"/>
  <c r="BE136" i="35" s="1"/>
  <c r="BF136" i="35" s="1"/>
  <c r="AA128" i="35"/>
  <c r="AB128" i="35" s="1"/>
  <c r="BD128" i="35"/>
  <c r="BE128" i="35" s="1"/>
  <c r="BF128" i="35" s="1"/>
  <c r="AA56" i="35"/>
  <c r="AB56" i="35" s="1"/>
  <c r="BD56" i="35"/>
  <c r="BE56" i="35" s="1"/>
  <c r="BF56" i="35" s="1"/>
  <c r="AA250" i="35"/>
  <c r="AB250" i="35" s="1"/>
  <c r="BD250" i="35"/>
  <c r="BE250" i="35" s="1"/>
  <c r="BF250" i="35" s="1"/>
  <c r="BD239" i="35"/>
  <c r="BE239" i="35" s="1"/>
  <c r="BF239" i="35" s="1"/>
  <c r="AA239" i="35"/>
  <c r="AB239" i="35" s="1"/>
  <c r="AA199" i="35"/>
  <c r="AB199" i="35" s="1"/>
  <c r="BD199" i="35"/>
  <c r="BE199" i="35" s="1"/>
  <c r="BF199" i="35" s="1"/>
  <c r="BD95" i="35"/>
  <c r="BE95" i="35" s="1"/>
  <c r="BF95" i="35" s="1"/>
  <c r="BD87" i="35"/>
  <c r="BE87" i="35" s="1"/>
  <c r="BF87" i="35" s="1"/>
  <c r="AA31" i="35"/>
  <c r="AB31" i="35" s="1"/>
  <c r="AA153" i="35"/>
  <c r="AB153" i="35" s="1"/>
  <c r="BD153" i="35"/>
  <c r="BE153" i="35" s="1"/>
  <c r="BF153" i="35" s="1"/>
  <c r="BD272" i="35"/>
  <c r="BE272" i="35" s="1"/>
  <c r="BF272" i="35" s="1"/>
  <c r="AA272" i="35"/>
  <c r="AB272" i="35" s="1"/>
  <c r="AA302" i="35"/>
  <c r="AB302" i="35" s="1"/>
  <c r="BD302" i="35"/>
  <c r="BE302" i="35" s="1"/>
  <c r="BF302" i="35" s="1"/>
  <c r="AA294" i="35"/>
  <c r="AB294" i="35" s="1"/>
  <c r="BD294" i="35"/>
  <c r="BE294" i="35" s="1"/>
  <c r="BF294" i="35" s="1"/>
  <c r="AA278" i="35"/>
  <c r="AB278" i="35" s="1"/>
  <c r="BD278" i="35"/>
  <c r="BE278" i="35" s="1"/>
  <c r="BF278" i="35" s="1"/>
  <c r="BD262" i="35"/>
  <c r="BE262" i="35" s="1"/>
  <c r="BF262" i="35" s="1"/>
  <c r="AA262" i="35"/>
  <c r="AB262" i="35" s="1"/>
  <c r="AA238" i="35"/>
  <c r="AB238" i="35" s="1"/>
  <c r="BD238" i="35"/>
  <c r="BE238" i="35" s="1"/>
  <c r="BF238" i="35" s="1"/>
  <c r="AA230" i="35"/>
  <c r="AB230" i="35" s="1"/>
  <c r="BD230" i="35"/>
  <c r="BE230" i="35" s="1"/>
  <c r="BF230" i="35" s="1"/>
  <c r="AA222" i="35"/>
  <c r="AB222" i="35" s="1"/>
  <c r="BD222" i="35"/>
  <c r="BE222" i="35" s="1"/>
  <c r="BF222" i="35" s="1"/>
  <c r="BD214" i="35"/>
  <c r="BE214" i="35" s="1"/>
  <c r="BF214" i="35" s="1"/>
  <c r="AA214" i="35"/>
  <c r="AB214" i="35" s="1"/>
  <c r="AA206" i="35"/>
  <c r="AB206" i="35" s="1"/>
  <c r="BD206" i="35"/>
  <c r="BE206" i="35" s="1"/>
  <c r="BF206" i="35" s="1"/>
  <c r="AA190" i="35"/>
  <c r="AB190" i="35" s="1"/>
  <c r="BD190" i="35"/>
  <c r="BE190" i="35" s="1"/>
  <c r="BF190" i="35" s="1"/>
  <c r="AA182" i="35"/>
  <c r="AB182" i="35" s="1"/>
  <c r="BD182" i="35"/>
  <c r="BE182" i="35" s="1"/>
  <c r="BF182" i="35" s="1"/>
  <c r="AA174" i="35"/>
  <c r="AB174" i="35" s="1"/>
  <c r="BD174" i="35"/>
  <c r="BE174" i="35" s="1"/>
  <c r="BF174" i="35" s="1"/>
  <c r="AA166" i="35"/>
  <c r="AB166" i="35" s="1"/>
  <c r="BD166" i="35"/>
  <c r="BE166" i="35" s="1"/>
  <c r="BF166" i="35" s="1"/>
  <c r="AA150" i="35"/>
  <c r="AB150" i="35" s="1"/>
  <c r="BD150" i="35"/>
  <c r="BE150" i="35" s="1"/>
  <c r="BF150" i="35" s="1"/>
  <c r="AA142" i="35"/>
  <c r="AB142" i="35" s="1"/>
  <c r="BD142" i="35"/>
  <c r="BE142" i="35" s="1"/>
  <c r="BF142" i="35" s="1"/>
  <c r="AA134" i="35"/>
  <c r="AB134" i="35" s="1"/>
  <c r="BD134" i="35"/>
  <c r="BE134" i="35" s="1"/>
  <c r="BF134" i="35" s="1"/>
  <c r="AA118" i="35"/>
  <c r="AB118" i="35" s="1"/>
  <c r="BD118" i="35"/>
  <c r="BE118" i="35" s="1"/>
  <c r="BF118" i="35" s="1"/>
  <c r="AA110" i="35"/>
  <c r="AB110" i="35" s="1"/>
  <c r="BD110" i="35"/>
  <c r="BE110" i="35" s="1"/>
  <c r="BF110" i="35" s="1"/>
  <c r="AA102" i="35"/>
  <c r="AB102" i="35" s="1"/>
  <c r="BD102" i="35"/>
  <c r="BE102" i="35" s="1"/>
  <c r="BF102" i="35" s="1"/>
  <c r="BD94" i="35"/>
  <c r="BE94" i="35" s="1"/>
  <c r="BF94" i="35" s="1"/>
  <c r="AA94" i="35"/>
  <c r="AB94" i="35" s="1"/>
  <c r="AA86" i="35"/>
  <c r="AB86" i="35" s="1"/>
  <c r="BD86" i="35"/>
  <c r="BE86" i="35" s="1"/>
  <c r="BF86" i="35" s="1"/>
  <c r="BD70" i="35"/>
  <c r="BE70" i="35" s="1"/>
  <c r="BF70" i="35" s="1"/>
  <c r="AA70" i="35"/>
  <c r="AB70" i="35" s="1"/>
  <c r="AA62" i="35"/>
  <c r="AB62" i="35" s="1"/>
  <c r="BD62" i="35"/>
  <c r="BE62" i="35" s="1"/>
  <c r="BF62" i="35" s="1"/>
  <c r="BD54" i="35"/>
  <c r="BE54" i="35" s="1"/>
  <c r="BF54" i="35" s="1"/>
  <c r="AA54" i="35"/>
  <c r="AB54" i="35" s="1"/>
  <c r="AA38" i="35"/>
  <c r="AB38" i="35" s="1"/>
  <c r="BD38" i="35"/>
  <c r="BE38" i="35" s="1"/>
  <c r="BF38" i="35" s="1"/>
  <c r="AA282" i="35"/>
  <c r="AB282" i="35" s="1"/>
  <c r="AA281" i="35"/>
  <c r="AB281" i="35" s="1"/>
  <c r="BD281" i="35"/>
  <c r="BE281" i="35" s="1"/>
  <c r="BF281" i="35" s="1"/>
  <c r="AA225" i="35"/>
  <c r="AB225" i="35" s="1"/>
  <c r="BD225" i="35"/>
  <c r="BE225" i="35" s="1"/>
  <c r="BF225" i="35" s="1"/>
  <c r="BD209" i="35"/>
  <c r="BE209" i="35" s="1"/>
  <c r="BF209" i="35" s="1"/>
  <c r="BD169" i="35"/>
  <c r="BE169" i="35" s="1"/>
  <c r="BF169" i="35" s="1"/>
  <c r="AA296" i="35"/>
  <c r="AB296" i="35" s="1"/>
  <c r="BD296" i="35"/>
  <c r="BE296" i="35" s="1"/>
  <c r="BF296" i="35" s="1"/>
  <c r="AA286" i="35"/>
  <c r="AB286" i="35" s="1"/>
  <c r="BD286" i="35"/>
  <c r="BE286" i="35" s="1"/>
  <c r="BF286" i="35" s="1"/>
  <c r="AA270" i="35"/>
  <c r="AB270" i="35" s="1"/>
  <c r="BD270" i="35"/>
  <c r="BE270" i="35" s="1"/>
  <c r="BF270" i="35" s="1"/>
  <c r="AA246" i="35"/>
  <c r="AB246" i="35" s="1"/>
  <c r="BD246" i="35"/>
  <c r="BE246" i="35" s="1"/>
  <c r="BF246" i="35" s="1"/>
  <c r="AA198" i="35"/>
  <c r="AB198" i="35" s="1"/>
  <c r="BD198" i="35"/>
  <c r="BE198" i="35" s="1"/>
  <c r="BF198" i="35" s="1"/>
  <c r="BD158" i="35"/>
  <c r="BE158" i="35" s="1"/>
  <c r="BF158" i="35" s="1"/>
  <c r="AA158" i="35"/>
  <c r="AB158" i="35" s="1"/>
  <c r="AA301" i="35"/>
  <c r="AB301" i="35" s="1"/>
  <c r="BD301" i="35"/>
  <c r="BE301" i="35" s="1"/>
  <c r="BF301" i="35" s="1"/>
  <c r="AA293" i="35"/>
  <c r="AB293" i="35" s="1"/>
  <c r="BD293" i="35"/>
  <c r="BE293" i="35" s="1"/>
  <c r="BF293" i="35" s="1"/>
  <c r="AA285" i="35"/>
  <c r="AB285" i="35" s="1"/>
  <c r="BD285" i="35"/>
  <c r="BE285" i="35" s="1"/>
  <c r="BF285" i="35" s="1"/>
  <c r="AA277" i="35"/>
  <c r="AB277" i="35" s="1"/>
  <c r="BD277" i="35"/>
  <c r="BE277" i="35" s="1"/>
  <c r="BF277" i="35" s="1"/>
  <c r="AA269" i="35"/>
  <c r="AB269" i="35" s="1"/>
  <c r="BD269" i="35"/>
  <c r="BE269" i="35" s="1"/>
  <c r="BF269" i="35" s="1"/>
  <c r="BD261" i="35"/>
  <c r="BE261" i="35" s="1"/>
  <c r="BF261" i="35" s="1"/>
  <c r="AA261" i="35"/>
  <c r="AB261" i="35" s="1"/>
  <c r="AA245" i="35"/>
  <c r="AB245" i="35" s="1"/>
  <c r="BD245" i="35"/>
  <c r="BE245" i="35" s="1"/>
  <c r="BF245" i="35" s="1"/>
  <c r="BD237" i="35"/>
  <c r="BE237" i="35" s="1"/>
  <c r="BF237" i="35" s="1"/>
  <c r="AA237" i="35"/>
  <c r="AB237" i="35" s="1"/>
  <c r="AA221" i="35"/>
  <c r="AB221" i="35" s="1"/>
  <c r="BD221" i="35"/>
  <c r="BE221" i="35" s="1"/>
  <c r="BF221" i="35" s="1"/>
  <c r="AA213" i="35"/>
  <c r="AB213" i="35" s="1"/>
  <c r="BD213" i="35"/>
  <c r="BE213" i="35" s="1"/>
  <c r="BF213" i="35" s="1"/>
  <c r="AA205" i="35"/>
  <c r="AB205" i="35" s="1"/>
  <c r="BD205" i="35"/>
  <c r="BE205" i="35" s="1"/>
  <c r="BF205" i="35" s="1"/>
  <c r="BD197" i="35"/>
  <c r="BE197" i="35" s="1"/>
  <c r="BF197" i="35" s="1"/>
  <c r="AA197" i="35"/>
  <c r="AB197" i="35" s="1"/>
  <c r="AA181" i="35"/>
  <c r="AB181" i="35" s="1"/>
  <c r="BD181" i="35"/>
  <c r="BE181" i="35" s="1"/>
  <c r="BF181" i="35" s="1"/>
  <c r="AA157" i="35"/>
  <c r="AB157" i="35" s="1"/>
  <c r="BD157" i="35"/>
  <c r="BE157" i="35" s="1"/>
  <c r="BF157" i="35" s="1"/>
  <c r="AA141" i="35"/>
  <c r="AB141" i="35" s="1"/>
  <c r="BD141" i="35"/>
  <c r="BE141" i="35" s="1"/>
  <c r="BF141" i="35" s="1"/>
  <c r="AA133" i="35"/>
  <c r="AB133" i="35" s="1"/>
  <c r="BD133" i="35"/>
  <c r="BE133" i="35" s="1"/>
  <c r="BF133" i="35" s="1"/>
  <c r="BD125" i="35"/>
  <c r="BE125" i="35" s="1"/>
  <c r="BF125" i="35" s="1"/>
  <c r="AA125" i="35"/>
  <c r="AB125" i="35" s="1"/>
  <c r="AA101" i="35"/>
  <c r="AB101" i="35" s="1"/>
  <c r="BD101" i="35"/>
  <c r="BE101" i="35" s="1"/>
  <c r="BF101" i="35" s="1"/>
  <c r="AA77" i="35"/>
  <c r="AB77" i="35" s="1"/>
  <c r="BD77" i="35"/>
  <c r="BE77" i="35" s="1"/>
  <c r="BF77" i="35" s="1"/>
  <c r="AA61" i="35"/>
  <c r="AB61" i="35" s="1"/>
  <c r="BD61" i="35"/>
  <c r="BE61" i="35" s="1"/>
  <c r="BF61" i="35" s="1"/>
  <c r="AA45" i="35"/>
  <c r="AB45" i="35" s="1"/>
  <c r="BD45" i="35"/>
  <c r="BE45" i="35" s="1"/>
  <c r="BF45" i="35" s="1"/>
  <c r="AA37" i="35"/>
  <c r="AB37" i="35" s="1"/>
  <c r="BD37" i="35"/>
  <c r="BE37" i="35" s="1"/>
  <c r="BF37" i="35" s="1"/>
  <c r="AA290" i="35"/>
  <c r="AB290" i="35" s="1"/>
  <c r="BD290" i="35"/>
  <c r="BE290" i="35" s="1"/>
  <c r="BF290" i="35" s="1"/>
  <c r="AA122" i="35"/>
  <c r="AB122" i="35" s="1"/>
  <c r="BD122" i="35"/>
  <c r="BE122" i="35" s="1"/>
  <c r="BF122" i="35" s="1"/>
  <c r="AA297" i="35"/>
  <c r="AB297" i="35" s="1"/>
  <c r="AA241" i="35"/>
  <c r="AB241" i="35" s="1"/>
  <c r="BD241" i="35"/>
  <c r="BE241" i="35" s="1"/>
  <c r="BF241" i="35" s="1"/>
  <c r="AA167" i="35"/>
  <c r="AB167" i="35" s="1"/>
  <c r="BD167" i="35"/>
  <c r="BE167" i="35" s="1"/>
  <c r="BF167" i="35" s="1"/>
  <c r="AA300" i="35"/>
  <c r="AB300" i="35" s="1"/>
  <c r="BD300" i="35"/>
  <c r="BE300" i="35" s="1"/>
  <c r="BF300" i="35" s="1"/>
  <c r="AA260" i="35"/>
  <c r="AB260" i="35" s="1"/>
  <c r="BD260" i="35"/>
  <c r="BE260" i="35" s="1"/>
  <c r="BF260" i="35" s="1"/>
  <c r="AA204" i="35"/>
  <c r="AB204" i="35" s="1"/>
  <c r="BD204" i="35"/>
  <c r="BE204" i="35" s="1"/>
  <c r="BF204" i="35" s="1"/>
  <c r="AA196" i="35"/>
  <c r="AB196" i="35" s="1"/>
  <c r="BD196" i="35"/>
  <c r="BE196" i="35" s="1"/>
  <c r="BF196" i="35" s="1"/>
  <c r="AA188" i="35"/>
  <c r="AB188" i="35" s="1"/>
  <c r="BD188" i="35"/>
  <c r="BE188" i="35" s="1"/>
  <c r="BF188" i="35" s="1"/>
  <c r="AA180" i="35"/>
  <c r="AB180" i="35" s="1"/>
  <c r="BD180" i="35"/>
  <c r="BE180" i="35" s="1"/>
  <c r="BF180" i="35" s="1"/>
  <c r="AA172" i="35"/>
  <c r="AB172" i="35" s="1"/>
  <c r="BD172" i="35"/>
  <c r="BE172" i="35" s="1"/>
  <c r="BF172" i="35" s="1"/>
  <c r="AA164" i="35"/>
  <c r="AB164" i="35" s="1"/>
  <c r="BD164" i="35"/>
  <c r="BE164" i="35" s="1"/>
  <c r="BF164" i="35" s="1"/>
  <c r="BD148" i="35"/>
  <c r="BE148" i="35" s="1"/>
  <c r="BF148" i="35" s="1"/>
  <c r="AA140" i="35"/>
  <c r="AB140" i="35" s="1"/>
  <c r="BD140" i="35"/>
  <c r="BE140" i="35" s="1"/>
  <c r="BF140" i="35" s="1"/>
  <c r="AA124" i="35"/>
  <c r="AB124" i="35" s="1"/>
  <c r="BD124" i="35"/>
  <c r="BE124" i="35" s="1"/>
  <c r="BF124" i="35" s="1"/>
  <c r="AA108" i="35"/>
  <c r="AB108" i="35" s="1"/>
  <c r="BD108" i="35"/>
  <c r="BE108" i="35" s="1"/>
  <c r="BF108" i="35" s="1"/>
  <c r="AA100" i="35"/>
  <c r="AB100" i="35" s="1"/>
  <c r="BD100" i="35"/>
  <c r="BE100" i="35" s="1"/>
  <c r="BF100" i="35" s="1"/>
  <c r="AA92" i="35"/>
  <c r="AB92" i="35" s="1"/>
  <c r="BD92" i="35"/>
  <c r="BE92" i="35" s="1"/>
  <c r="BF92" i="35" s="1"/>
  <c r="AA76" i="35"/>
  <c r="AB76" i="35" s="1"/>
  <c r="BD76" i="35"/>
  <c r="BE76" i="35" s="1"/>
  <c r="BF76" i="35" s="1"/>
  <c r="BD68" i="35"/>
  <c r="BE68" i="35" s="1"/>
  <c r="BF68" i="35" s="1"/>
  <c r="AA68" i="35"/>
  <c r="AB68" i="35" s="1"/>
  <c r="AA60" i="35"/>
  <c r="AB60" i="35" s="1"/>
  <c r="BD60" i="35"/>
  <c r="BE60" i="35" s="1"/>
  <c r="BF60" i="35" s="1"/>
  <c r="AA52" i="35"/>
  <c r="AB52" i="35" s="1"/>
  <c r="BD52" i="35"/>
  <c r="BE52" i="35" s="1"/>
  <c r="BF52" i="35" s="1"/>
  <c r="AA44" i="35"/>
  <c r="AB44" i="35" s="1"/>
  <c r="BD44" i="35"/>
  <c r="BE44" i="35" s="1"/>
  <c r="BF44" i="35" s="1"/>
  <c r="AA28" i="35"/>
  <c r="AB28" i="35" s="1"/>
  <c r="BD28" i="35"/>
  <c r="BE28" i="35" s="1"/>
  <c r="BF28" i="35" s="1"/>
  <c r="AA12" i="35"/>
  <c r="AB12" i="35" s="1"/>
  <c r="BD12" i="35"/>
  <c r="BE12" i="35" s="1"/>
  <c r="BF12" i="35" s="1"/>
  <c r="AA298" i="35"/>
  <c r="AB298" i="35" s="1"/>
  <c r="BD298" i="35"/>
  <c r="BE298" i="35" s="1"/>
  <c r="BF298" i="35" s="1"/>
  <c r="BD218" i="35"/>
  <c r="BE218" i="35" s="1"/>
  <c r="BF218" i="35" s="1"/>
  <c r="AA218" i="35"/>
  <c r="AB218" i="35" s="1"/>
  <c r="AA280" i="35"/>
  <c r="AB280" i="35" s="1"/>
  <c r="BD280" i="35"/>
  <c r="BE280" i="35" s="1"/>
  <c r="BF280" i="35" s="1"/>
  <c r="AA292" i="35"/>
  <c r="AB292" i="35" s="1"/>
  <c r="BD292" i="35"/>
  <c r="BE292" i="35" s="1"/>
  <c r="BF292" i="35" s="1"/>
  <c r="BD284" i="35"/>
  <c r="BE284" i="35" s="1"/>
  <c r="BF284" i="35" s="1"/>
  <c r="AA284" i="35"/>
  <c r="AB284" i="35" s="1"/>
  <c r="AA244" i="35"/>
  <c r="AB244" i="35" s="1"/>
  <c r="BD244" i="35"/>
  <c r="BE244" i="35" s="1"/>
  <c r="BF244" i="35" s="1"/>
  <c r="AA228" i="35"/>
  <c r="AB228" i="35" s="1"/>
  <c r="BD228" i="35"/>
  <c r="BE228" i="35" s="1"/>
  <c r="BF228" i="35" s="1"/>
  <c r="AA220" i="35"/>
  <c r="AB220" i="35" s="1"/>
  <c r="BD220" i="35"/>
  <c r="BE220" i="35" s="1"/>
  <c r="BF220" i="35" s="1"/>
  <c r="AA212" i="35"/>
  <c r="AB212" i="35" s="1"/>
  <c r="AA291" i="35"/>
  <c r="AB291" i="35" s="1"/>
  <c r="BD291" i="35"/>
  <c r="BE291" i="35" s="1"/>
  <c r="BF291" i="35" s="1"/>
  <c r="AA283" i="35"/>
  <c r="AB283" i="35" s="1"/>
  <c r="BD283" i="35"/>
  <c r="BE283" i="35" s="1"/>
  <c r="BF283" i="35" s="1"/>
  <c r="BD275" i="35"/>
  <c r="BE275" i="35" s="1"/>
  <c r="BF275" i="35" s="1"/>
  <c r="AA259" i="35"/>
  <c r="AB259" i="35" s="1"/>
  <c r="BD259" i="35"/>
  <c r="BE259" i="35" s="1"/>
  <c r="BF259" i="35" s="1"/>
  <c r="AA243" i="35"/>
  <c r="AB243" i="35" s="1"/>
  <c r="BD243" i="35"/>
  <c r="BE243" i="35" s="1"/>
  <c r="BF243" i="35" s="1"/>
  <c r="AA219" i="35"/>
  <c r="AB219" i="35" s="1"/>
  <c r="BD219" i="35"/>
  <c r="BE219" i="35" s="1"/>
  <c r="BF219" i="35" s="1"/>
  <c r="AA195" i="35"/>
  <c r="AB195" i="35" s="1"/>
  <c r="BD195" i="35"/>
  <c r="BE195" i="35" s="1"/>
  <c r="BF195" i="35" s="1"/>
  <c r="AA187" i="35"/>
  <c r="AB187" i="35" s="1"/>
  <c r="BD187" i="35"/>
  <c r="BE187" i="35" s="1"/>
  <c r="BF187" i="35" s="1"/>
  <c r="AA179" i="35"/>
  <c r="AB179" i="35" s="1"/>
  <c r="BD179" i="35"/>
  <c r="BE179" i="35" s="1"/>
  <c r="BF179" i="35" s="1"/>
  <c r="AA171" i="35"/>
  <c r="AB171" i="35" s="1"/>
  <c r="AA163" i="35"/>
  <c r="AB163" i="35" s="1"/>
  <c r="BD163" i="35"/>
  <c r="BE163" i="35" s="1"/>
  <c r="BF163" i="35" s="1"/>
  <c r="AA147" i="35"/>
  <c r="AB147" i="35" s="1"/>
  <c r="BD147" i="35"/>
  <c r="BE147" i="35" s="1"/>
  <c r="BF147" i="35" s="1"/>
  <c r="AA139" i="35"/>
  <c r="AB139" i="35" s="1"/>
  <c r="BD139" i="35"/>
  <c r="BE139" i="35" s="1"/>
  <c r="BF139" i="35" s="1"/>
  <c r="AA131" i="35"/>
  <c r="AB131" i="35" s="1"/>
  <c r="BD131" i="35"/>
  <c r="BE131" i="35" s="1"/>
  <c r="BF131" i="35" s="1"/>
  <c r="AA123" i="35"/>
  <c r="AB123" i="35" s="1"/>
  <c r="BD123" i="35"/>
  <c r="BE123" i="35" s="1"/>
  <c r="BF123" i="35" s="1"/>
  <c r="AA107" i="35"/>
  <c r="AB107" i="35" s="1"/>
  <c r="BD107" i="35"/>
  <c r="BE107" i="35" s="1"/>
  <c r="BF107" i="35" s="1"/>
  <c r="AA99" i="35"/>
  <c r="AB99" i="35" s="1"/>
  <c r="AA91" i="35"/>
  <c r="AB91" i="35" s="1"/>
  <c r="BD91" i="35"/>
  <c r="BE91" i="35" s="1"/>
  <c r="BF91" i="35" s="1"/>
  <c r="AA75" i="35"/>
  <c r="AB75" i="35" s="1"/>
  <c r="BD75" i="35"/>
  <c r="BE75" i="35" s="1"/>
  <c r="BF75" i="35" s="1"/>
  <c r="AA67" i="35"/>
  <c r="AB67" i="35" s="1"/>
  <c r="BD67" i="35"/>
  <c r="BE67" i="35" s="1"/>
  <c r="BF67" i="35" s="1"/>
  <c r="BD59" i="35"/>
  <c r="BE59" i="35" s="1"/>
  <c r="BF59" i="35" s="1"/>
  <c r="AA90" i="35"/>
  <c r="AB90" i="35" s="1"/>
  <c r="AA82" i="35"/>
  <c r="AB82" i="35" s="1"/>
  <c r="BD82" i="35"/>
  <c r="BE82" i="35" s="1"/>
  <c r="BF82" i="35" s="1"/>
  <c r="AA74" i="35"/>
  <c r="AB74" i="35" s="1"/>
  <c r="BD74" i="35"/>
  <c r="BE74" i="35" s="1"/>
  <c r="BF74" i="35" s="1"/>
  <c r="BD66" i="35"/>
  <c r="BE66" i="35" s="1"/>
  <c r="BF66" i="35" s="1"/>
  <c r="AA242" i="35"/>
  <c r="AB242" i="35" s="1"/>
  <c r="BD242" i="35"/>
  <c r="BE242" i="35" s="1"/>
  <c r="BF242" i="35" s="1"/>
  <c r="AA146" i="35"/>
  <c r="AB146" i="35" s="1"/>
  <c r="BD146" i="35"/>
  <c r="BE146" i="35" s="1"/>
  <c r="BF146" i="35" s="1"/>
  <c r="AA145" i="35"/>
  <c r="AB145" i="35" s="1"/>
  <c r="BD145" i="35"/>
  <c r="BE145" i="35" s="1"/>
  <c r="BF145" i="35" s="1"/>
  <c r="AA137" i="35"/>
  <c r="AB137" i="35" s="1"/>
  <c r="BD137" i="35"/>
  <c r="BE137" i="35" s="1"/>
  <c r="BF137" i="35" s="1"/>
  <c r="BD89" i="35"/>
  <c r="BE89" i="35" s="1"/>
  <c r="BF89" i="35" s="1"/>
  <c r="AA81" i="35"/>
  <c r="AB81" i="35" s="1"/>
  <c r="BD81" i="35"/>
  <c r="BE81" i="35" s="1"/>
  <c r="BF81" i="35" s="1"/>
  <c r="BD73" i="35"/>
  <c r="BE73" i="35" s="1"/>
  <c r="BF73" i="35" s="1"/>
  <c r="AA73" i="35"/>
  <c r="AB73" i="35" s="1"/>
  <c r="AA25" i="35"/>
  <c r="AB25" i="35" s="1"/>
  <c r="BD25" i="35"/>
  <c r="BE25" i="35" s="1"/>
  <c r="BF25" i="35" s="1"/>
  <c r="AA17" i="35"/>
  <c r="AB17" i="35" s="1"/>
  <c r="BD17" i="35"/>
  <c r="BE17" i="35" s="1"/>
  <c r="BF17" i="35" s="1"/>
  <c r="AA21" i="35"/>
  <c r="AB21" i="35" s="1"/>
  <c r="BD21" i="35"/>
  <c r="BE21" i="35" s="1"/>
  <c r="BF21" i="35" s="1"/>
  <c r="AA51" i="35"/>
  <c r="AB51" i="35" s="1"/>
  <c r="BD51" i="35"/>
  <c r="BE51" i="35" s="1"/>
  <c r="BF51" i="35" s="1"/>
  <c r="AA43" i="35"/>
  <c r="AB43" i="35" s="1"/>
  <c r="BD43" i="35"/>
  <c r="BE43" i="35" s="1"/>
  <c r="BF43" i="35" s="1"/>
  <c r="AA35" i="35"/>
  <c r="AB35" i="35" s="1"/>
  <c r="BD35" i="35"/>
  <c r="BE35" i="35" s="1"/>
  <c r="BF35" i="35" s="1"/>
  <c r="AA19" i="35"/>
  <c r="AB19" i="35" s="1"/>
  <c r="BD19" i="35"/>
  <c r="BE19" i="35" s="1"/>
  <c r="BF19" i="35" s="1"/>
  <c r="AA289" i="35" l="1"/>
  <c r="AB289" i="35" s="1"/>
  <c r="BD231" i="35"/>
  <c r="BE231" i="35" s="1"/>
  <c r="BF231" i="35" s="1"/>
  <c r="BD189" i="35"/>
  <c r="BE189" i="35" s="1"/>
  <c r="BF189" i="35" s="1"/>
  <c r="BD183" i="35"/>
  <c r="BE183" i="35" s="1"/>
  <c r="BF183" i="35" s="1"/>
  <c r="AA263" i="35"/>
  <c r="AB263" i="35" s="1"/>
  <c r="BD18" i="35"/>
  <c r="BE18" i="35" s="1"/>
  <c r="BF18" i="35" s="1"/>
  <c r="AA103" i="35"/>
  <c r="AB103" i="35" s="1"/>
  <c r="BD155" i="35"/>
  <c r="BE155" i="35" s="1"/>
  <c r="BF155" i="35" s="1"/>
  <c r="AA235" i="35"/>
  <c r="AB235" i="35" s="1"/>
  <c r="BD64" i="35"/>
  <c r="BE64" i="35" s="1"/>
  <c r="BF64" i="35" s="1"/>
  <c r="BD175" i="35"/>
  <c r="BE175" i="35" s="1"/>
  <c r="BF175" i="35" s="1"/>
  <c r="AA170" i="35"/>
  <c r="AB170" i="35" s="1"/>
  <c r="AA295" i="35"/>
  <c r="AB295" i="35" s="1"/>
  <c r="AA30" i="35"/>
  <c r="AB30" i="35" s="1"/>
  <c r="BD273" i="35"/>
  <c r="BE273" i="35" s="1"/>
  <c r="BF273" i="35" s="1"/>
  <c r="AA39" i="35"/>
  <c r="AB39" i="35" s="1"/>
  <c r="AA126" i="35"/>
  <c r="AB126" i="35" s="1"/>
  <c r="AA58" i="35"/>
  <c r="AB58" i="35" s="1"/>
  <c r="BD79" i="35"/>
  <c r="BE79" i="35" s="1"/>
  <c r="BF79" i="35" s="1"/>
  <c r="AA117" i="35"/>
  <c r="AB117" i="35" s="1"/>
  <c r="AA229" i="35"/>
  <c r="AB229" i="35" s="1"/>
  <c r="BD161" i="35"/>
  <c r="BE161" i="35" s="1"/>
  <c r="BF161" i="35" s="1"/>
  <c r="AA53" i="35"/>
  <c r="AB53" i="35" s="1"/>
  <c r="AA165" i="35"/>
  <c r="AB165" i="35" s="1"/>
  <c r="BD159" i="35"/>
  <c r="BE159" i="35" s="1"/>
  <c r="BF159" i="35" s="1"/>
  <c r="AA22" i="35"/>
  <c r="AB22" i="35" s="1"/>
  <c r="BD240" i="35"/>
  <c r="BE240" i="35" s="1"/>
  <c r="BF240" i="35" s="1"/>
  <c r="BD29" i="35"/>
  <c r="BE29" i="35" s="1"/>
  <c r="BF29" i="35" s="1"/>
  <c r="BD276" i="35"/>
  <c r="BE276" i="35" s="1"/>
  <c r="BF276" i="35" s="1"/>
  <c r="BD236" i="35"/>
  <c r="BE236" i="35" s="1"/>
  <c r="BF236" i="35" s="1"/>
  <c r="BD119" i="35"/>
  <c r="BE119" i="35" s="1"/>
  <c r="BF119" i="35" s="1"/>
  <c r="BD120" i="35"/>
  <c r="BE120" i="35" s="1"/>
  <c r="BF120" i="35" s="1"/>
  <c r="BD173" i="35"/>
  <c r="BE173" i="35" s="1"/>
  <c r="BF173" i="35" s="1"/>
  <c r="BD27" i="35"/>
  <c r="BE27" i="35" s="1"/>
  <c r="BF27" i="35" s="1"/>
  <c r="BD177" i="35"/>
  <c r="BE177" i="35" s="1"/>
  <c r="BF177" i="35" s="1"/>
  <c r="BD226" i="35"/>
  <c r="BE226" i="35" s="1"/>
  <c r="BF226" i="35" s="1"/>
  <c r="BD234" i="35"/>
  <c r="BE234" i="35" s="1"/>
  <c r="BF234" i="35" s="1"/>
  <c r="BD247" i="35"/>
  <c r="BE247" i="35" s="1"/>
  <c r="BF247" i="35" s="1"/>
  <c r="AA48" i="35"/>
  <c r="AB48" i="35" s="1"/>
  <c r="BD224" i="35"/>
  <c r="BE224" i="35" s="1"/>
  <c r="BF224" i="35" s="1"/>
  <c r="AA132" i="35"/>
  <c r="AB132" i="35" s="1"/>
  <c r="BD253" i="35"/>
  <c r="BE253" i="35" s="1"/>
  <c r="BF253" i="35" s="1"/>
  <c r="AA23" i="35"/>
  <c r="AB23" i="35" s="1"/>
  <c r="AA138" i="35"/>
  <c r="AB138" i="35" s="1"/>
  <c r="BD85" i="35"/>
  <c r="BE85" i="35" s="1"/>
  <c r="BF85" i="35" s="1"/>
  <c r="AA15" i="35"/>
  <c r="AB15" i="35" s="1"/>
  <c r="BD50" i="35"/>
  <c r="BE50" i="35" s="1"/>
  <c r="BF50" i="35" s="1"/>
  <c r="AA42" i="35"/>
  <c r="AB42" i="35" s="1"/>
  <c r="AA168" i="35"/>
  <c r="AB168" i="35" s="1"/>
  <c r="AA176" i="35"/>
  <c r="AB176" i="35" s="1"/>
  <c r="BD249" i="35"/>
  <c r="BE249" i="35" s="1"/>
  <c r="BF249" i="35" s="1"/>
  <c r="BD184" i="35"/>
  <c r="BE184" i="35" s="1"/>
  <c r="BF184" i="35" s="1"/>
  <c r="BD41" i="35"/>
  <c r="BE41" i="35" s="1"/>
  <c r="BF41" i="35" s="1"/>
  <c r="BD69" i="35"/>
  <c r="BE69" i="35" s="1"/>
  <c r="BF69" i="35" s="1"/>
  <c r="BD257" i="35"/>
  <c r="BE257" i="35" s="1"/>
  <c r="BF257" i="35" s="1"/>
  <c r="BD104" i="35"/>
  <c r="BE104" i="35" s="1"/>
  <c r="BF104" i="35" s="1"/>
  <c r="BD65" i="35"/>
  <c r="BE65" i="35" s="1"/>
  <c r="BF65" i="35" s="1"/>
  <c r="BD129" i="35"/>
  <c r="BE129" i="35" s="1"/>
  <c r="BF129" i="35" s="1"/>
  <c r="BD265" i="35"/>
  <c r="BE265" i="35" s="1"/>
  <c r="BF265" i="35" s="1"/>
  <c r="AA84" i="35"/>
  <c r="AB84" i="35" s="1"/>
  <c r="AA116" i="35"/>
  <c r="AB116" i="35" s="1"/>
  <c r="AA223" i="35"/>
  <c r="AB223" i="35" s="1"/>
  <c r="AA149" i="35"/>
  <c r="AB149" i="35" s="1"/>
  <c r="AA287" i="35"/>
  <c r="AB287" i="35" s="1"/>
  <c r="BD40" i="35"/>
  <c r="BE40" i="35" s="1"/>
  <c r="BF40" i="35" s="1"/>
  <c r="AA192" i="35"/>
  <c r="AB192" i="35" s="1"/>
  <c r="BD49" i="35"/>
  <c r="BE49" i="35" s="1"/>
  <c r="BF49" i="35" s="1"/>
  <c r="BD109" i="35"/>
  <c r="BE109" i="35" s="1"/>
  <c r="BF109" i="35" s="1"/>
  <c r="BD156" i="35"/>
  <c r="BE156" i="35" s="1"/>
  <c r="BF156" i="35" s="1"/>
  <c r="BD210" i="35"/>
  <c r="BE210" i="35" s="1"/>
  <c r="BF210" i="35" s="1"/>
  <c r="BD256" i="35"/>
  <c r="BE256" i="35" s="1"/>
  <c r="BF256" i="35" s="1"/>
  <c r="BD194" i="35"/>
  <c r="BE194" i="35" s="1"/>
  <c r="BF194" i="35" s="1"/>
  <c r="BD112" i="35"/>
  <c r="BE112" i="35" s="1"/>
  <c r="BF112" i="35" s="1"/>
  <c r="AA13" i="35"/>
  <c r="AB13" i="35" s="1"/>
  <c r="BD151" i="35"/>
  <c r="BE151" i="35" s="1"/>
  <c r="BF151" i="35" s="1"/>
  <c r="BD71" i="35"/>
  <c r="BE71" i="35" s="1"/>
  <c r="BF71" i="35" s="1"/>
  <c r="BD46" i="35"/>
  <c r="BE46" i="35" s="1"/>
  <c r="BF46" i="35" s="1"/>
  <c r="AA105" i="35"/>
  <c r="AB105" i="35" s="1"/>
  <c r="AA299" i="35"/>
  <c r="AB299" i="35" s="1"/>
  <c r="BD113" i="35"/>
  <c r="BE113" i="35" s="1"/>
  <c r="BF113" i="35" s="1"/>
  <c r="AA227" i="35"/>
  <c r="AB227" i="35" s="1"/>
  <c r="BD267" i="35"/>
  <c r="BE267" i="35" s="1"/>
  <c r="BF267" i="35" s="1"/>
  <c r="AA20" i="35"/>
  <c r="AB20" i="35" s="1"/>
  <c r="AA271" i="35"/>
  <c r="AB271" i="35" s="1"/>
  <c r="BD111" i="35"/>
  <c r="BE111" i="35" s="1"/>
  <c r="BF111" i="35" s="1"/>
  <c r="AA47" i="35"/>
  <c r="AB47" i="35" s="1"/>
  <c r="AA191" i="35"/>
  <c r="AB191" i="35" s="1"/>
  <c r="AA248" i="35"/>
  <c r="AB248" i="35" s="1"/>
  <c r="BD72" i="35"/>
  <c r="BE72" i="35" s="1"/>
  <c r="BF72" i="35" s="1"/>
  <c r="BD202" i="35"/>
  <c r="BE202" i="35" s="1"/>
  <c r="BF202" i="35" s="1"/>
  <c r="AA207" i="35"/>
  <c r="AB207" i="35" s="1"/>
  <c r="AA233" i="35"/>
  <c r="AB233" i="35" s="1"/>
  <c r="BD93" i="35"/>
  <c r="BE93" i="35" s="1"/>
  <c r="BF93" i="35" s="1"/>
  <c r="BD215" i="35"/>
  <c r="BE215" i="35" s="1"/>
  <c r="BF215" i="35" s="1"/>
  <c r="BD288" i="35"/>
  <c r="BE288" i="35" s="1"/>
  <c r="BF288" i="35" s="1"/>
  <c r="AA106" i="35"/>
  <c r="AB106" i="35" s="1"/>
  <c r="AA80" i="35"/>
  <c r="AB80" i="35" s="1"/>
  <c r="BD264" i="35"/>
  <c r="BE264" i="35" s="1"/>
  <c r="BF264" i="35" s="1"/>
  <c r="BD98" i="35"/>
  <c r="BE98" i="35" s="1"/>
  <c r="BF98" i="35" s="1"/>
  <c r="BD16" i="35"/>
  <c r="BE16" i="35" s="1"/>
  <c r="BF16" i="35" s="1"/>
  <c r="BD57" i="35"/>
  <c r="BE57" i="35" s="1"/>
  <c r="BF57" i="35" s="1"/>
  <c r="BD121" i="35"/>
  <c r="BE121" i="35" s="1"/>
  <c r="BF121" i="35" s="1"/>
  <c r="BD266" i="35"/>
  <c r="BE266" i="35" s="1"/>
  <c r="BF266" i="35" s="1"/>
  <c r="BD83" i="35"/>
  <c r="BE83" i="35" s="1"/>
  <c r="BF83" i="35" s="1"/>
  <c r="AA211" i="35"/>
  <c r="AB211" i="35" s="1"/>
  <c r="AA143" i="35"/>
  <c r="AB143" i="35" s="1"/>
  <c r="AA36" i="35"/>
  <c r="AB36" i="35" s="1"/>
  <c r="BD201" i="35"/>
  <c r="BE201" i="35" s="1"/>
  <c r="BF201" i="35" s="1"/>
  <c r="BD55" i="35"/>
  <c r="BE55" i="35" s="1"/>
  <c r="BF55" i="35" s="1"/>
  <c r="AA135" i="35"/>
  <c r="AB135" i="35" s="1"/>
  <c r="BD88" i="35"/>
  <c r="BE88" i="35" s="1"/>
  <c r="BF88" i="35" s="1"/>
  <c r="BD185" i="35"/>
  <c r="BE185" i="35" s="1"/>
  <c r="BF185" i="35" s="1"/>
  <c r="AA127" i="35"/>
  <c r="AB127" i="35" s="1"/>
  <c r="BD130" i="35"/>
  <c r="BE130" i="35" s="1"/>
  <c r="BF130" i="35" s="1"/>
  <c r="AA26" i="35"/>
  <c r="AB26" i="35" s="1"/>
  <c r="AA144" i="35"/>
  <c r="AB144" i="35" s="1"/>
  <c r="AA268" i="35"/>
  <c r="AB268" i="35" s="1"/>
  <c r="BD279" i="35"/>
  <c r="BE279" i="35" s="1"/>
  <c r="BF279" i="35" s="1"/>
  <c r="BD114" i="35"/>
  <c r="BE114" i="35" s="1"/>
  <c r="BF114" i="35" s="1"/>
  <c r="BD24" i="35"/>
  <c r="BE24" i="35" s="1"/>
  <c r="BF24" i="35" s="1"/>
  <c r="BD33" i="35"/>
  <c r="BE33" i="35" s="1"/>
  <c r="BF33" i="35" s="1"/>
  <c r="AA97" i="35"/>
  <c r="AB97" i="35" s="1"/>
  <c r="BD178" i="35"/>
  <c r="BE178" i="35" s="1"/>
  <c r="BF178" i="35" s="1"/>
  <c r="BD34" i="35"/>
  <c r="BE34" i="35" s="1"/>
  <c r="BF34" i="35" s="1"/>
  <c r="BD186" i="35"/>
  <c r="BE186" i="35" s="1"/>
  <c r="BF186" i="35" s="1"/>
  <c r="BD193" i="35"/>
  <c r="BE193" i="35" s="1"/>
  <c r="BF193" i="35" s="1"/>
  <c r="BD63" i="35"/>
  <c r="BE63" i="35" s="1"/>
  <c r="BF63" i="35" s="1"/>
  <c r="AA32" i="35"/>
  <c r="AB32" i="35" s="1"/>
  <c r="BD96" i="35"/>
  <c r="BE96" i="35" s="1"/>
  <c r="BF96" i="35" s="1"/>
  <c r="BD160" i="35"/>
  <c r="BE160" i="35" s="1"/>
  <c r="BF160" i="35" s="1"/>
  <c r="AA254" i="35"/>
  <c r="AB254" i="35" s="1"/>
  <c r="BD254" i="35"/>
  <c r="BE254" i="35" s="1"/>
  <c r="BF254" i="35" s="1"/>
  <c r="AA251" i="35"/>
  <c r="AB251" i="35" s="1"/>
  <c r="BD251" i="35"/>
  <c r="BE251" i="35" s="1"/>
  <c r="BF251" i="35" s="1"/>
  <c r="AA252" i="35"/>
  <c r="AB252" i="35" s="1"/>
  <c r="BD252" i="35"/>
  <c r="BE252" i="35" s="1"/>
  <c r="BF252" i="35" s="1"/>
  <c r="AA255" i="35"/>
  <c r="AB255" i="35" s="1"/>
  <c r="BD255" i="35"/>
  <c r="BE255" i="35" s="1"/>
  <c r="BF255" i="35" s="1"/>
  <c r="BD203" i="35"/>
  <c r="BE203" i="35" s="1"/>
  <c r="BF203" i="35" s="1"/>
  <c r="AA203" i="35"/>
  <c r="AB203" i="35" s="1"/>
  <c r="AA14" i="35"/>
  <c r="AB14" i="35" s="1"/>
  <c r="BD14" i="35"/>
  <c r="BE14" i="35" s="1"/>
  <c r="BF14" i="35" s="1"/>
  <c r="BD208" i="35"/>
  <c r="BE208" i="35" s="1"/>
  <c r="BF208" i="35" s="1"/>
  <c r="AA208" i="35"/>
  <c r="AB208" i="35" s="1"/>
  <c r="I10" i="3" l="1"/>
  <c r="D383" i="36"/>
  <c r="E383" i="36"/>
  <c r="F383" i="36"/>
  <c r="AR191" i="32" l="1"/>
  <c r="AS191" i="32"/>
  <c r="AT191" i="32"/>
  <c r="AU191" i="32"/>
  <c r="AR192" i="32"/>
  <c r="AS192" i="32"/>
  <c r="AT192" i="32"/>
  <c r="AU192" i="32"/>
  <c r="AR193" i="32"/>
  <c r="AS193" i="32"/>
  <c r="AT193" i="32"/>
  <c r="AU193" i="32"/>
  <c r="AR194" i="32"/>
  <c r="AS194" i="32"/>
  <c r="AT194" i="32"/>
  <c r="AU194" i="32"/>
  <c r="AR195" i="32"/>
  <c r="AS195" i="32"/>
  <c r="AT195" i="32"/>
  <c r="AU195" i="32"/>
  <c r="AR196" i="32"/>
  <c r="AS196" i="32"/>
  <c r="AT196" i="32"/>
  <c r="AU196" i="32"/>
  <c r="AR197" i="32"/>
  <c r="AS197" i="32"/>
  <c r="AT197" i="32"/>
  <c r="AU197" i="32"/>
  <c r="AR198" i="32"/>
  <c r="AS198" i="32"/>
  <c r="AT198" i="32"/>
  <c r="AU198" i="32"/>
  <c r="AR199" i="32"/>
  <c r="AS199" i="32"/>
  <c r="AT199" i="32"/>
  <c r="AU199" i="32"/>
  <c r="AR200" i="32"/>
  <c r="AS200" i="32"/>
  <c r="AT200" i="32"/>
  <c r="AU200" i="32"/>
  <c r="AR201" i="32"/>
  <c r="AS201" i="32"/>
  <c r="AT201" i="32"/>
  <c r="AU201" i="32"/>
  <c r="AR202" i="32"/>
  <c r="AS202" i="32"/>
  <c r="AT202" i="32"/>
  <c r="AU202" i="32"/>
  <c r="AR203" i="32"/>
  <c r="AS203" i="32"/>
  <c r="AT203" i="32"/>
  <c r="AU203" i="32"/>
  <c r="AR204" i="32"/>
  <c r="AS204" i="32"/>
  <c r="AT204" i="32"/>
  <c r="AU204" i="32"/>
  <c r="AR205" i="32"/>
  <c r="AS205" i="32"/>
  <c r="AT205" i="32"/>
  <c r="AU205" i="32"/>
  <c r="AR206" i="32"/>
  <c r="AS206" i="32"/>
  <c r="AT206" i="32"/>
  <c r="AU206" i="32"/>
  <c r="AR207" i="32"/>
  <c r="AS207" i="32"/>
  <c r="AT207" i="32"/>
  <c r="AU207" i="32"/>
  <c r="AR208" i="32"/>
  <c r="AS208" i="32"/>
  <c r="AT208" i="32"/>
  <c r="AU208" i="32"/>
  <c r="AR209" i="32"/>
  <c r="AS209" i="32"/>
  <c r="AT209" i="32"/>
  <c r="AU209" i="32"/>
  <c r="AR210" i="32"/>
  <c r="AS210" i="32"/>
  <c r="AT210" i="32"/>
  <c r="AU210" i="32"/>
  <c r="AR211" i="32"/>
  <c r="AS211" i="32"/>
  <c r="AT211" i="32"/>
  <c r="AU211" i="32"/>
  <c r="AR212" i="32"/>
  <c r="AS212" i="32"/>
  <c r="AT212" i="32"/>
  <c r="AU212" i="32"/>
  <c r="AR213" i="32"/>
  <c r="AS213" i="32"/>
  <c r="AT213" i="32"/>
  <c r="AU213" i="32"/>
  <c r="AR214" i="32"/>
  <c r="AS214" i="32"/>
  <c r="AT214" i="32"/>
  <c r="AU214" i="32"/>
  <c r="AR215" i="32"/>
  <c r="AS215" i="32"/>
  <c r="AT215" i="32"/>
  <c r="AU215" i="32"/>
  <c r="AR216" i="32"/>
  <c r="AS216" i="32"/>
  <c r="AT216" i="32"/>
  <c r="AU216" i="32"/>
  <c r="AR217" i="32"/>
  <c r="AS217" i="32"/>
  <c r="AT217" i="32"/>
  <c r="AU217" i="32"/>
  <c r="AR218" i="32"/>
  <c r="AS218" i="32"/>
  <c r="AT218" i="32"/>
  <c r="AU218" i="32"/>
  <c r="AR219" i="32"/>
  <c r="AS219" i="32"/>
  <c r="AT219" i="32"/>
  <c r="AU219" i="32"/>
  <c r="AR220" i="32"/>
  <c r="AS220" i="32"/>
  <c r="AT220" i="32"/>
  <c r="AU220" i="32"/>
  <c r="AR221" i="32"/>
  <c r="AS221" i="32"/>
  <c r="AT221" i="32"/>
  <c r="AU221" i="32"/>
  <c r="AR222" i="32"/>
  <c r="AS222" i="32"/>
  <c r="AT222" i="32"/>
  <c r="AU222" i="32"/>
  <c r="AR223" i="32"/>
  <c r="AS223" i="32"/>
  <c r="AT223" i="32"/>
  <c r="AU223" i="32"/>
  <c r="AR224" i="32"/>
  <c r="AS224" i="32"/>
  <c r="AT224" i="32"/>
  <c r="AU224" i="32"/>
  <c r="AR225" i="32"/>
  <c r="AS225" i="32"/>
  <c r="AT225" i="32"/>
  <c r="AU225" i="32"/>
  <c r="AR226" i="32"/>
  <c r="AS226" i="32"/>
  <c r="AT226" i="32"/>
  <c r="AU226" i="32"/>
  <c r="AR227" i="32"/>
  <c r="AS227" i="32"/>
  <c r="AT227" i="32"/>
  <c r="AU227" i="32"/>
  <c r="AR228" i="32"/>
  <c r="AS228" i="32"/>
  <c r="AT228" i="32"/>
  <c r="AU228" i="32"/>
  <c r="AR229" i="32"/>
  <c r="AS229" i="32"/>
  <c r="AT229" i="32"/>
  <c r="AU229" i="32"/>
  <c r="AR230" i="32"/>
  <c r="AS230" i="32"/>
  <c r="AT230" i="32"/>
  <c r="AU230" i="32"/>
  <c r="AR231" i="32"/>
  <c r="AS231" i="32"/>
  <c r="AT231" i="32"/>
  <c r="AU231" i="32"/>
  <c r="AR232" i="32"/>
  <c r="AS232" i="32"/>
  <c r="AT232" i="32"/>
  <c r="AU232" i="32"/>
  <c r="AR233" i="32"/>
  <c r="AS233" i="32"/>
  <c r="AT233" i="32"/>
  <c r="AU233" i="32"/>
  <c r="AR234" i="32"/>
  <c r="AS234" i="32"/>
  <c r="AT234" i="32"/>
  <c r="AU234" i="32"/>
  <c r="AR235" i="32"/>
  <c r="AS235" i="32"/>
  <c r="AT235" i="32"/>
  <c r="AU235" i="32"/>
  <c r="AR236" i="32"/>
  <c r="AS236" i="32"/>
  <c r="AT236" i="32"/>
  <c r="AU236" i="32"/>
  <c r="AR237" i="32"/>
  <c r="AS237" i="32"/>
  <c r="AT237" i="32"/>
  <c r="AU237" i="32"/>
  <c r="AR238" i="32"/>
  <c r="AS238" i="32"/>
  <c r="AT238" i="32"/>
  <c r="AU238" i="32"/>
  <c r="AR239" i="32"/>
  <c r="AS239" i="32"/>
  <c r="AT239" i="32"/>
  <c r="AU239" i="32"/>
  <c r="AR240" i="32"/>
  <c r="AS240" i="32"/>
  <c r="AT240" i="32"/>
  <c r="AU240" i="32"/>
  <c r="AR241" i="32"/>
  <c r="AS241" i="32"/>
  <c r="AT241" i="32"/>
  <c r="AU241" i="32"/>
  <c r="AR242" i="32"/>
  <c r="AS242" i="32"/>
  <c r="AT242" i="32"/>
  <c r="AU242" i="32"/>
  <c r="AR243" i="32"/>
  <c r="AS243" i="32"/>
  <c r="AT243" i="32"/>
  <c r="AU243" i="32"/>
  <c r="AR244" i="32"/>
  <c r="AS244" i="32"/>
  <c r="AT244" i="32"/>
  <c r="AU244" i="32"/>
  <c r="AR245" i="32"/>
  <c r="AS245" i="32"/>
  <c r="AT245" i="32"/>
  <c r="AU245" i="32"/>
  <c r="AR246" i="32"/>
  <c r="AS246" i="32"/>
  <c r="AT246" i="32"/>
  <c r="AU246" i="32"/>
  <c r="AR247" i="32"/>
  <c r="AS247" i="32"/>
  <c r="AT247" i="32"/>
  <c r="AU247" i="32"/>
  <c r="AR248" i="32"/>
  <c r="AS248" i="32"/>
  <c r="AT248" i="32"/>
  <c r="AU248" i="32"/>
  <c r="AR249" i="32"/>
  <c r="AS249" i="32"/>
  <c r="AT249" i="32"/>
  <c r="AU249" i="32"/>
  <c r="AR250" i="32"/>
  <c r="AS250" i="32"/>
  <c r="AT250" i="32"/>
  <c r="AU250" i="32"/>
  <c r="AR251" i="32"/>
  <c r="AS251" i="32"/>
  <c r="AT251" i="32"/>
  <c r="AU251" i="32"/>
  <c r="AR252" i="32"/>
  <c r="AS252" i="32"/>
  <c r="AT252" i="32"/>
  <c r="AU252" i="32"/>
  <c r="AR253" i="32"/>
  <c r="AS253" i="32"/>
  <c r="AT253" i="32"/>
  <c r="AU253" i="32"/>
  <c r="AR254" i="32"/>
  <c r="AS254" i="32"/>
  <c r="AT254" i="32"/>
  <c r="AU254" i="32"/>
  <c r="AR255" i="32"/>
  <c r="AS255" i="32"/>
  <c r="AT255" i="32"/>
  <c r="AU255" i="32"/>
  <c r="AR256" i="32"/>
  <c r="AS256" i="32"/>
  <c r="AT256" i="32"/>
  <c r="AU256" i="32"/>
  <c r="AR257" i="32"/>
  <c r="AS257" i="32"/>
  <c r="AT257" i="32"/>
  <c r="AU257" i="32"/>
  <c r="AR258" i="32"/>
  <c r="AS258" i="32"/>
  <c r="AT258" i="32"/>
  <c r="AU258" i="32"/>
  <c r="AR259" i="32"/>
  <c r="AS259" i="32"/>
  <c r="AT259" i="32"/>
  <c r="AU259" i="32"/>
  <c r="AR260" i="32"/>
  <c r="AS260" i="32"/>
  <c r="AT260" i="32"/>
  <c r="AU260" i="32"/>
  <c r="AR261" i="32"/>
  <c r="AS261" i="32"/>
  <c r="AT261" i="32"/>
  <c r="AU261" i="32"/>
  <c r="AR262" i="32"/>
  <c r="AS262" i="32"/>
  <c r="AT262" i="32"/>
  <c r="AU262" i="32"/>
  <c r="AR263" i="32"/>
  <c r="AS263" i="32"/>
  <c r="AT263" i="32"/>
  <c r="AU263" i="32"/>
  <c r="AR264" i="32"/>
  <c r="AS264" i="32"/>
  <c r="AT264" i="32"/>
  <c r="AU264" i="32"/>
  <c r="AR265" i="32"/>
  <c r="AS265" i="32"/>
  <c r="AT265" i="32"/>
  <c r="AU265" i="32"/>
  <c r="AR266" i="32"/>
  <c r="AS266" i="32"/>
  <c r="AT266" i="32"/>
  <c r="AU266" i="32"/>
  <c r="AR267" i="32"/>
  <c r="AS267" i="32"/>
  <c r="AT267" i="32"/>
  <c r="AU267" i="32"/>
  <c r="AR268" i="32"/>
  <c r="AS268" i="32"/>
  <c r="AT268" i="32"/>
  <c r="AU268" i="32"/>
  <c r="AR269" i="32"/>
  <c r="AS269" i="32"/>
  <c r="AT269" i="32"/>
  <c r="AU269" i="32"/>
  <c r="AR270" i="32"/>
  <c r="AS270" i="32"/>
  <c r="AT270" i="32"/>
  <c r="AU270" i="32"/>
  <c r="AR271" i="32"/>
  <c r="AS271" i="32"/>
  <c r="AT271" i="32"/>
  <c r="AU271" i="32"/>
  <c r="AR272" i="32"/>
  <c r="AS272" i="32"/>
  <c r="AT272" i="32"/>
  <c r="AU272" i="32"/>
  <c r="AR273" i="32"/>
  <c r="AS273" i="32"/>
  <c r="AT273" i="32"/>
  <c r="AU273" i="32"/>
  <c r="AR274" i="32"/>
  <c r="AS274" i="32"/>
  <c r="AT274" i="32"/>
  <c r="AU274" i="32"/>
  <c r="AR275" i="32"/>
  <c r="AS275" i="32"/>
  <c r="AT275" i="32"/>
  <c r="AU275" i="32"/>
  <c r="AR276" i="32"/>
  <c r="AS276" i="32"/>
  <c r="AT276" i="32"/>
  <c r="AU276" i="32"/>
  <c r="AR277" i="32"/>
  <c r="AS277" i="32"/>
  <c r="AT277" i="32"/>
  <c r="AU277" i="32"/>
  <c r="AR278" i="32"/>
  <c r="AS278" i="32"/>
  <c r="AT278" i="32"/>
  <c r="AU278" i="32"/>
  <c r="AR279" i="32"/>
  <c r="AS279" i="32"/>
  <c r="AT279" i="32"/>
  <c r="AU279" i="32"/>
  <c r="AR280" i="32"/>
  <c r="AS280" i="32"/>
  <c r="AT280" i="32"/>
  <c r="AU280" i="32"/>
  <c r="AR281" i="32"/>
  <c r="AS281" i="32"/>
  <c r="AT281" i="32"/>
  <c r="AU281" i="32"/>
  <c r="AR282" i="32"/>
  <c r="AS282" i="32"/>
  <c r="AT282" i="32"/>
  <c r="AU282" i="32"/>
  <c r="AR283" i="32"/>
  <c r="AS283" i="32"/>
  <c r="AT283" i="32"/>
  <c r="AU283" i="32"/>
  <c r="AR284" i="32"/>
  <c r="AS284" i="32"/>
  <c r="AT284" i="32"/>
  <c r="AU284" i="32"/>
  <c r="AR285" i="32"/>
  <c r="AS285" i="32"/>
  <c r="AT285" i="32"/>
  <c r="AU285" i="32"/>
  <c r="AR286" i="32"/>
  <c r="AS286" i="32"/>
  <c r="AT286" i="32"/>
  <c r="AU286" i="32"/>
  <c r="AR287" i="32"/>
  <c r="AS287" i="32"/>
  <c r="AT287" i="32"/>
  <c r="AU287" i="32"/>
  <c r="AR288" i="32"/>
  <c r="AS288" i="32"/>
  <c r="AT288" i="32"/>
  <c r="AU288" i="32"/>
  <c r="AR289" i="32"/>
  <c r="AS289" i="32"/>
  <c r="AT289" i="32"/>
  <c r="AU289" i="32"/>
  <c r="AR290" i="32"/>
  <c r="AS290" i="32"/>
  <c r="AT290" i="32"/>
  <c r="AU290" i="32"/>
  <c r="AR291" i="32"/>
  <c r="AS291" i="32"/>
  <c r="AT291" i="32"/>
  <c r="AU291" i="32"/>
  <c r="AR292" i="32"/>
  <c r="AS292" i="32"/>
  <c r="AT292" i="32"/>
  <c r="AU292" i="32"/>
  <c r="AR293" i="32"/>
  <c r="AS293" i="32"/>
  <c r="AT293" i="32"/>
  <c r="AU293" i="32"/>
  <c r="AR294" i="32"/>
  <c r="AS294" i="32"/>
  <c r="AT294" i="32"/>
  <c r="AU294" i="32"/>
  <c r="AR295" i="32"/>
  <c r="AS295" i="32"/>
  <c r="AT295" i="32"/>
  <c r="AU295" i="32"/>
  <c r="AR296" i="32"/>
  <c r="AS296" i="32"/>
  <c r="AT296" i="32"/>
  <c r="AU296" i="32"/>
  <c r="AR297" i="32"/>
  <c r="AS297" i="32"/>
  <c r="AT297" i="32"/>
  <c r="AU297" i="32"/>
  <c r="AR298" i="32"/>
  <c r="AS298" i="32"/>
  <c r="AT298" i="32"/>
  <c r="AU298" i="32"/>
  <c r="AR299" i="32"/>
  <c r="AS299" i="32"/>
  <c r="AT299" i="32"/>
  <c r="AU299" i="32"/>
  <c r="AR300" i="32"/>
  <c r="AS300" i="32"/>
  <c r="AT300" i="32"/>
  <c r="AU300" i="32"/>
  <c r="AR301" i="32"/>
  <c r="AS301" i="32"/>
  <c r="AT301" i="32"/>
  <c r="AU301" i="32"/>
  <c r="AR302" i="32"/>
  <c r="AS302" i="32"/>
  <c r="AT302" i="32"/>
  <c r="AU302" i="32"/>
  <c r="AR303" i="32"/>
  <c r="AS303" i="32"/>
  <c r="AT303" i="32"/>
  <c r="AU303" i="32"/>
  <c r="AS190" i="32"/>
  <c r="AT190" i="32"/>
  <c r="AU190" i="32"/>
  <c r="AR190" i="32"/>
  <c r="C383" i="36" l="1"/>
  <c r="AR167" i="32" l="1"/>
  <c r="AS167" i="32"/>
  <c r="AT167" i="32"/>
  <c r="AU167" i="32"/>
  <c r="Y167" i="32"/>
  <c r="X167" i="32"/>
  <c r="U10" i="32"/>
  <c r="V10" i="32"/>
  <c r="W10" i="32"/>
  <c r="T10" i="32"/>
  <c r="X11" i="32"/>
  <c r="X12" i="32"/>
  <c r="X13" i="32"/>
  <c r="X14" i="32"/>
  <c r="X15" i="32"/>
  <c r="X16" i="32"/>
  <c r="X17" i="32"/>
  <c r="X18" i="32"/>
  <c r="X19" i="32"/>
  <c r="X20" i="32"/>
  <c r="X21" i="32"/>
  <c r="X22" i="32"/>
  <c r="X23" i="32"/>
  <c r="X24" i="32"/>
  <c r="X25" i="32"/>
  <c r="X26" i="32"/>
  <c r="X27" i="32"/>
  <c r="X28" i="32"/>
  <c r="X29" i="32"/>
  <c r="X30" i="32"/>
  <c r="X31" i="32"/>
  <c r="X32" i="32"/>
  <c r="X33" i="32"/>
  <c r="X34" i="32"/>
  <c r="X35" i="32"/>
  <c r="X36" i="32"/>
  <c r="X37" i="32"/>
  <c r="X38" i="32"/>
  <c r="X39" i="32"/>
  <c r="X40" i="32"/>
  <c r="X41" i="32"/>
  <c r="X42" i="32"/>
  <c r="X43" i="32"/>
  <c r="X44" i="32"/>
  <c r="X45" i="32"/>
  <c r="X46" i="32"/>
  <c r="X47" i="32"/>
  <c r="X48" i="32"/>
  <c r="X49" i="32"/>
  <c r="X50" i="32"/>
  <c r="X51" i="32"/>
  <c r="X52" i="32"/>
  <c r="X53" i="32"/>
  <c r="X54" i="32"/>
  <c r="X55" i="32"/>
  <c r="X56" i="32"/>
  <c r="X57" i="32"/>
  <c r="X58" i="32"/>
  <c r="X59" i="32"/>
  <c r="X60" i="32"/>
  <c r="X61" i="32"/>
  <c r="X62" i="32"/>
  <c r="X63" i="32"/>
  <c r="X64" i="32"/>
  <c r="X65" i="32"/>
  <c r="X66" i="32"/>
  <c r="X67" i="32"/>
  <c r="X68" i="32"/>
  <c r="X69" i="32"/>
  <c r="X70" i="32"/>
  <c r="X71" i="32"/>
  <c r="X72" i="32"/>
  <c r="X73" i="32"/>
  <c r="X74" i="32"/>
  <c r="X75" i="32"/>
  <c r="X76" i="32"/>
  <c r="X77" i="32"/>
  <c r="X78" i="32"/>
  <c r="X79" i="32"/>
  <c r="X80" i="32"/>
  <c r="X81" i="32"/>
  <c r="X82" i="32"/>
  <c r="X83" i="32"/>
  <c r="X84" i="32"/>
  <c r="X85" i="32"/>
  <c r="X86" i="32"/>
  <c r="X87" i="32"/>
  <c r="X88" i="32"/>
  <c r="X89" i="32"/>
  <c r="X90" i="32"/>
  <c r="X91" i="32"/>
  <c r="X92" i="32"/>
  <c r="X93" i="32"/>
  <c r="X94" i="32"/>
  <c r="X95" i="32"/>
  <c r="X96" i="32"/>
  <c r="X97" i="32"/>
  <c r="X98" i="32"/>
  <c r="X99" i="32"/>
  <c r="X100" i="32"/>
  <c r="X101" i="32"/>
  <c r="X102" i="32"/>
  <c r="X103" i="32"/>
  <c r="X104" i="32"/>
  <c r="X105" i="32"/>
  <c r="X106" i="32"/>
  <c r="X107" i="32"/>
  <c r="X108" i="32"/>
  <c r="X109" i="32"/>
  <c r="X110" i="32"/>
  <c r="X111" i="32"/>
  <c r="X112" i="32"/>
  <c r="X113" i="32"/>
  <c r="X114" i="32"/>
  <c r="X115" i="32"/>
  <c r="X116" i="32"/>
  <c r="X117" i="32"/>
  <c r="X118" i="32"/>
  <c r="X119" i="32"/>
  <c r="X120" i="32"/>
  <c r="X121" i="32"/>
  <c r="X122" i="32"/>
  <c r="X123" i="32"/>
  <c r="X124" i="32"/>
  <c r="X125" i="32"/>
  <c r="X126" i="32"/>
  <c r="X127" i="32"/>
  <c r="X128" i="32"/>
  <c r="X129" i="32"/>
  <c r="X130" i="32"/>
  <c r="X131" i="32"/>
  <c r="X132" i="32"/>
  <c r="X133" i="32"/>
  <c r="X134" i="32"/>
  <c r="X135" i="32"/>
  <c r="X136" i="32"/>
  <c r="X137" i="32"/>
  <c r="X138" i="32"/>
  <c r="X139" i="32"/>
  <c r="X140" i="32"/>
  <c r="X141" i="32"/>
  <c r="X142" i="32"/>
  <c r="X143" i="32"/>
  <c r="X144" i="32"/>
  <c r="X145" i="32"/>
  <c r="X146" i="32"/>
  <c r="X147" i="32"/>
  <c r="X148" i="32"/>
  <c r="X149" i="32"/>
  <c r="X150" i="32"/>
  <c r="X151" i="32"/>
  <c r="X152" i="32"/>
  <c r="X153" i="32"/>
  <c r="X154" i="32"/>
  <c r="X155" i="32"/>
  <c r="X156" i="32"/>
  <c r="X157" i="32"/>
  <c r="X158" i="32"/>
  <c r="X159" i="32"/>
  <c r="X160" i="32"/>
  <c r="X161" i="32"/>
  <c r="X162" i="32"/>
  <c r="X163" i="32"/>
  <c r="X164" i="32"/>
  <c r="X165" i="32"/>
  <c r="X166" i="32"/>
  <c r="X168" i="32"/>
  <c r="X169" i="32"/>
  <c r="X170" i="32"/>
  <c r="X171" i="32"/>
  <c r="X172" i="32"/>
  <c r="X173" i="32"/>
  <c r="X174" i="32"/>
  <c r="X175" i="32"/>
  <c r="X176" i="32"/>
  <c r="X177" i="32"/>
  <c r="X178" i="32"/>
  <c r="X179" i="32"/>
  <c r="X180" i="32"/>
  <c r="X181" i="32"/>
  <c r="X182" i="32"/>
  <c r="X183" i="32"/>
  <c r="X184" i="32"/>
  <c r="X185" i="32"/>
  <c r="X186" i="32"/>
  <c r="X187" i="32"/>
  <c r="X188" i="32"/>
  <c r="X190" i="32"/>
  <c r="AV190" i="32" s="1"/>
  <c r="X191" i="32"/>
  <c r="AV191" i="32" s="1"/>
  <c r="X192" i="32"/>
  <c r="AV192" i="32" s="1"/>
  <c r="X193" i="32"/>
  <c r="AV193" i="32" s="1"/>
  <c r="X194" i="32"/>
  <c r="AV194" i="32" s="1"/>
  <c r="X195" i="32"/>
  <c r="AV195" i="32" s="1"/>
  <c r="X196" i="32"/>
  <c r="AV196" i="32" s="1"/>
  <c r="X197" i="32"/>
  <c r="AV197" i="32" s="1"/>
  <c r="X198" i="32"/>
  <c r="AV198" i="32" s="1"/>
  <c r="X199" i="32"/>
  <c r="AV199" i="32" s="1"/>
  <c r="X200" i="32"/>
  <c r="AV200" i="32" s="1"/>
  <c r="X201" i="32"/>
  <c r="AV201" i="32" s="1"/>
  <c r="X202" i="32"/>
  <c r="AV202" i="32" s="1"/>
  <c r="X203" i="32"/>
  <c r="AV203" i="32" s="1"/>
  <c r="X204" i="32"/>
  <c r="AV204" i="32" s="1"/>
  <c r="X205" i="32"/>
  <c r="AV205" i="32" s="1"/>
  <c r="X206" i="32"/>
  <c r="AV206" i="32" s="1"/>
  <c r="X207" i="32"/>
  <c r="AV207" i="32" s="1"/>
  <c r="X208" i="32"/>
  <c r="AV208" i="32" s="1"/>
  <c r="X209" i="32"/>
  <c r="AV209" i="32" s="1"/>
  <c r="X210" i="32"/>
  <c r="AV210" i="32" s="1"/>
  <c r="X211" i="32"/>
  <c r="AV211" i="32" s="1"/>
  <c r="X212" i="32"/>
  <c r="AV212" i="32" s="1"/>
  <c r="X213" i="32"/>
  <c r="AV213" i="32" s="1"/>
  <c r="X214" i="32"/>
  <c r="AV214" i="32" s="1"/>
  <c r="X215" i="32"/>
  <c r="AV215" i="32" s="1"/>
  <c r="X216" i="32"/>
  <c r="AV216" i="32" s="1"/>
  <c r="X217" i="32"/>
  <c r="AV217" i="32" s="1"/>
  <c r="X218" i="32"/>
  <c r="AV218" i="32" s="1"/>
  <c r="X219" i="32"/>
  <c r="AV219" i="32" s="1"/>
  <c r="X220" i="32"/>
  <c r="AV220" i="32" s="1"/>
  <c r="X221" i="32"/>
  <c r="AV221" i="32" s="1"/>
  <c r="X222" i="32"/>
  <c r="AV222" i="32" s="1"/>
  <c r="X223" i="32"/>
  <c r="AV223" i="32" s="1"/>
  <c r="X224" i="32"/>
  <c r="AV224" i="32" s="1"/>
  <c r="X225" i="32"/>
  <c r="AV225" i="32" s="1"/>
  <c r="X226" i="32"/>
  <c r="AV226" i="32" s="1"/>
  <c r="X227" i="32"/>
  <c r="AV227" i="32" s="1"/>
  <c r="X228" i="32"/>
  <c r="AV228" i="32" s="1"/>
  <c r="X229" i="32"/>
  <c r="AV229" i="32" s="1"/>
  <c r="X230" i="32"/>
  <c r="AV230" i="32" s="1"/>
  <c r="X231" i="32"/>
  <c r="AV231" i="32" s="1"/>
  <c r="X232" i="32"/>
  <c r="AV232" i="32" s="1"/>
  <c r="X233" i="32"/>
  <c r="AV233" i="32" s="1"/>
  <c r="X234" i="32"/>
  <c r="AV234" i="32" s="1"/>
  <c r="X235" i="32"/>
  <c r="AV235" i="32" s="1"/>
  <c r="X236" i="32"/>
  <c r="AV236" i="32" s="1"/>
  <c r="X237" i="32"/>
  <c r="AV237" i="32" s="1"/>
  <c r="X238" i="32"/>
  <c r="AV238" i="32" s="1"/>
  <c r="X239" i="32"/>
  <c r="AV239" i="32" s="1"/>
  <c r="X240" i="32"/>
  <c r="AV240" i="32" s="1"/>
  <c r="X241" i="32"/>
  <c r="AV241" i="32" s="1"/>
  <c r="X242" i="32"/>
  <c r="AV242" i="32" s="1"/>
  <c r="X243" i="32"/>
  <c r="AV243" i="32" s="1"/>
  <c r="X244" i="32"/>
  <c r="AV244" i="32" s="1"/>
  <c r="X245" i="32"/>
  <c r="AV245" i="32" s="1"/>
  <c r="X246" i="32"/>
  <c r="AV246" i="32" s="1"/>
  <c r="X247" i="32"/>
  <c r="AV247" i="32" s="1"/>
  <c r="X248" i="32"/>
  <c r="AV248" i="32" s="1"/>
  <c r="X249" i="32"/>
  <c r="AV249" i="32" s="1"/>
  <c r="X250" i="32"/>
  <c r="AV250" i="32" s="1"/>
  <c r="X251" i="32"/>
  <c r="AV251" i="32" s="1"/>
  <c r="X252" i="32"/>
  <c r="AV252" i="32" s="1"/>
  <c r="X253" i="32"/>
  <c r="AV253" i="32" s="1"/>
  <c r="X254" i="32"/>
  <c r="AV254" i="32" s="1"/>
  <c r="X255" i="32"/>
  <c r="AV255" i="32" s="1"/>
  <c r="X256" i="32"/>
  <c r="AV256" i="32" s="1"/>
  <c r="X257" i="32"/>
  <c r="AV257" i="32" s="1"/>
  <c r="X258" i="32"/>
  <c r="AV258" i="32" s="1"/>
  <c r="X259" i="32"/>
  <c r="AV259" i="32" s="1"/>
  <c r="X260" i="32"/>
  <c r="AV260" i="32" s="1"/>
  <c r="X261" i="32"/>
  <c r="AV261" i="32" s="1"/>
  <c r="X262" i="32"/>
  <c r="AV262" i="32" s="1"/>
  <c r="X263" i="32"/>
  <c r="AV263" i="32" s="1"/>
  <c r="X264" i="32"/>
  <c r="AV264" i="32" s="1"/>
  <c r="X265" i="32"/>
  <c r="AV265" i="32" s="1"/>
  <c r="X266" i="32"/>
  <c r="AV266" i="32" s="1"/>
  <c r="X267" i="32"/>
  <c r="AV267" i="32" s="1"/>
  <c r="X268" i="32"/>
  <c r="AV268" i="32" s="1"/>
  <c r="X269" i="32"/>
  <c r="AV269" i="32" s="1"/>
  <c r="X270" i="32"/>
  <c r="AV270" i="32" s="1"/>
  <c r="X271" i="32"/>
  <c r="AV271" i="32" s="1"/>
  <c r="X272" i="32"/>
  <c r="AV272" i="32" s="1"/>
  <c r="X273" i="32"/>
  <c r="AV273" i="32" s="1"/>
  <c r="X274" i="32"/>
  <c r="AV274" i="32" s="1"/>
  <c r="X275" i="32"/>
  <c r="AV275" i="32" s="1"/>
  <c r="X276" i="32"/>
  <c r="AV276" i="32" s="1"/>
  <c r="X277" i="32"/>
  <c r="AV277" i="32" s="1"/>
  <c r="X278" i="32"/>
  <c r="AV278" i="32" s="1"/>
  <c r="X279" i="32"/>
  <c r="AV279" i="32" s="1"/>
  <c r="X280" i="32"/>
  <c r="AV280" i="32" s="1"/>
  <c r="X281" i="32"/>
  <c r="AV281" i="32" s="1"/>
  <c r="X282" i="32"/>
  <c r="AV282" i="32" s="1"/>
  <c r="X283" i="32"/>
  <c r="AV283" i="32" s="1"/>
  <c r="X284" i="32"/>
  <c r="AV284" i="32" s="1"/>
  <c r="X285" i="32"/>
  <c r="AV285" i="32" s="1"/>
  <c r="X286" i="32"/>
  <c r="AV286" i="32" s="1"/>
  <c r="X287" i="32"/>
  <c r="AV287" i="32" s="1"/>
  <c r="X288" i="32"/>
  <c r="AV288" i="32" s="1"/>
  <c r="X289" i="32"/>
  <c r="AV289" i="32" s="1"/>
  <c r="X290" i="32"/>
  <c r="AV290" i="32" s="1"/>
  <c r="X291" i="32"/>
  <c r="AV291" i="32" s="1"/>
  <c r="X292" i="32"/>
  <c r="AV292" i="32" s="1"/>
  <c r="X293" i="32"/>
  <c r="AV293" i="32" s="1"/>
  <c r="X294" i="32"/>
  <c r="AV294" i="32" s="1"/>
  <c r="X295" i="32"/>
  <c r="AV295" i="32" s="1"/>
  <c r="X296" i="32"/>
  <c r="AV296" i="32" s="1"/>
  <c r="X297" i="32"/>
  <c r="AV297" i="32" s="1"/>
  <c r="X298" i="32"/>
  <c r="AV298" i="32" s="1"/>
  <c r="X299" i="32"/>
  <c r="AV299" i="32" s="1"/>
  <c r="X300" i="32"/>
  <c r="AV300" i="32" s="1"/>
  <c r="X301" i="32"/>
  <c r="AV301" i="32" s="1"/>
  <c r="X302" i="32"/>
  <c r="AV302" i="32" s="1"/>
  <c r="X303" i="32"/>
  <c r="AV303" i="32" s="1"/>
  <c r="P10" i="32"/>
  <c r="O10" i="32"/>
  <c r="X10" i="32" l="1"/>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J157" i="3"/>
  <c r="J158" i="3"/>
  <c r="J159" i="3"/>
  <c r="J160" i="3"/>
  <c r="J161" i="3"/>
  <c r="J162" i="3"/>
  <c r="J163" i="3"/>
  <c r="J164" i="3"/>
  <c r="J165" i="3"/>
  <c r="J166" i="3"/>
  <c r="J167" i="3"/>
  <c r="J168" i="3"/>
  <c r="J169" i="3"/>
  <c r="J170" i="3"/>
  <c r="J171" i="3"/>
  <c r="J172" i="3"/>
  <c r="J173" i="3"/>
  <c r="J174" i="3"/>
  <c r="J175" i="3"/>
  <c r="J176" i="3"/>
  <c r="J177" i="3"/>
  <c r="J178" i="3"/>
  <c r="J179" i="3"/>
  <c r="J180" i="3"/>
  <c r="J181" i="3"/>
  <c r="J182" i="3"/>
  <c r="J183" i="3"/>
  <c r="J184" i="3"/>
  <c r="J185" i="3"/>
  <c r="J186" i="3"/>
  <c r="J187" i="3"/>
  <c r="J188" i="3"/>
  <c r="J189" i="3"/>
  <c r="J190" i="3"/>
  <c r="J191" i="3"/>
  <c r="J192" i="3"/>
  <c r="J193" i="3"/>
  <c r="J194" i="3"/>
  <c r="J195" i="3"/>
  <c r="J196" i="3"/>
  <c r="J197" i="3"/>
  <c r="J198" i="3"/>
  <c r="J199" i="3"/>
  <c r="J200" i="3"/>
  <c r="J201" i="3"/>
  <c r="J202" i="3"/>
  <c r="J203" i="3"/>
  <c r="J204" i="3"/>
  <c r="J205" i="3"/>
  <c r="J206" i="3"/>
  <c r="J207" i="3"/>
  <c r="J208" i="3"/>
  <c r="J209" i="3"/>
  <c r="J210" i="3"/>
  <c r="J211" i="3"/>
  <c r="J212" i="3"/>
  <c r="J213" i="3"/>
  <c r="J214" i="3"/>
  <c r="J215" i="3"/>
  <c r="J216" i="3"/>
  <c r="J217" i="3"/>
  <c r="J218" i="3"/>
  <c r="J219" i="3"/>
  <c r="J220" i="3"/>
  <c r="J221" i="3"/>
  <c r="J222" i="3"/>
  <c r="J223" i="3"/>
  <c r="J224" i="3"/>
  <c r="J225" i="3"/>
  <c r="J226" i="3"/>
  <c r="J227" i="3"/>
  <c r="J228" i="3"/>
  <c r="J229" i="3"/>
  <c r="J230" i="3"/>
  <c r="J231" i="3"/>
  <c r="J232" i="3"/>
  <c r="J233" i="3"/>
  <c r="J234" i="3"/>
  <c r="J235" i="3"/>
  <c r="J236" i="3"/>
  <c r="J237" i="3"/>
  <c r="J238" i="3"/>
  <c r="J239" i="3"/>
  <c r="J240" i="3"/>
  <c r="J241" i="3"/>
  <c r="J242" i="3"/>
  <c r="J243" i="3"/>
  <c r="J244" i="3"/>
  <c r="J245" i="3"/>
  <c r="J246" i="3"/>
  <c r="J247" i="3"/>
  <c r="J248" i="3"/>
  <c r="J249" i="3"/>
  <c r="J250" i="3"/>
  <c r="J251" i="3"/>
  <c r="J252" i="3"/>
  <c r="J253" i="3"/>
  <c r="J254" i="3"/>
  <c r="J255" i="3"/>
  <c r="J256" i="3"/>
  <c r="J257" i="3"/>
  <c r="J258" i="3"/>
  <c r="J259" i="3"/>
  <c r="J260" i="3"/>
  <c r="J261" i="3"/>
  <c r="J262" i="3"/>
  <c r="J263" i="3"/>
  <c r="J264" i="3"/>
  <c r="J265" i="3"/>
  <c r="J266" i="3"/>
  <c r="J267" i="3"/>
  <c r="J268" i="3"/>
  <c r="J269" i="3"/>
  <c r="J270" i="3"/>
  <c r="J271" i="3"/>
  <c r="J272" i="3"/>
  <c r="J273" i="3"/>
  <c r="J274" i="3"/>
  <c r="J275" i="3"/>
  <c r="J276" i="3"/>
  <c r="J277" i="3"/>
  <c r="J278" i="3"/>
  <c r="J279" i="3"/>
  <c r="J280" i="3"/>
  <c r="J281" i="3"/>
  <c r="J282" i="3"/>
  <c r="J283" i="3"/>
  <c r="J284" i="3"/>
  <c r="J285" i="3"/>
  <c r="J286" i="3"/>
  <c r="J287" i="3"/>
  <c r="J288" i="3"/>
  <c r="J289" i="3"/>
  <c r="J290" i="3"/>
  <c r="J291" i="3"/>
  <c r="J292" i="3"/>
  <c r="J293" i="3"/>
  <c r="J294" i="3"/>
  <c r="J295" i="3"/>
  <c r="J296" i="3"/>
  <c r="J297" i="3"/>
  <c r="J298" i="3"/>
  <c r="J299" i="3"/>
  <c r="J300" i="3"/>
  <c r="J301" i="3"/>
  <c r="J302" i="3"/>
  <c r="M74" i="3" l="1"/>
  <c r="M282" i="3"/>
  <c r="M274" i="3"/>
  <c r="M234" i="3"/>
  <c r="M202" i="3"/>
  <c r="M170" i="3"/>
  <c r="M154" i="3"/>
  <c r="E122" i="29"/>
  <c r="F122" i="29" s="1"/>
  <c r="M122" i="3"/>
  <c r="M114" i="3"/>
  <c r="M58" i="3"/>
  <c r="H26" i="29"/>
  <c r="I26" i="29" s="1"/>
  <c r="M26" i="3"/>
  <c r="E297" i="29"/>
  <c r="F297" i="29" s="1"/>
  <c r="M297" i="3"/>
  <c r="M257" i="3"/>
  <c r="M201" i="3"/>
  <c r="M177" i="3"/>
  <c r="H137" i="29"/>
  <c r="I137" i="29" s="1"/>
  <c r="M137" i="3"/>
  <c r="M113" i="3"/>
  <c r="M89" i="3"/>
  <c r="M73" i="3"/>
  <c r="E25" i="29"/>
  <c r="F25" i="29" s="1"/>
  <c r="M25" i="3"/>
  <c r="M272" i="3"/>
  <c r="M240" i="3"/>
  <c r="M216" i="3"/>
  <c r="H192" i="29"/>
  <c r="I192" i="29" s="1"/>
  <c r="M192" i="3"/>
  <c r="M176" i="3"/>
  <c r="M160" i="3"/>
  <c r="H144" i="29"/>
  <c r="I144" i="29" s="1"/>
  <c r="M144" i="3"/>
  <c r="E128" i="29"/>
  <c r="F128" i="29" s="1"/>
  <c r="M128" i="3"/>
  <c r="M112" i="3"/>
  <c r="M88" i="3"/>
  <c r="E72" i="29"/>
  <c r="F72" i="29" s="1"/>
  <c r="M72" i="3"/>
  <c r="H56" i="29"/>
  <c r="I56" i="29" s="1"/>
  <c r="M56" i="3"/>
  <c r="M40" i="3"/>
  <c r="M16" i="3"/>
  <c r="E295" i="29"/>
  <c r="F295" i="29" s="1"/>
  <c r="M295" i="3"/>
  <c r="E287" i="29"/>
  <c r="F287" i="29" s="1"/>
  <c r="M287" i="3"/>
  <c r="M279" i="3"/>
  <c r="M271" i="3"/>
  <c r="M263" i="3"/>
  <c r="E255" i="29"/>
  <c r="F255" i="29" s="1"/>
  <c r="M255" i="3"/>
  <c r="M247" i="3"/>
  <c r="H239" i="29"/>
  <c r="I239" i="29" s="1"/>
  <c r="M239" i="3"/>
  <c r="M231" i="3"/>
  <c r="H223" i="29"/>
  <c r="I223" i="29" s="1"/>
  <c r="M223" i="3"/>
  <c r="M215" i="3"/>
  <c r="M207" i="3"/>
  <c r="M199" i="3"/>
  <c r="H191" i="29"/>
  <c r="I191" i="29" s="1"/>
  <c r="M191" i="3"/>
  <c r="M183" i="3"/>
  <c r="E175" i="29"/>
  <c r="F175" i="29" s="1"/>
  <c r="M175" i="3"/>
  <c r="M167" i="3"/>
  <c r="E159" i="29"/>
  <c r="F159" i="29" s="1"/>
  <c r="M159" i="3"/>
  <c r="M151" i="3"/>
  <c r="M143" i="3"/>
  <c r="H135" i="29"/>
  <c r="I135" i="29" s="1"/>
  <c r="M135" i="3"/>
  <c r="H127" i="29"/>
  <c r="I127" i="29" s="1"/>
  <c r="M127" i="3"/>
  <c r="M119" i="3"/>
  <c r="M111" i="3"/>
  <c r="M103" i="3"/>
  <c r="H95" i="29"/>
  <c r="I95" i="29" s="1"/>
  <c r="M95" i="3"/>
  <c r="M87" i="3"/>
  <c r="M79" i="3"/>
  <c r="M71" i="3"/>
  <c r="H63" i="29"/>
  <c r="I63" i="29" s="1"/>
  <c r="M63" i="3"/>
  <c r="M55" i="3"/>
  <c r="M47" i="3"/>
  <c r="M39" i="3"/>
  <c r="H31" i="29"/>
  <c r="I31" i="29" s="1"/>
  <c r="M31" i="3"/>
  <c r="M23" i="3"/>
  <c r="M15" i="3"/>
  <c r="M298" i="3"/>
  <c r="H266" i="29"/>
  <c r="I266" i="29" s="1"/>
  <c r="M266" i="3"/>
  <c r="M226" i="3"/>
  <c r="M186" i="3"/>
  <c r="M146" i="3"/>
  <c r="H106" i="29"/>
  <c r="I106" i="29" s="1"/>
  <c r="M106" i="3"/>
  <c r="M66" i="3"/>
  <c r="M18" i="3"/>
  <c r="M273" i="3"/>
  <c r="H249" i="29"/>
  <c r="I249" i="29" s="1"/>
  <c r="M249" i="3"/>
  <c r="M233" i="3"/>
  <c r="M209" i="3"/>
  <c r="E185" i="29"/>
  <c r="F185" i="29" s="1"/>
  <c r="M185" i="3"/>
  <c r="E153" i="29"/>
  <c r="F153" i="29" s="1"/>
  <c r="M153" i="3"/>
  <c r="M121" i="3"/>
  <c r="M97" i="3"/>
  <c r="M65" i="3"/>
  <c r="E17" i="29"/>
  <c r="F17" i="29" s="1"/>
  <c r="M17" i="3"/>
  <c r="M280" i="3"/>
  <c r="M248" i="3"/>
  <c r="E224" i="29"/>
  <c r="F224" i="29" s="1"/>
  <c r="M224" i="3"/>
  <c r="H200" i="29"/>
  <c r="I200" i="29" s="1"/>
  <c r="M200" i="3"/>
  <c r="M184" i="3"/>
  <c r="E168" i="29"/>
  <c r="F168" i="29" s="1"/>
  <c r="M168" i="3"/>
  <c r="H152" i="29"/>
  <c r="I152" i="29" s="1"/>
  <c r="M152" i="3"/>
  <c r="H136" i="29"/>
  <c r="I136" i="29" s="1"/>
  <c r="M136" i="3"/>
  <c r="M120" i="3"/>
  <c r="E104" i="29"/>
  <c r="F104" i="29" s="1"/>
  <c r="M104" i="3"/>
  <c r="E80" i="29"/>
  <c r="F80" i="29" s="1"/>
  <c r="M80" i="3"/>
  <c r="H64" i="29"/>
  <c r="I64" i="29" s="1"/>
  <c r="M64" i="3"/>
  <c r="M48" i="3"/>
  <c r="M32" i="3"/>
  <c r="E24" i="29"/>
  <c r="F24" i="29" s="1"/>
  <c r="M24" i="3"/>
  <c r="E302" i="29"/>
  <c r="F302" i="29" s="1"/>
  <c r="M302" i="3"/>
  <c r="M294" i="3"/>
  <c r="M286" i="3"/>
  <c r="E278" i="29"/>
  <c r="F278" i="29" s="1"/>
  <c r="M278" i="3"/>
  <c r="E270" i="29"/>
  <c r="F270" i="29" s="1"/>
  <c r="M270" i="3"/>
  <c r="M262" i="3"/>
  <c r="M254" i="3"/>
  <c r="H246" i="29"/>
  <c r="I246" i="29" s="1"/>
  <c r="M246" i="3"/>
  <c r="H238" i="29"/>
  <c r="I238" i="29" s="1"/>
  <c r="M238" i="3"/>
  <c r="M230" i="3"/>
  <c r="E222" i="29"/>
  <c r="F222" i="29" s="1"/>
  <c r="M222" i="3"/>
  <c r="M214" i="3"/>
  <c r="E206" i="29"/>
  <c r="F206" i="29" s="1"/>
  <c r="M206" i="3"/>
  <c r="M198" i="3"/>
  <c r="M190" i="3"/>
  <c r="H182" i="29"/>
  <c r="I182" i="29" s="1"/>
  <c r="M182" i="3"/>
  <c r="E174" i="29"/>
  <c r="F174" i="29" s="1"/>
  <c r="M174" i="3"/>
  <c r="M166" i="3"/>
  <c r="M158" i="3"/>
  <c r="H150" i="29"/>
  <c r="I150" i="29" s="1"/>
  <c r="M150" i="3"/>
  <c r="H142" i="29"/>
  <c r="I142" i="29" s="1"/>
  <c r="M142" i="3"/>
  <c r="M134" i="3"/>
  <c r="M126" i="3"/>
  <c r="E118" i="29"/>
  <c r="F118" i="29" s="1"/>
  <c r="M118" i="3"/>
  <c r="H110" i="29"/>
  <c r="I110" i="29" s="1"/>
  <c r="M110" i="3"/>
  <c r="M102" i="3"/>
  <c r="M94" i="3"/>
  <c r="H86" i="29"/>
  <c r="I86" i="29" s="1"/>
  <c r="M86" i="3"/>
  <c r="E78" i="29"/>
  <c r="F78" i="29" s="1"/>
  <c r="M78" i="3"/>
  <c r="M70" i="3"/>
  <c r="M62" i="3"/>
  <c r="E54" i="29"/>
  <c r="F54" i="29" s="1"/>
  <c r="M54" i="3"/>
  <c r="H46" i="29"/>
  <c r="I46" i="29" s="1"/>
  <c r="M46" i="3"/>
  <c r="M38" i="3"/>
  <c r="M30" i="3"/>
  <c r="E22" i="29"/>
  <c r="F22" i="29" s="1"/>
  <c r="M22" i="3"/>
  <c r="H14" i="29"/>
  <c r="I14" i="29" s="1"/>
  <c r="M14" i="3"/>
  <c r="M258" i="3"/>
  <c r="M218" i="3"/>
  <c r="E178" i="29"/>
  <c r="F178" i="29" s="1"/>
  <c r="M178" i="3"/>
  <c r="H130" i="29"/>
  <c r="I130" i="29" s="1"/>
  <c r="M130" i="3"/>
  <c r="M82" i="3"/>
  <c r="E42" i="29"/>
  <c r="F42" i="29" s="1"/>
  <c r="M42" i="3"/>
  <c r="E281" i="29"/>
  <c r="F281" i="29" s="1"/>
  <c r="M281" i="3"/>
  <c r="E241" i="29"/>
  <c r="F241" i="29" s="1"/>
  <c r="M241" i="3"/>
  <c r="M193" i="3"/>
  <c r="H169" i="29"/>
  <c r="I169" i="29" s="1"/>
  <c r="M169" i="3"/>
  <c r="E129" i="29"/>
  <c r="F129" i="29" s="1"/>
  <c r="M129" i="3"/>
  <c r="E105" i="29"/>
  <c r="F105" i="29" s="1"/>
  <c r="M105" i="3"/>
  <c r="M81" i="3"/>
  <c r="M57" i="3"/>
  <c r="E33" i="29"/>
  <c r="F33" i="29" s="1"/>
  <c r="M33" i="3"/>
  <c r="E264" i="29"/>
  <c r="F264" i="29" s="1"/>
  <c r="M264" i="3"/>
  <c r="M208" i="3"/>
  <c r="H96" i="29"/>
  <c r="I96" i="29" s="1"/>
  <c r="M96" i="3"/>
  <c r="E301" i="29"/>
  <c r="F301" i="29" s="1"/>
  <c r="M301" i="3"/>
  <c r="H293" i="29"/>
  <c r="I293" i="29" s="1"/>
  <c r="M293" i="3"/>
  <c r="M285" i="3"/>
  <c r="M277" i="3"/>
  <c r="H269" i="29"/>
  <c r="I269" i="29" s="1"/>
  <c r="M269" i="3"/>
  <c r="E261" i="29"/>
  <c r="F261" i="29" s="1"/>
  <c r="M261" i="3"/>
  <c r="M253" i="3"/>
  <c r="M245" i="3"/>
  <c r="H237" i="29"/>
  <c r="I237" i="29" s="1"/>
  <c r="M237" i="3"/>
  <c r="H229" i="29"/>
  <c r="I229" i="29" s="1"/>
  <c r="M229" i="3"/>
  <c r="M221" i="3"/>
  <c r="M213" i="3"/>
  <c r="E205" i="29"/>
  <c r="F205" i="29" s="1"/>
  <c r="M205" i="3"/>
  <c r="E197" i="29"/>
  <c r="F197" i="29" s="1"/>
  <c r="M197" i="3"/>
  <c r="M189" i="3"/>
  <c r="H181" i="29"/>
  <c r="I181" i="29" s="1"/>
  <c r="M181" i="3"/>
  <c r="H173" i="29"/>
  <c r="I173" i="29" s="1"/>
  <c r="M173" i="3"/>
  <c r="E165" i="29"/>
  <c r="F165" i="29" s="1"/>
  <c r="M165" i="3"/>
  <c r="M157" i="3"/>
  <c r="M149" i="3"/>
  <c r="E141" i="29"/>
  <c r="F141" i="29" s="1"/>
  <c r="M141" i="3"/>
  <c r="E133" i="29"/>
  <c r="F133" i="29" s="1"/>
  <c r="M133" i="3"/>
  <c r="M125" i="3"/>
  <c r="M117" i="3"/>
  <c r="H109" i="29"/>
  <c r="I109" i="29" s="1"/>
  <c r="M109" i="3"/>
  <c r="H101" i="29"/>
  <c r="I101" i="29" s="1"/>
  <c r="M101" i="3"/>
  <c r="M93" i="3"/>
  <c r="E85" i="29"/>
  <c r="F85" i="29" s="1"/>
  <c r="M85" i="3"/>
  <c r="E77" i="29"/>
  <c r="F77" i="29" s="1"/>
  <c r="M77" i="3"/>
  <c r="E69" i="29"/>
  <c r="F69" i="29" s="1"/>
  <c r="M69" i="3"/>
  <c r="M61" i="3"/>
  <c r="H53" i="29"/>
  <c r="I53" i="29" s="1"/>
  <c r="M53" i="3"/>
  <c r="E45" i="29"/>
  <c r="F45" i="29" s="1"/>
  <c r="M45" i="3"/>
  <c r="H37" i="29"/>
  <c r="I37" i="29" s="1"/>
  <c r="M37" i="3"/>
  <c r="M29" i="3"/>
  <c r="H21" i="29"/>
  <c r="I21" i="29" s="1"/>
  <c r="M21" i="3"/>
  <c r="E13" i="29"/>
  <c r="F13" i="29" s="1"/>
  <c r="M13" i="3"/>
  <c r="M290" i="3"/>
  <c r="M242" i="3"/>
  <c r="H194" i="29"/>
  <c r="I194" i="29" s="1"/>
  <c r="M194" i="3"/>
  <c r="E138" i="29"/>
  <c r="F138" i="29" s="1"/>
  <c r="M138" i="3"/>
  <c r="H90" i="29"/>
  <c r="I90" i="29" s="1"/>
  <c r="M90" i="3"/>
  <c r="M34" i="3"/>
  <c r="M265" i="3"/>
  <c r="H225" i="29"/>
  <c r="I225" i="29" s="1"/>
  <c r="M225" i="3"/>
  <c r="E161" i="29"/>
  <c r="F161" i="29" s="1"/>
  <c r="M161" i="3"/>
  <c r="M41" i="3"/>
  <c r="M288" i="3"/>
  <c r="E232" i="29"/>
  <c r="F232" i="29" s="1"/>
  <c r="M232" i="3"/>
  <c r="H300" i="29"/>
  <c r="I300" i="29" s="1"/>
  <c r="M300" i="3"/>
  <c r="M292" i="3"/>
  <c r="E284" i="29"/>
  <c r="F284" i="29" s="1"/>
  <c r="M284" i="3"/>
  <c r="H276" i="29"/>
  <c r="I276" i="29" s="1"/>
  <c r="M276" i="3"/>
  <c r="E268" i="29"/>
  <c r="F268" i="29" s="1"/>
  <c r="M268" i="3"/>
  <c r="M260" i="3"/>
  <c r="M252" i="3"/>
  <c r="E244" i="29"/>
  <c r="F244" i="29" s="1"/>
  <c r="M244" i="3"/>
  <c r="H236" i="29"/>
  <c r="I236" i="29" s="1"/>
  <c r="M236" i="3"/>
  <c r="M228" i="3"/>
  <c r="E220" i="29"/>
  <c r="F220" i="29" s="1"/>
  <c r="M220" i="3"/>
  <c r="H212" i="29"/>
  <c r="I212" i="29" s="1"/>
  <c r="M212" i="3"/>
  <c r="H204" i="29"/>
  <c r="I204" i="29" s="1"/>
  <c r="M204" i="3"/>
  <c r="M196" i="3"/>
  <c r="M188" i="3"/>
  <c r="H180" i="29"/>
  <c r="I180" i="29" s="1"/>
  <c r="M180" i="3"/>
  <c r="H172" i="29"/>
  <c r="I172" i="29" s="1"/>
  <c r="M172" i="3"/>
  <c r="M164" i="3"/>
  <c r="E156" i="29"/>
  <c r="F156" i="29" s="1"/>
  <c r="M156" i="3"/>
  <c r="H148" i="29"/>
  <c r="I148" i="29" s="1"/>
  <c r="M148" i="3"/>
  <c r="E140" i="29"/>
  <c r="F140" i="29" s="1"/>
  <c r="M140" i="3"/>
  <c r="M132" i="3"/>
  <c r="E124" i="29"/>
  <c r="F124" i="29" s="1"/>
  <c r="M124" i="3"/>
  <c r="H116" i="29"/>
  <c r="I116" i="29" s="1"/>
  <c r="M116" i="3"/>
  <c r="E108" i="29"/>
  <c r="F108" i="29" s="1"/>
  <c r="M108" i="3"/>
  <c r="M100" i="3"/>
  <c r="H92" i="29"/>
  <c r="I92" i="29" s="1"/>
  <c r="M92" i="3"/>
  <c r="H84" i="29"/>
  <c r="I84" i="29" s="1"/>
  <c r="M84" i="3"/>
  <c r="E76" i="29"/>
  <c r="F76" i="29" s="1"/>
  <c r="M76" i="3"/>
  <c r="M68" i="3"/>
  <c r="H60" i="29"/>
  <c r="I60" i="29" s="1"/>
  <c r="M60" i="3"/>
  <c r="H52" i="29"/>
  <c r="I52" i="29" s="1"/>
  <c r="M52" i="3"/>
  <c r="E44" i="29"/>
  <c r="F44" i="29" s="1"/>
  <c r="M44" i="3"/>
  <c r="M36" i="3"/>
  <c r="H28" i="29"/>
  <c r="I28" i="29" s="1"/>
  <c r="M28" i="3"/>
  <c r="H20" i="29"/>
  <c r="I20" i="29" s="1"/>
  <c r="M20" i="3"/>
  <c r="E12" i="29"/>
  <c r="F12" i="29" s="1"/>
  <c r="M12" i="3"/>
  <c r="E250" i="29"/>
  <c r="F250" i="29" s="1"/>
  <c r="M250" i="3"/>
  <c r="E210" i="29"/>
  <c r="F210" i="29" s="1"/>
  <c r="M210" i="3"/>
  <c r="H162" i="29"/>
  <c r="I162" i="29" s="1"/>
  <c r="M162" i="3"/>
  <c r="E98" i="29"/>
  <c r="F98" i="29" s="1"/>
  <c r="M98" i="3"/>
  <c r="M50" i="3"/>
  <c r="H289" i="29"/>
  <c r="I289" i="29" s="1"/>
  <c r="M289" i="3"/>
  <c r="E217" i="29"/>
  <c r="F217" i="29" s="1"/>
  <c r="M217" i="3"/>
  <c r="H145" i="29"/>
  <c r="I145" i="29" s="1"/>
  <c r="M145" i="3"/>
  <c r="M49" i="3"/>
  <c r="H296" i="29"/>
  <c r="I296" i="29" s="1"/>
  <c r="M296" i="3"/>
  <c r="E256" i="29"/>
  <c r="F256" i="29" s="1"/>
  <c r="M256" i="3"/>
  <c r="E299" i="29"/>
  <c r="F299" i="29" s="1"/>
  <c r="M299" i="3"/>
  <c r="M291" i="3"/>
  <c r="H283" i="29"/>
  <c r="I283" i="29" s="1"/>
  <c r="M283" i="3"/>
  <c r="H275" i="29"/>
  <c r="I275" i="29" s="1"/>
  <c r="M275" i="3"/>
  <c r="H267" i="29"/>
  <c r="I267" i="29" s="1"/>
  <c r="M267" i="3"/>
  <c r="M259" i="3"/>
  <c r="H251" i="29"/>
  <c r="I251" i="29" s="1"/>
  <c r="M251" i="3"/>
  <c r="H243" i="29"/>
  <c r="I243" i="29" s="1"/>
  <c r="M243" i="3"/>
  <c r="H235" i="29"/>
  <c r="I235" i="29" s="1"/>
  <c r="M235" i="3"/>
  <c r="M227" i="3"/>
  <c r="H219" i="29"/>
  <c r="I219" i="29" s="1"/>
  <c r="M219" i="3"/>
  <c r="H211" i="29"/>
  <c r="I211" i="29" s="1"/>
  <c r="M211" i="3"/>
  <c r="H203" i="29"/>
  <c r="I203" i="29" s="1"/>
  <c r="M203" i="3"/>
  <c r="M195" i="3"/>
  <c r="H187" i="29"/>
  <c r="I187" i="29" s="1"/>
  <c r="M187" i="3"/>
  <c r="E179" i="29"/>
  <c r="F179" i="29" s="1"/>
  <c r="M179" i="3"/>
  <c r="E171" i="29"/>
  <c r="F171" i="29" s="1"/>
  <c r="M171" i="3"/>
  <c r="M163" i="3"/>
  <c r="H155" i="29"/>
  <c r="I155" i="29" s="1"/>
  <c r="M155" i="3"/>
  <c r="H147" i="29"/>
  <c r="I147" i="29" s="1"/>
  <c r="M147" i="3"/>
  <c r="E139" i="29"/>
  <c r="F139" i="29" s="1"/>
  <c r="M139" i="3"/>
  <c r="M131" i="3"/>
  <c r="H123" i="29"/>
  <c r="I123" i="29" s="1"/>
  <c r="M123" i="3"/>
  <c r="H115" i="29"/>
  <c r="I115" i="29" s="1"/>
  <c r="M115" i="3"/>
  <c r="E107" i="29"/>
  <c r="F107" i="29" s="1"/>
  <c r="M107" i="3"/>
  <c r="M99" i="3"/>
  <c r="H91" i="29"/>
  <c r="I91" i="29" s="1"/>
  <c r="M91" i="3"/>
  <c r="H83" i="29"/>
  <c r="I83" i="29" s="1"/>
  <c r="M83" i="3"/>
  <c r="E75" i="29"/>
  <c r="F75" i="29" s="1"/>
  <c r="M75" i="3"/>
  <c r="M67" i="3"/>
  <c r="H59" i="29"/>
  <c r="I59" i="29" s="1"/>
  <c r="M59" i="3"/>
  <c r="E51" i="29"/>
  <c r="F51" i="29" s="1"/>
  <c r="M51" i="3"/>
  <c r="E43" i="29"/>
  <c r="F43" i="29" s="1"/>
  <c r="M43" i="3"/>
  <c r="M35" i="3"/>
  <c r="H27" i="29"/>
  <c r="I27" i="29" s="1"/>
  <c r="M27" i="3"/>
  <c r="H19" i="29"/>
  <c r="I19" i="29" s="1"/>
  <c r="M19" i="3"/>
  <c r="E290" i="29"/>
  <c r="F290" i="29" s="1"/>
  <c r="H290" i="29"/>
  <c r="I290" i="29" s="1"/>
  <c r="H274" i="29"/>
  <c r="I274" i="29" s="1"/>
  <c r="E274" i="29"/>
  <c r="F274" i="29" s="1"/>
  <c r="H258" i="29"/>
  <c r="I258" i="29" s="1"/>
  <c r="E258" i="29"/>
  <c r="F258" i="29" s="1"/>
  <c r="H250" i="29"/>
  <c r="I250" i="29" s="1"/>
  <c r="E234" i="29"/>
  <c r="F234" i="29" s="1"/>
  <c r="H234" i="29"/>
  <c r="I234" i="29" s="1"/>
  <c r="E194" i="29"/>
  <c r="F194" i="29" s="1"/>
  <c r="E170" i="29"/>
  <c r="F170" i="29" s="1"/>
  <c r="H170" i="29"/>
  <c r="I170" i="29" s="1"/>
  <c r="H154" i="29"/>
  <c r="I154" i="29" s="1"/>
  <c r="E154" i="29"/>
  <c r="F154" i="29" s="1"/>
  <c r="E114" i="29"/>
  <c r="F114" i="29" s="1"/>
  <c r="H114" i="29"/>
  <c r="I114" i="29" s="1"/>
  <c r="E66" i="29"/>
  <c r="F66" i="29" s="1"/>
  <c r="H66" i="29"/>
  <c r="I66" i="29" s="1"/>
  <c r="E89" i="29"/>
  <c r="F89" i="29" s="1"/>
  <c r="H89" i="29"/>
  <c r="I89" i="29" s="1"/>
  <c r="E57" i="29"/>
  <c r="F57" i="29" s="1"/>
  <c r="H57" i="29"/>
  <c r="I57" i="29" s="1"/>
  <c r="E41" i="29"/>
  <c r="F41" i="29" s="1"/>
  <c r="H41" i="29"/>
  <c r="I41" i="29" s="1"/>
  <c r="H240" i="29"/>
  <c r="I240" i="29" s="1"/>
  <c r="E240" i="29"/>
  <c r="F240" i="29" s="1"/>
  <c r="H208" i="29"/>
  <c r="I208" i="29" s="1"/>
  <c r="E208" i="29"/>
  <c r="F208" i="29" s="1"/>
  <c r="E184" i="29"/>
  <c r="F184" i="29" s="1"/>
  <c r="H184" i="29"/>
  <c r="I184" i="29" s="1"/>
  <c r="H168" i="29"/>
  <c r="I168" i="29" s="1"/>
  <c r="E152" i="29"/>
  <c r="F152" i="29" s="1"/>
  <c r="H104" i="29"/>
  <c r="I104" i="29" s="1"/>
  <c r="E279" i="29"/>
  <c r="F279" i="29" s="1"/>
  <c r="H279" i="29"/>
  <c r="I279" i="29" s="1"/>
  <c r="E239" i="29"/>
  <c r="F239" i="29" s="1"/>
  <c r="E207" i="29"/>
  <c r="F207" i="29" s="1"/>
  <c r="H207" i="29"/>
  <c r="I207" i="29" s="1"/>
  <c r="E127" i="29"/>
  <c r="F127" i="29" s="1"/>
  <c r="E87" i="29"/>
  <c r="F87" i="29" s="1"/>
  <c r="H87" i="29"/>
  <c r="I87" i="29" s="1"/>
  <c r="H55" i="29"/>
  <c r="I55" i="29" s="1"/>
  <c r="E55" i="29"/>
  <c r="F55" i="29" s="1"/>
  <c r="E39" i="29"/>
  <c r="F39" i="29" s="1"/>
  <c r="H39" i="29"/>
  <c r="I39" i="29" s="1"/>
  <c r="E15" i="29"/>
  <c r="F15" i="29" s="1"/>
  <c r="H15" i="29"/>
  <c r="I15" i="29" s="1"/>
  <c r="E254" i="29"/>
  <c r="F254" i="29" s="1"/>
  <c r="H254" i="29"/>
  <c r="I254" i="29" s="1"/>
  <c r="H222" i="29"/>
  <c r="I222" i="29" s="1"/>
  <c r="H190" i="29"/>
  <c r="I190" i="29" s="1"/>
  <c r="E190" i="29"/>
  <c r="F190" i="29" s="1"/>
  <c r="E142" i="29"/>
  <c r="F142" i="29" s="1"/>
  <c r="E30" i="29"/>
  <c r="F30" i="29" s="1"/>
  <c r="H30" i="29"/>
  <c r="I30" i="29" s="1"/>
  <c r="H253" i="29"/>
  <c r="I253" i="29" s="1"/>
  <c r="E253" i="29"/>
  <c r="F253" i="29" s="1"/>
  <c r="H205" i="29"/>
  <c r="I205" i="29" s="1"/>
  <c r="E93" i="29"/>
  <c r="F93" i="29" s="1"/>
  <c r="H93" i="29"/>
  <c r="I93" i="29" s="1"/>
  <c r="E61" i="29"/>
  <c r="F61" i="29" s="1"/>
  <c r="H61" i="29"/>
  <c r="I61" i="29" s="1"/>
  <c r="E53" i="29"/>
  <c r="F53" i="29" s="1"/>
  <c r="E29" i="29"/>
  <c r="F29" i="29" s="1"/>
  <c r="H29" i="29"/>
  <c r="I29" i="29" s="1"/>
  <c r="E298" i="29"/>
  <c r="F298" i="29" s="1"/>
  <c r="H298" i="29"/>
  <c r="I298" i="29" s="1"/>
  <c r="H282" i="29"/>
  <c r="I282" i="29" s="1"/>
  <c r="E282" i="29"/>
  <c r="F282" i="29" s="1"/>
  <c r="E242" i="29"/>
  <c r="F242" i="29" s="1"/>
  <c r="H242" i="29"/>
  <c r="I242" i="29" s="1"/>
  <c r="H226" i="29"/>
  <c r="I226" i="29" s="1"/>
  <c r="E226" i="29"/>
  <c r="F226" i="29" s="1"/>
  <c r="H218" i="29"/>
  <c r="I218" i="29" s="1"/>
  <c r="E218" i="29"/>
  <c r="F218" i="29" s="1"/>
  <c r="H210" i="29"/>
  <c r="I210" i="29" s="1"/>
  <c r="H202" i="29"/>
  <c r="I202" i="29" s="1"/>
  <c r="E202" i="29"/>
  <c r="F202" i="29" s="1"/>
  <c r="E186" i="29"/>
  <c r="F186" i="29" s="1"/>
  <c r="H186" i="29"/>
  <c r="I186" i="29" s="1"/>
  <c r="H146" i="29"/>
  <c r="I146" i="29" s="1"/>
  <c r="E146" i="29"/>
  <c r="F146" i="29" s="1"/>
  <c r="H82" i="29"/>
  <c r="I82" i="29" s="1"/>
  <c r="E82" i="29"/>
  <c r="F82" i="29" s="1"/>
  <c r="H42" i="29"/>
  <c r="I42" i="29" s="1"/>
  <c r="E26" i="29"/>
  <c r="F26" i="29" s="1"/>
  <c r="H18" i="29"/>
  <c r="I18" i="29" s="1"/>
  <c r="E18" i="29"/>
  <c r="F18" i="29" s="1"/>
  <c r="E289" i="29"/>
  <c r="F289" i="29" s="1"/>
  <c r="H273" i="29"/>
  <c r="I273" i="29" s="1"/>
  <c r="E273" i="29"/>
  <c r="F273" i="29" s="1"/>
  <c r="E257" i="29"/>
  <c r="F257" i="29" s="1"/>
  <c r="H257" i="29"/>
  <c r="I257" i="29" s="1"/>
  <c r="H209" i="29"/>
  <c r="I209" i="29" s="1"/>
  <c r="E209" i="29"/>
  <c r="F209" i="29" s="1"/>
  <c r="E193" i="29"/>
  <c r="F193" i="29" s="1"/>
  <c r="H193" i="29"/>
  <c r="I193" i="29" s="1"/>
  <c r="H177" i="29"/>
  <c r="I177" i="29" s="1"/>
  <c r="E177" i="29"/>
  <c r="F177" i="29" s="1"/>
  <c r="E169" i="29"/>
  <c r="F169" i="29" s="1"/>
  <c r="E121" i="29"/>
  <c r="F121" i="29" s="1"/>
  <c r="H121" i="29"/>
  <c r="I121" i="29" s="1"/>
  <c r="H113" i="29"/>
  <c r="I113" i="29" s="1"/>
  <c r="E113" i="29"/>
  <c r="F113" i="29" s="1"/>
  <c r="E97" i="29"/>
  <c r="F97" i="29" s="1"/>
  <c r="H97" i="29"/>
  <c r="I97" i="29" s="1"/>
  <c r="E81" i="29"/>
  <c r="F81" i="29" s="1"/>
  <c r="H81" i="29"/>
  <c r="I81" i="29" s="1"/>
  <c r="H272" i="29"/>
  <c r="I272" i="29" s="1"/>
  <c r="E272" i="29"/>
  <c r="F272" i="29" s="1"/>
  <c r="E216" i="29"/>
  <c r="F216" i="29" s="1"/>
  <c r="H216" i="29"/>
  <c r="I216" i="29" s="1"/>
  <c r="E176" i="29"/>
  <c r="F176" i="29" s="1"/>
  <c r="H176" i="29"/>
  <c r="I176" i="29" s="1"/>
  <c r="E160" i="29"/>
  <c r="F160" i="29" s="1"/>
  <c r="H160" i="29"/>
  <c r="I160" i="29" s="1"/>
  <c r="E144" i="29"/>
  <c r="F144" i="29" s="1"/>
  <c r="E120" i="29"/>
  <c r="F120" i="29" s="1"/>
  <c r="H120" i="29"/>
  <c r="I120" i="29" s="1"/>
  <c r="H112" i="29"/>
  <c r="I112" i="29" s="1"/>
  <c r="E112" i="29"/>
  <c r="F112" i="29" s="1"/>
  <c r="E96" i="29"/>
  <c r="F96" i="29" s="1"/>
  <c r="H72" i="29"/>
  <c r="I72" i="29" s="1"/>
  <c r="E48" i="29"/>
  <c r="F48" i="29" s="1"/>
  <c r="H48" i="29"/>
  <c r="I48" i="29" s="1"/>
  <c r="H40" i="29"/>
  <c r="I40" i="29" s="1"/>
  <c r="E40" i="29"/>
  <c r="F40" i="29" s="1"/>
  <c r="E16" i="29"/>
  <c r="F16" i="29" s="1"/>
  <c r="H16" i="29"/>
  <c r="I16" i="29" s="1"/>
  <c r="H295" i="29"/>
  <c r="I295" i="29" s="1"/>
  <c r="H271" i="29"/>
  <c r="I271" i="29" s="1"/>
  <c r="E271" i="29"/>
  <c r="F271" i="29" s="1"/>
  <c r="H247" i="29"/>
  <c r="I247" i="29" s="1"/>
  <c r="E247" i="29"/>
  <c r="F247" i="29" s="1"/>
  <c r="H231" i="29"/>
  <c r="I231" i="29" s="1"/>
  <c r="E231" i="29"/>
  <c r="F231" i="29" s="1"/>
  <c r="E215" i="29"/>
  <c r="F215" i="29" s="1"/>
  <c r="H215" i="29"/>
  <c r="I215" i="29" s="1"/>
  <c r="H199" i="29"/>
  <c r="I199" i="29" s="1"/>
  <c r="E199" i="29"/>
  <c r="F199" i="29" s="1"/>
  <c r="H183" i="29"/>
  <c r="I183" i="29" s="1"/>
  <c r="E183" i="29"/>
  <c r="F183" i="29" s="1"/>
  <c r="H175" i="29"/>
  <c r="I175" i="29" s="1"/>
  <c r="H167" i="29"/>
  <c r="I167" i="29" s="1"/>
  <c r="E167" i="29"/>
  <c r="F167" i="29" s="1"/>
  <c r="E135" i="29"/>
  <c r="F135" i="29" s="1"/>
  <c r="H119" i="29"/>
  <c r="I119" i="29" s="1"/>
  <c r="E119" i="29"/>
  <c r="F119" i="29" s="1"/>
  <c r="E71" i="29"/>
  <c r="F71" i="29" s="1"/>
  <c r="H71" i="29"/>
  <c r="I71" i="29" s="1"/>
  <c r="H294" i="29"/>
  <c r="I294" i="29" s="1"/>
  <c r="E294" i="29"/>
  <c r="F294" i="29" s="1"/>
  <c r="H278" i="29"/>
  <c r="I278" i="29" s="1"/>
  <c r="H262" i="29"/>
  <c r="I262" i="29" s="1"/>
  <c r="E262" i="29"/>
  <c r="F262" i="29" s="1"/>
  <c r="H230" i="29"/>
  <c r="I230" i="29" s="1"/>
  <c r="E230" i="29"/>
  <c r="F230" i="29" s="1"/>
  <c r="E214" i="29"/>
  <c r="F214" i="29" s="1"/>
  <c r="H214" i="29"/>
  <c r="I214" i="29" s="1"/>
  <c r="H198" i="29"/>
  <c r="I198" i="29" s="1"/>
  <c r="E198" i="29"/>
  <c r="F198" i="29" s="1"/>
  <c r="E182" i="29"/>
  <c r="F182" i="29" s="1"/>
  <c r="E166" i="29"/>
  <c r="F166" i="29" s="1"/>
  <c r="H166" i="29"/>
  <c r="I166" i="29" s="1"/>
  <c r="H134" i="29"/>
  <c r="I134" i="29" s="1"/>
  <c r="E134" i="29"/>
  <c r="F134" i="29" s="1"/>
  <c r="H118" i="29"/>
  <c r="I118" i="29" s="1"/>
  <c r="E102" i="29"/>
  <c r="F102" i="29" s="1"/>
  <c r="H102" i="29"/>
  <c r="I102" i="29" s="1"/>
  <c r="E70" i="29"/>
  <c r="F70" i="29" s="1"/>
  <c r="H70" i="29"/>
  <c r="I70" i="29" s="1"/>
  <c r="H62" i="29"/>
  <c r="I62" i="29" s="1"/>
  <c r="E62" i="29"/>
  <c r="F62" i="29" s="1"/>
  <c r="H54" i="29"/>
  <c r="I54" i="29" s="1"/>
  <c r="H301" i="29"/>
  <c r="I301" i="29" s="1"/>
  <c r="H285" i="29"/>
  <c r="I285" i="29" s="1"/>
  <c r="E285" i="29"/>
  <c r="F285" i="29" s="1"/>
  <c r="E245" i="29"/>
  <c r="F245" i="29" s="1"/>
  <c r="H245" i="29"/>
  <c r="I245" i="29" s="1"/>
  <c r="H213" i="29"/>
  <c r="I213" i="29" s="1"/>
  <c r="E213" i="29"/>
  <c r="F213" i="29" s="1"/>
  <c r="H189" i="29"/>
  <c r="I189" i="29" s="1"/>
  <c r="E189" i="29"/>
  <c r="F189" i="29" s="1"/>
  <c r="H157" i="29"/>
  <c r="I157" i="29" s="1"/>
  <c r="E157" i="29"/>
  <c r="F157" i="29" s="1"/>
  <c r="H149" i="29"/>
  <c r="I149" i="29" s="1"/>
  <c r="E149" i="29"/>
  <c r="F149" i="29" s="1"/>
  <c r="H125" i="29"/>
  <c r="I125" i="29" s="1"/>
  <c r="E125" i="29"/>
  <c r="F125" i="29" s="1"/>
  <c r="H117" i="29"/>
  <c r="I117" i="29" s="1"/>
  <c r="E117" i="29"/>
  <c r="F117" i="29" s="1"/>
  <c r="H292" i="29"/>
  <c r="I292" i="29" s="1"/>
  <c r="E292" i="29"/>
  <c r="F292" i="29" s="1"/>
  <c r="H284" i="29"/>
  <c r="I284" i="29" s="1"/>
  <c r="E260" i="29"/>
  <c r="F260" i="29" s="1"/>
  <c r="H260" i="29"/>
  <c r="I260" i="29" s="1"/>
  <c r="E252" i="29"/>
  <c r="F252" i="29" s="1"/>
  <c r="H252" i="29"/>
  <c r="I252" i="29" s="1"/>
  <c r="E228" i="29"/>
  <c r="F228" i="29" s="1"/>
  <c r="H228" i="29"/>
  <c r="I228" i="29" s="1"/>
  <c r="H220" i="29"/>
  <c r="I220" i="29" s="1"/>
  <c r="H196" i="29"/>
  <c r="I196" i="29" s="1"/>
  <c r="E196" i="29"/>
  <c r="F196" i="29" s="1"/>
  <c r="E188" i="29"/>
  <c r="F188" i="29" s="1"/>
  <c r="H188" i="29"/>
  <c r="I188" i="29" s="1"/>
  <c r="E164" i="29"/>
  <c r="F164" i="29" s="1"/>
  <c r="H164" i="29"/>
  <c r="I164" i="29" s="1"/>
  <c r="E132" i="29"/>
  <c r="F132" i="29" s="1"/>
  <c r="H132" i="29"/>
  <c r="I132" i="29" s="1"/>
  <c r="E116" i="29"/>
  <c r="F116" i="29" s="1"/>
  <c r="E100" i="29"/>
  <c r="F100" i="29" s="1"/>
  <c r="H100" i="29"/>
  <c r="I100" i="29" s="1"/>
  <c r="E92" i="29"/>
  <c r="F92" i="29" s="1"/>
  <c r="E68" i="29"/>
  <c r="F68" i="29" s="1"/>
  <c r="H68" i="29"/>
  <c r="I68" i="29" s="1"/>
  <c r="E60" i="29"/>
  <c r="F60" i="29" s="1"/>
  <c r="E36" i="29"/>
  <c r="F36" i="29" s="1"/>
  <c r="H36" i="29"/>
  <c r="I36" i="29" s="1"/>
  <c r="E106" i="29"/>
  <c r="F106" i="29" s="1"/>
  <c r="H74" i="29"/>
  <c r="I74" i="29" s="1"/>
  <c r="E74" i="29"/>
  <c r="F74" i="29" s="1"/>
  <c r="E58" i="29"/>
  <c r="F58" i="29" s="1"/>
  <c r="H58" i="29"/>
  <c r="I58" i="29" s="1"/>
  <c r="E50" i="29"/>
  <c r="F50" i="29" s="1"/>
  <c r="H50" i="29"/>
  <c r="I50" i="29" s="1"/>
  <c r="E34" i="29"/>
  <c r="F34" i="29" s="1"/>
  <c r="H34" i="29"/>
  <c r="I34" i="29" s="1"/>
  <c r="H265" i="29"/>
  <c r="I265" i="29" s="1"/>
  <c r="E265" i="29"/>
  <c r="F265" i="29" s="1"/>
  <c r="E233" i="29"/>
  <c r="F233" i="29" s="1"/>
  <c r="H233" i="29"/>
  <c r="I233" i="29" s="1"/>
  <c r="H201" i="29"/>
  <c r="I201" i="29" s="1"/>
  <c r="E201" i="29"/>
  <c r="F201" i="29" s="1"/>
  <c r="H185" i="29"/>
  <c r="I185" i="29" s="1"/>
  <c r="H73" i="29"/>
  <c r="I73" i="29" s="1"/>
  <c r="E73" i="29"/>
  <c r="F73" i="29" s="1"/>
  <c r="H65" i="29"/>
  <c r="I65" i="29" s="1"/>
  <c r="E65" i="29"/>
  <c r="F65" i="29" s="1"/>
  <c r="E49" i="29"/>
  <c r="F49" i="29" s="1"/>
  <c r="H49" i="29"/>
  <c r="I49" i="29" s="1"/>
  <c r="E288" i="29"/>
  <c r="F288" i="29" s="1"/>
  <c r="H288" i="29"/>
  <c r="I288" i="29" s="1"/>
  <c r="H280" i="29"/>
  <c r="I280" i="29" s="1"/>
  <c r="E280" i="29"/>
  <c r="F280" i="29" s="1"/>
  <c r="E248" i="29"/>
  <c r="F248" i="29" s="1"/>
  <c r="H248" i="29"/>
  <c r="I248" i="29" s="1"/>
  <c r="H88" i="29"/>
  <c r="I88" i="29" s="1"/>
  <c r="E88" i="29"/>
  <c r="F88" i="29" s="1"/>
  <c r="H80" i="29"/>
  <c r="I80" i="29" s="1"/>
  <c r="E32" i="29"/>
  <c r="F32" i="29" s="1"/>
  <c r="H32" i="29"/>
  <c r="I32" i="29" s="1"/>
  <c r="H263" i="29"/>
  <c r="I263" i="29" s="1"/>
  <c r="E263" i="29"/>
  <c r="F263" i="29" s="1"/>
  <c r="E151" i="29"/>
  <c r="F151" i="29" s="1"/>
  <c r="H151" i="29"/>
  <c r="I151" i="29" s="1"/>
  <c r="E143" i="29"/>
  <c r="F143" i="29" s="1"/>
  <c r="H143" i="29"/>
  <c r="I143" i="29" s="1"/>
  <c r="E111" i="29"/>
  <c r="F111" i="29" s="1"/>
  <c r="H111" i="29"/>
  <c r="I111" i="29" s="1"/>
  <c r="H103" i="29"/>
  <c r="I103" i="29" s="1"/>
  <c r="E103" i="29"/>
  <c r="F103" i="29" s="1"/>
  <c r="E79" i="29"/>
  <c r="F79" i="29" s="1"/>
  <c r="H79" i="29"/>
  <c r="I79" i="29" s="1"/>
  <c r="E47" i="29"/>
  <c r="F47" i="29" s="1"/>
  <c r="H47" i="29"/>
  <c r="I47" i="29" s="1"/>
  <c r="E23" i="29"/>
  <c r="F23" i="29" s="1"/>
  <c r="H23" i="29"/>
  <c r="I23" i="29" s="1"/>
  <c r="E286" i="29"/>
  <c r="F286" i="29" s="1"/>
  <c r="H286" i="29"/>
  <c r="I286" i="29" s="1"/>
  <c r="H158" i="29"/>
  <c r="I158" i="29" s="1"/>
  <c r="E158" i="29"/>
  <c r="F158" i="29" s="1"/>
  <c r="H126" i="29"/>
  <c r="I126" i="29" s="1"/>
  <c r="E126" i="29"/>
  <c r="F126" i="29" s="1"/>
  <c r="H94" i="29"/>
  <c r="I94" i="29" s="1"/>
  <c r="E94" i="29"/>
  <c r="F94" i="29" s="1"/>
  <c r="E38" i="29"/>
  <c r="F38" i="29" s="1"/>
  <c r="H38" i="29"/>
  <c r="I38" i="29" s="1"/>
  <c r="E277" i="29"/>
  <c r="F277" i="29" s="1"/>
  <c r="H277" i="29"/>
  <c r="I277" i="29" s="1"/>
  <c r="H221" i="29"/>
  <c r="I221" i="29" s="1"/>
  <c r="E221" i="29"/>
  <c r="F221" i="29" s="1"/>
  <c r="E291" i="29"/>
  <c r="F291" i="29" s="1"/>
  <c r="H291" i="29"/>
  <c r="I291" i="29" s="1"/>
  <c r="E283" i="29"/>
  <c r="F283" i="29" s="1"/>
  <c r="H259" i="29"/>
  <c r="I259" i="29" s="1"/>
  <c r="E259" i="29"/>
  <c r="F259" i="29" s="1"/>
  <c r="E251" i="29"/>
  <c r="F251" i="29" s="1"/>
  <c r="E227" i="29"/>
  <c r="F227" i="29" s="1"/>
  <c r="H227" i="29"/>
  <c r="I227" i="29" s="1"/>
  <c r="E195" i="29"/>
  <c r="F195" i="29" s="1"/>
  <c r="H195" i="29"/>
  <c r="I195" i="29" s="1"/>
  <c r="E187" i="29"/>
  <c r="F187" i="29" s="1"/>
  <c r="E163" i="29"/>
  <c r="F163" i="29" s="1"/>
  <c r="H163" i="29"/>
  <c r="I163" i="29" s="1"/>
  <c r="E131" i="29"/>
  <c r="F131" i="29" s="1"/>
  <c r="H131" i="29"/>
  <c r="I131" i="29" s="1"/>
  <c r="E123" i="29"/>
  <c r="F123" i="29" s="1"/>
  <c r="H99" i="29"/>
  <c r="I99" i="29" s="1"/>
  <c r="E99" i="29"/>
  <c r="F99" i="29" s="1"/>
  <c r="E91" i="29"/>
  <c r="F91" i="29" s="1"/>
  <c r="H67" i="29"/>
  <c r="I67" i="29" s="1"/>
  <c r="E67" i="29"/>
  <c r="F67" i="29" s="1"/>
  <c r="E59" i="29"/>
  <c r="F59" i="29" s="1"/>
  <c r="E35" i="29"/>
  <c r="F35" i="29" s="1"/>
  <c r="H35" i="29"/>
  <c r="I35" i="29" s="1"/>
  <c r="H11" i="3"/>
  <c r="AJ11" i="35" s="1"/>
  <c r="K39" i="3"/>
  <c r="K15" i="3"/>
  <c r="K293" i="3"/>
  <c r="K229" i="3"/>
  <c r="K205" i="3"/>
  <c r="K157" i="3"/>
  <c r="K28" i="3"/>
  <c r="K146" i="3"/>
  <c r="K65" i="3"/>
  <c r="K33" i="3"/>
  <c r="K301" i="3"/>
  <c r="K295" i="3"/>
  <c r="K294" i="3"/>
  <c r="K300" i="3"/>
  <c r="K296" i="3"/>
  <c r="K302" i="3"/>
  <c r="K299" i="3"/>
  <c r="K298" i="3"/>
  <c r="K297" i="3"/>
  <c r="K288" i="3"/>
  <c r="K264" i="3"/>
  <c r="K256" i="3"/>
  <c r="K232" i="3"/>
  <c r="K279" i="3"/>
  <c r="K263" i="3"/>
  <c r="K247" i="3"/>
  <c r="K239" i="3"/>
  <c r="K278" i="3"/>
  <c r="K270" i="3"/>
  <c r="K246" i="3"/>
  <c r="K230" i="3"/>
  <c r="K285" i="3"/>
  <c r="K261" i="3"/>
  <c r="K237" i="3"/>
  <c r="K292" i="3"/>
  <c r="K284" i="3"/>
  <c r="K276" i="3"/>
  <c r="K268" i="3"/>
  <c r="K260" i="3"/>
  <c r="K252" i="3"/>
  <c r="K244" i="3"/>
  <c r="K236" i="3"/>
  <c r="K291" i="3"/>
  <c r="K283" i="3"/>
  <c r="K275" i="3"/>
  <c r="K267" i="3"/>
  <c r="K259" i="3"/>
  <c r="K251" i="3"/>
  <c r="K243" i="3"/>
  <c r="K235" i="3"/>
  <c r="K290" i="3"/>
  <c r="K282" i="3"/>
  <c r="K274" i="3"/>
  <c r="K266" i="3"/>
  <c r="K258" i="3"/>
  <c r="K250" i="3"/>
  <c r="K242" i="3"/>
  <c r="K234" i="3"/>
  <c r="K280" i="3"/>
  <c r="K272" i="3"/>
  <c r="K248" i="3"/>
  <c r="K240" i="3"/>
  <c r="K287" i="3"/>
  <c r="K271" i="3"/>
  <c r="K255" i="3"/>
  <c r="K231" i="3"/>
  <c r="K286" i="3"/>
  <c r="K262" i="3"/>
  <c r="K254" i="3"/>
  <c r="K238" i="3"/>
  <c r="K277" i="3"/>
  <c r="K269" i="3"/>
  <c r="K253" i="3"/>
  <c r="K245" i="3"/>
  <c r="K289" i="3"/>
  <c r="K281" i="3"/>
  <c r="K273" i="3"/>
  <c r="K265" i="3"/>
  <c r="K257" i="3"/>
  <c r="K249" i="3"/>
  <c r="K241" i="3"/>
  <c r="K233" i="3"/>
  <c r="K216" i="3"/>
  <c r="K223" i="3"/>
  <c r="K222" i="3"/>
  <c r="K214" i="3"/>
  <c r="K206" i="3"/>
  <c r="K221" i="3"/>
  <c r="K213" i="3"/>
  <c r="K208" i="3"/>
  <c r="K207" i="3"/>
  <c r="K228" i="3"/>
  <c r="K220" i="3"/>
  <c r="K212" i="3"/>
  <c r="K227" i="3"/>
  <c r="K219" i="3"/>
  <c r="K211" i="3"/>
  <c r="K226" i="3"/>
  <c r="K218" i="3"/>
  <c r="K210" i="3"/>
  <c r="K224" i="3"/>
  <c r="K215" i="3"/>
  <c r="K225" i="3"/>
  <c r="K217" i="3"/>
  <c r="K209" i="3"/>
  <c r="K194" i="3"/>
  <c r="K170" i="3"/>
  <c r="K193" i="3"/>
  <c r="K177" i="3"/>
  <c r="K161" i="3"/>
  <c r="K200" i="3"/>
  <c r="K192" i="3"/>
  <c r="K184" i="3"/>
  <c r="K176" i="3"/>
  <c r="K168" i="3"/>
  <c r="K160" i="3"/>
  <c r="K202" i="3"/>
  <c r="K186" i="3"/>
  <c r="K178" i="3"/>
  <c r="K201" i="3"/>
  <c r="K185" i="3"/>
  <c r="K169" i="3"/>
  <c r="K199" i="3"/>
  <c r="K191" i="3"/>
  <c r="K183" i="3"/>
  <c r="K175" i="3"/>
  <c r="K167" i="3"/>
  <c r="K159" i="3"/>
  <c r="K162" i="3"/>
  <c r="K198" i="3"/>
  <c r="K190" i="3"/>
  <c r="K182" i="3"/>
  <c r="K174" i="3"/>
  <c r="K166" i="3"/>
  <c r="K158" i="3"/>
  <c r="K197" i="3"/>
  <c r="K189" i="3"/>
  <c r="K181" i="3"/>
  <c r="K173" i="3"/>
  <c r="K165" i="3"/>
  <c r="K204" i="3"/>
  <c r="K196" i="3"/>
  <c r="K188" i="3"/>
  <c r="K180" i="3"/>
  <c r="K172" i="3"/>
  <c r="K164" i="3"/>
  <c r="K203" i="3"/>
  <c r="K195" i="3"/>
  <c r="K187" i="3"/>
  <c r="K179" i="3"/>
  <c r="K171" i="3"/>
  <c r="K163" i="3"/>
  <c r="K154" i="3"/>
  <c r="K153" i="3"/>
  <c r="K152" i="3"/>
  <c r="K151" i="3"/>
  <c r="K150" i="3"/>
  <c r="K149" i="3"/>
  <c r="K156" i="3"/>
  <c r="K148" i="3"/>
  <c r="K155" i="3"/>
  <c r="K147" i="3"/>
  <c r="K145" i="3"/>
  <c r="K137" i="3"/>
  <c r="K129" i="3"/>
  <c r="K121" i="3"/>
  <c r="K113" i="3"/>
  <c r="K105" i="3"/>
  <c r="K97" i="3"/>
  <c r="K89" i="3"/>
  <c r="K81" i="3"/>
  <c r="K73" i="3"/>
  <c r="K90" i="3"/>
  <c r="K144" i="3"/>
  <c r="K136" i="3"/>
  <c r="K128" i="3"/>
  <c r="K120" i="3"/>
  <c r="K112" i="3"/>
  <c r="K104" i="3"/>
  <c r="K96" i="3"/>
  <c r="K88" i="3"/>
  <c r="K80" i="3"/>
  <c r="K72" i="3"/>
  <c r="K138" i="3"/>
  <c r="K122" i="3"/>
  <c r="K98" i="3"/>
  <c r="K82" i="3"/>
  <c r="K143" i="3"/>
  <c r="K135" i="3"/>
  <c r="K127" i="3"/>
  <c r="K119" i="3"/>
  <c r="K111" i="3"/>
  <c r="K103" i="3"/>
  <c r="K95" i="3"/>
  <c r="K87" i="3"/>
  <c r="K79" i="3"/>
  <c r="K71" i="3"/>
  <c r="K142" i="3"/>
  <c r="K134" i="3"/>
  <c r="K126" i="3"/>
  <c r="K118" i="3"/>
  <c r="K110" i="3"/>
  <c r="K102" i="3"/>
  <c r="K94" i="3"/>
  <c r="K86" i="3"/>
  <c r="K78" i="3"/>
  <c r="K70" i="3"/>
  <c r="K141" i="3"/>
  <c r="K133" i="3"/>
  <c r="K125" i="3"/>
  <c r="K117" i="3"/>
  <c r="K109" i="3"/>
  <c r="K101" i="3"/>
  <c r="K93" i="3"/>
  <c r="K85" i="3"/>
  <c r="K77" i="3"/>
  <c r="K69" i="3"/>
  <c r="K66" i="3"/>
  <c r="K140" i="3"/>
  <c r="K132" i="3"/>
  <c r="K124" i="3"/>
  <c r="K116" i="3"/>
  <c r="K108" i="3"/>
  <c r="K100" i="3"/>
  <c r="K92" i="3"/>
  <c r="K84" i="3"/>
  <c r="K76" i="3"/>
  <c r="K68" i="3"/>
  <c r="K130" i="3"/>
  <c r="K114" i="3"/>
  <c r="K106" i="3"/>
  <c r="K74" i="3"/>
  <c r="K139" i="3"/>
  <c r="K131" i="3"/>
  <c r="K123" i="3"/>
  <c r="K115" i="3"/>
  <c r="K107" i="3"/>
  <c r="K99" i="3"/>
  <c r="K91" i="3"/>
  <c r="K83" i="3"/>
  <c r="K75" i="3"/>
  <c r="K67" i="3"/>
  <c r="K54" i="3"/>
  <c r="K61" i="3"/>
  <c r="K53" i="3"/>
  <c r="K45" i="3"/>
  <c r="K57" i="3"/>
  <c r="K49" i="3"/>
  <c r="K41" i="3"/>
  <c r="K64" i="3"/>
  <c r="K56" i="3"/>
  <c r="K48" i="3"/>
  <c r="K40" i="3"/>
  <c r="K63" i="3"/>
  <c r="K55" i="3"/>
  <c r="K47" i="3"/>
  <c r="K62" i="3"/>
  <c r="K60" i="3"/>
  <c r="K52" i="3"/>
  <c r="K44" i="3"/>
  <c r="K58" i="3"/>
  <c r="K50" i="3"/>
  <c r="K42" i="3"/>
  <c r="K46" i="3"/>
  <c r="K59" i="3"/>
  <c r="K51" i="3"/>
  <c r="K43" i="3"/>
  <c r="K34" i="3"/>
  <c r="K38" i="3"/>
  <c r="K37" i="3"/>
  <c r="K36" i="3"/>
  <c r="K35" i="3"/>
  <c r="K31" i="3"/>
  <c r="K32" i="3"/>
  <c r="K30" i="3"/>
  <c r="K29" i="3"/>
  <c r="K18" i="3"/>
  <c r="K24" i="3"/>
  <c r="K16" i="3"/>
  <c r="K25" i="3"/>
  <c r="K23" i="3"/>
  <c r="K26" i="3"/>
  <c r="K17" i="3"/>
  <c r="K22" i="3"/>
  <c r="K21" i="3"/>
  <c r="K20" i="3"/>
  <c r="K27" i="3"/>
  <c r="K19" i="3"/>
  <c r="K14" i="3"/>
  <c r="K13" i="3"/>
  <c r="K12" i="3"/>
  <c r="E155" i="29" l="1"/>
  <c r="F155" i="29" s="1"/>
  <c r="E243" i="29"/>
  <c r="F243" i="29" s="1"/>
  <c r="H124" i="29"/>
  <c r="I124" i="29" s="1"/>
  <c r="H138" i="29"/>
  <c r="I138" i="29" s="1"/>
  <c r="E211" i="29"/>
  <c r="F211" i="29" s="1"/>
  <c r="E27" i="29"/>
  <c r="F27" i="29" s="1"/>
  <c r="H156" i="29"/>
  <c r="I156" i="29" s="1"/>
  <c r="E21" i="29"/>
  <c r="F21" i="29" s="1"/>
  <c r="E181" i="29"/>
  <c r="F181" i="29" s="1"/>
  <c r="E219" i="29"/>
  <c r="F219" i="29" s="1"/>
  <c r="H244" i="29"/>
  <c r="I244" i="29" s="1"/>
  <c r="E173" i="29"/>
  <c r="F173" i="29" s="1"/>
  <c r="H24" i="29"/>
  <c r="I24" i="29" s="1"/>
  <c r="H224" i="29"/>
  <c r="I224" i="29" s="1"/>
  <c r="E148" i="29"/>
  <c r="F148" i="29" s="1"/>
  <c r="E246" i="29"/>
  <c r="F246" i="29" s="1"/>
  <c r="E150" i="29"/>
  <c r="F150" i="29" s="1"/>
  <c r="E115" i="29"/>
  <c r="F115" i="29" s="1"/>
  <c r="E276" i="29"/>
  <c r="F276" i="29" s="1"/>
  <c r="H141" i="29"/>
  <c r="I141" i="29" s="1"/>
  <c r="H33" i="29"/>
  <c r="I33" i="29" s="1"/>
  <c r="E269" i="29"/>
  <c r="F269" i="29" s="1"/>
  <c r="E110" i="29"/>
  <c r="F110" i="29" s="1"/>
  <c r="E249" i="29"/>
  <c r="F249" i="29" s="1"/>
  <c r="E28" i="29"/>
  <c r="F28" i="29" s="1"/>
  <c r="E212" i="29"/>
  <c r="F212" i="29" s="1"/>
  <c r="H217" i="29"/>
  <c r="I217" i="29" s="1"/>
  <c r="E86" i="29"/>
  <c r="F86" i="29" s="1"/>
  <c r="E52" i="29"/>
  <c r="F52" i="29" s="1"/>
  <c r="H129" i="29"/>
  <c r="I129" i="29" s="1"/>
  <c r="H13" i="29"/>
  <c r="I13" i="29" s="1"/>
  <c r="H51" i="29"/>
  <c r="I51" i="29" s="1"/>
  <c r="H22" i="29"/>
  <c r="I22" i="29" s="1"/>
  <c r="E200" i="29"/>
  <c r="F200" i="29" s="1"/>
  <c r="E109" i="29"/>
  <c r="F109" i="29" s="1"/>
  <c r="E19" i="29"/>
  <c r="F19" i="29" s="1"/>
  <c r="E20" i="29"/>
  <c r="F20" i="29" s="1"/>
  <c r="H45" i="29"/>
  <c r="I45" i="29" s="1"/>
  <c r="E296" i="29"/>
  <c r="F296" i="29" s="1"/>
  <c r="E147" i="29"/>
  <c r="F147" i="29" s="1"/>
  <c r="E84" i="29"/>
  <c r="F84" i="29" s="1"/>
  <c r="E180" i="29"/>
  <c r="F180" i="29" s="1"/>
  <c r="H133" i="29"/>
  <c r="I133" i="29" s="1"/>
  <c r="H232" i="29"/>
  <c r="I232" i="29" s="1"/>
  <c r="H281" i="29"/>
  <c r="I281" i="29" s="1"/>
  <c r="H85" i="29"/>
  <c r="I85" i="29" s="1"/>
  <c r="E83" i="29"/>
  <c r="F83" i="29" s="1"/>
  <c r="H179" i="29"/>
  <c r="I179" i="29" s="1"/>
  <c r="E275" i="29"/>
  <c r="F275" i="29" s="1"/>
  <c r="H256" i="29"/>
  <c r="I256" i="29" s="1"/>
  <c r="H77" i="29"/>
  <c r="I77" i="29" s="1"/>
  <c r="E237" i="29"/>
  <c r="F237" i="29" s="1"/>
  <c r="E14" i="29"/>
  <c r="F14" i="29" s="1"/>
  <c r="E162" i="29"/>
  <c r="F162" i="29" s="1"/>
  <c r="E238" i="29"/>
  <c r="F238" i="29" s="1"/>
  <c r="E137" i="29"/>
  <c r="F137" i="29" s="1"/>
  <c r="E225" i="29"/>
  <c r="F225" i="29" s="1"/>
  <c r="E229" i="29"/>
  <c r="F229" i="29" s="1"/>
  <c r="H178" i="29"/>
  <c r="I178" i="29" s="1"/>
  <c r="H171" i="29"/>
  <c r="I171" i="29" s="1"/>
  <c r="H268" i="29"/>
  <c r="I268" i="29" s="1"/>
  <c r="H299" i="29"/>
  <c r="I299" i="29" s="1"/>
  <c r="E172" i="29"/>
  <c r="F172" i="29" s="1"/>
  <c r="E64" i="29"/>
  <c r="F64" i="29" s="1"/>
  <c r="H43" i="29"/>
  <c r="I43" i="29" s="1"/>
  <c r="H75" i="29"/>
  <c r="I75" i="29" s="1"/>
  <c r="H107" i="29"/>
  <c r="I107" i="29" s="1"/>
  <c r="H139" i="29"/>
  <c r="I139" i="29" s="1"/>
  <c r="E203" i="29"/>
  <c r="F203" i="29" s="1"/>
  <c r="E235" i="29"/>
  <c r="F235" i="29" s="1"/>
  <c r="E267" i="29"/>
  <c r="F267" i="29" s="1"/>
  <c r="H128" i="29"/>
  <c r="I128" i="29" s="1"/>
  <c r="H12" i="29"/>
  <c r="I12" i="29" s="1"/>
  <c r="H44" i="29"/>
  <c r="I44" i="29" s="1"/>
  <c r="H76" i="29"/>
  <c r="I76" i="29" s="1"/>
  <c r="H108" i="29"/>
  <c r="I108" i="29" s="1"/>
  <c r="H140" i="29"/>
  <c r="I140" i="29" s="1"/>
  <c r="E204" i="29"/>
  <c r="F204" i="29" s="1"/>
  <c r="E236" i="29"/>
  <c r="F236" i="29" s="1"/>
  <c r="E300" i="29"/>
  <c r="F300" i="29" s="1"/>
  <c r="H302" i="29"/>
  <c r="I302" i="29" s="1"/>
  <c r="H241" i="29"/>
  <c r="I241" i="29" s="1"/>
  <c r="E266" i="29"/>
  <c r="F266" i="29" s="1"/>
  <c r="H165" i="29"/>
  <c r="I165" i="29" s="1"/>
  <c r="H174" i="29"/>
  <c r="I174" i="29" s="1"/>
  <c r="H159" i="29"/>
  <c r="I159" i="29" s="1"/>
  <c r="H255" i="29"/>
  <c r="I255" i="29" s="1"/>
  <c r="H78" i="29"/>
  <c r="I78" i="29" s="1"/>
  <c r="H25" i="29"/>
  <c r="I25" i="29" s="1"/>
  <c r="E145" i="29"/>
  <c r="F145" i="29" s="1"/>
  <c r="H297" i="29"/>
  <c r="I297" i="29" s="1"/>
  <c r="H206" i="29"/>
  <c r="I206" i="29" s="1"/>
  <c r="E46" i="29"/>
  <c r="F46" i="29" s="1"/>
  <c r="H197" i="29"/>
  <c r="I197" i="29" s="1"/>
  <c r="E31" i="29"/>
  <c r="F31" i="29" s="1"/>
  <c r="H98" i="29"/>
  <c r="I98" i="29" s="1"/>
  <c r="H270" i="29"/>
  <c r="I270" i="29" s="1"/>
  <c r="E191" i="29"/>
  <c r="F191" i="29" s="1"/>
  <c r="H261" i="29"/>
  <c r="I261" i="29" s="1"/>
  <c r="H161" i="29"/>
  <c r="I161" i="29" s="1"/>
  <c r="H69" i="29"/>
  <c r="I69" i="29" s="1"/>
  <c r="H287" i="29"/>
  <c r="I287" i="29" s="1"/>
  <c r="E63" i="29"/>
  <c r="F63" i="29" s="1"/>
  <c r="H264" i="29"/>
  <c r="I264" i="29" s="1"/>
  <c r="E90" i="29"/>
  <c r="F90" i="29" s="1"/>
  <c r="E223" i="29"/>
  <c r="F223" i="29" s="1"/>
  <c r="E56" i="29"/>
  <c r="F56" i="29" s="1"/>
  <c r="E192" i="29"/>
  <c r="F192" i="29" s="1"/>
  <c r="H153" i="29"/>
  <c r="I153" i="29" s="1"/>
  <c r="H122" i="29"/>
  <c r="I122" i="29" s="1"/>
  <c r="E37" i="29"/>
  <c r="F37" i="29" s="1"/>
  <c r="E101" i="29"/>
  <c r="F101" i="29" s="1"/>
  <c r="E293" i="29"/>
  <c r="F293" i="29" s="1"/>
  <c r="E95" i="29"/>
  <c r="F95" i="29" s="1"/>
  <c r="E136" i="29"/>
  <c r="F136" i="29" s="1"/>
  <c r="H17" i="29"/>
  <c r="I17" i="29" s="1"/>
  <c r="H105" i="29"/>
  <c r="I105" i="29" s="1"/>
  <c r="E130" i="29"/>
  <c r="F130" i="29" s="1"/>
  <c r="AA78" i="35"/>
  <c r="AB78" i="35" s="1"/>
  <c r="BD78" i="35"/>
  <c r="BE78" i="35" s="1"/>
  <c r="BF78" i="35" s="1"/>
  <c r="BN59" i="35"/>
  <c r="BO59" i="35" s="1"/>
  <c r="BP59" i="35" s="1"/>
  <c r="AK59" i="35"/>
  <c r="AL59" i="35" s="1"/>
  <c r="AK123" i="35"/>
  <c r="AL123" i="35" s="1"/>
  <c r="BN123" i="35"/>
  <c r="BO123" i="35" s="1"/>
  <c r="BP123" i="35" s="1"/>
  <c r="AK187" i="35"/>
  <c r="AL187" i="35" s="1"/>
  <c r="BN187" i="35"/>
  <c r="BO187" i="35" s="1"/>
  <c r="BP187" i="35" s="1"/>
  <c r="AK251" i="35"/>
  <c r="AL251" i="35" s="1"/>
  <c r="BN251" i="35"/>
  <c r="BO251" i="35" s="1"/>
  <c r="BP251" i="35" s="1"/>
  <c r="AK69" i="35"/>
  <c r="AL69" i="35" s="1"/>
  <c r="BN69" i="35"/>
  <c r="BO69" i="35" s="1"/>
  <c r="BP69" i="35" s="1"/>
  <c r="AK213" i="35"/>
  <c r="AL213" i="35" s="1"/>
  <c r="BN213" i="35"/>
  <c r="BO213" i="35" s="1"/>
  <c r="BP213" i="35" s="1"/>
  <c r="AK142" i="35"/>
  <c r="AL142" i="35" s="1"/>
  <c r="BN142" i="35"/>
  <c r="BO142" i="35" s="1"/>
  <c r="BP142" i="35" s="1"/>
  <c r="AK302" i="35"/>
  <c r="AL302" i="35" s="1"/>
  <c r="BN302" i="35"/>
  <c r="BO302" i="35" s="1"/>
  <c r="BP302" i="35" s="1"/>
  <c r="AK209" i="35"/>
  <c r="AL209" i="35" s="1"/>
  <c r="BN209" i="35"/>
  <c r="BO209" i="35" s="1"/>
  <c r="BP209" i="35" s="1"/>
  <c r="AK186" i="35"/>
  <c r="AL186" i="35" s="1"/>
  <c r="BN186" i="35"/>
  <c r="BO186" i="35" s="1"/>
  <c r="BP186" i="35" s="1"/>
  <c r="AK44" i="35"/>
  <c r="AL44" i="35" s="1"/>
  <c r="BN44" i="35"/>
  <c r="BO44" i="35" s="1"/>
  <c r="BP44" i="35" s="1"/>
  <c r="AK108" i="35"/>
  <c r="AL108" i="35" s="1"/>
  <c r="BN108" i="35"/>
  <c r="BO108" i="35" s="1"/>
  <c r="BP108" i="35" s="1"/>
  <c r="BN172" i="35"/>
  <c r="BO172" i="35" s="1"/>
  <c r="BP172" i="35" s="1"/>
  <c r="AK172" i="35"/>
  <c r="AL172" i="35" s="1"/>
  <c r="AK236" i="35"/>
  <c r="AL236" i="35" s="1"/>
  <c r="BN236" i="35"/>
  <c r="BO236" i="35" s="1"/>
  <c r="BP236" i="35" s="1"/>
  <c r="AK300" i="35"/>
  <c r="AL300" i="35" s="1"/>
  <c r="BN300" i="35"/>
  <c r="BO300" i="35" s="1"/>
  <c r="BP300" i="35" s="1"/>
  <c r="AK165" i="35"/>
  <c r="AL165" i="35" s="1"/>
  <c r="BN165" i="35"/>
  <c r="BO165" i="35" s="1"/>
  <c r="BP165" i="35" s="1"/>
  <c r="AK285" i="35"/>
  <c r="AL285" i="35" s="1"/>
  <c r="BN285" i="35"/>
  <c r="BO285" i="35" s="1"/>
  <c r="BP285" i="35" s="1"/>
  <c r="AK222" i="35"/>
  <c r="AL222" i="35" s="1"/>
  <c r="BN222" i="35"/>
  <c r="BO222" i="35" s="1"/>
  <c r="BP222" i="35" s="1"/>
  <c r="AK183" i="35"/>
  <c r="AL183" i="35" s="1"/>
  <c r="BN183" i="35"/>
  <c r="BO183" i="35" s="1"/>
  <c r="BP183" i="35" s="1"/>
  <c r="AK89" i="35"/>
  <c r="AL89" i="35" s="1"/>
  <c r="BN89" i="35"/>
  <c r="BO89" i="35" s="1"/>
  <c r="BP89" i="35" s="1"/>
  <c r="AK13" i="35"/>
  <c r="AL13" i="35" s="1"/>
  <c r="BN13" i="35"/>
  <c r="BO13" i="35" s="1"/>
  <c r="BP13" i="35" s="1"/>
  <c r="AK263" i="35"/>
  <c r="AL263" i="35" s="1"/>
  <c r="BN263" i="35"/>
  <c r="BO263" i="35" s="1"/>
  <c r="BP263" i="35" s="1"/>
  <c r="AK258" i="35"/>
  <c r="AL258" i="35" s="1"/>
  <c r="BN258" i="35"/>
  <c r="BO258" i="35" s="1"/>
  <c r="BP258" i="35" s="1"/>
  <c r="AK62" i="35"/>
  <c r="AL62" i="35" s="1"/>
  <c r="BN62" i="35"/>
  <c r="BO62" i="35" s="1"/>
  <c r="BP62" i="35" s="1"/>
  <c r="AK159" i="35"/>
  <c r="AL159" i="35" s="1"/>
  <c r="BN159" i="35"/>
  <c r="BO159" i="35" s="1"/>
  <c r="BP159" i="35" s="1"/>
  <c r="AK66" i="35"/>
  <c r="AL66" i="35" s="1"/>
  <c r="BN66" i="35"/>
  <c r="BO66" i="35" s="1"/>
  <c r="BP66" i="35" s="1"/>
  <c r="AK39" i="35"/>
  <c r="AL39" i="35" s="1"/>
  <c r="BN39" i="35"/>
  <c r="BO39" i="35" s="1"/>
  <c r="BP39" i="35" s="1"/>
  <c r="AK119" i="35"/>
  <c r="AL119" i="35" s="1"/>
  <c r="BN119" i="35"/>
  <c r="BO119" i="35" s="1"/>
  <c r="BP119" i="35" s="1"/>
  <c r="AK257" i="35"/>
  <c r="AL257" i="35" s="1"/>
  <c r="BN257" i="35"/>
  <c r="BO257" i="35" s="1"/>
  <c r="BP257" i="35" s="1"/>
  <c r="AK32" i="35"/>
  <c r="AL32" i="35" s="1"/>
  <c r="BN32" i="35"/>
  <c r="BO32" i="35" s="1"/>
  <c r="BP32" i="35" s="1"/>
  <c r="AK96" i="35"/>
  <c r="AL96" i="35" s="1"/>
  <c r="BN96" i="35"/>
  <c r="BO96" i="35" s="1"/>
  <c r="BP96" i="35" s="1"/>
  <c r="AK160" i="35"/>
  <c r="AL160" i="35" s="1"/>
  <c r="BN160" i="35"/>
  <c r="BO160" i="35" s="1"/>
  <c r="BP160" i="35" s="1"/>
  <c r="AK224" i="35"/>
  <c r="AL224" i="35" s="1"/>
  <c r="BN224" i="35"/>
  <c r="BO224" i="35" s="1"/>
  <c r="BP224" i="35" s="1"/>
  <c r="AK288" i="35"/>
  <c r="AL288" i="35" s="1"/>
  <c r="BN288" i="35"/>
  <c r="BO288" i="35" s="1"/>
  <c r="BP288" i="35" s="1"/>
  <c r="AK161" i="35"/>
  <c r="AL161" i="35" s="1"/>
  <c r="BN161" i="35"/>
  <c r="BO161" i="35" s="1"/>
  <c r="BP161" i="35" s="1"/>
  <c r="AK146" i="35"/>
  <c r="AL146" i="35" s="1"/>
  <c r="BN146" i="35"/>
  <c r="BO146" i="35" s="1"/>
  <c r="BP146" i="35" s="1"/>
  <c r="AK19" i="35"/>
  <c r="AL19" i="35" s="1"/>
  <c r="BN19" i="35"/>
  <c r="BO19" i="35" s="1"/>
  <c r="BP19" i="35" s="1"/>
  <c r="AK83" i="35"/>
  <c r="AL83" i="35" s="1"/>
  <c r="BN83" i="35"/>
  <c r="BO83" i="35" s="1"/>
  <c r="BP83" i="35" s="1"/>
  <c r="AK147" i="35"/>
  <c r="AL147" i="35" s="1"/>
  <c r="BN147" i="35"/>
  <c r="BO147" i="35" s="1"/>
  <c r="BP147" i="35" s="1"/>
  <c r="AK211" i="35"/>
  <c r="AL211" i="35" s="1"/>
  <c r="BN211" i="35"/>
  <c r="BO211" i="35" s="1"/>
  <c r="BP211" i="35" s="1"/>
  <c r="AK275" i="35"/>
  <c r="AL275" i="35" s="1"/>
  <c r="BN275" i="35"/>
  <c r="BO275" i="35" s="1"/>
  <c r="BP275" i="35" s="1"/>
  <c r="AK117" i="35"/>
  <c r="AL117" i="35" s="1"/>
  <c r="BN117" i="35"/>
  <c r="BO117" i="35" s="1"/>
  <c r="BP117" i="35" s="1"/>
  <c r="AK261" i="35"/>
  <c r="AL261" i="35" s="1"/>
  <c r="BN261" i="35"/>
  <c r="BO261" i="35" s="1"/>
  <c r="BP261" i="35" s="1"/>
  <c r="AK198" i="35"/>
  <c r="AL198" i="35" s="1"/>
  <c r="BN198" i="35"/>
  <c r="BO198" i="35" s="1"/>
  <c r="BP198" i="35" s="1"/>
  <c r="AK65" i="35"/>
  <c r="AL65" i="35" s="1"/>
  <c r="BN65" i="35"/>
  <c r="BO65" i="35" s="1"/>
  <c r="BP65" i="35" s="1"/>
  <c r="AK26" i="35"/>
  <c r="AL26" i="35" s="1"/>
  <c r="BN26" i="35"/>
  <c r="BO26" i="35" s="1"/>
  <c r="BP26" i="35" s="1"/>
  <c r="AK274" i="35"/>
  <c r="AL274" i="35" s="1"/>
  <c r="BN274" i="35"/>
  <c r="BO274" i="35" s="1"/>
  <c r="BP274" i="35" s="1"/>
  <c r="AK68" i="35"/>
  <c r="AL68" i="35" s="1"/>
  <c r="BN68" i="35"/>
  <c r="BO68" i="35" s="1"/>
  <c r="BP68" i="35" s="1"/>
  <c r="AK132" i="35"/>
  <c r="AL132" i="35" s="1"/>
  <c r="BN132" i="35"/>
  <c r="BO132" i="35" s="1"/>
  <c r="BP132" i="35" s="1"/>
  <c r="AK196" i="35"/>
  <c r="AL196" i="35" s="1"/>
  <c r="BN196" i="35"/>
  <c r="BO196" i="35" s="1"/>
  <c r="BP196" i="35" s="1"/>
  <c r="BN260" i="35"/>
  <c r="BO260" i="35" s="1"/>
  <c r="BP260" i="35" s="1"/>
  <c r="AK260" i="35"/>
  <c r="AL260" i="35" s="1"/>
  <c r="AK77" i="35"/>
  <c r="AL77" i="35" s="1"/>
  <c r="BN77" i="35"/>
  <c r="BO77" i="35" s="1"/>
  <c r="BP77" i="35" s="1"/>
  <c r="AK205" i="35"/>
  <c r="AL205" i="35" s="1"/>
  <c r="BN205" i="35"/>
  <c r="BO205" i="35" s="1"/>
  <c r="BP205" i="35" s="1"/>
  <c r="AK134" i="35"/>
  <c r="AL134" i="35" s="1"/>
  <c r="BN134" i="35"/>
  <c r="BO134" i="35" s="1"/>
  <c r="BP134" i="35" s="1"/>
  <c r="AK278" i="35"/>
  <c r="AL278" i="35" s="1"/>
  <c r="BN278" i="35"/>
  <c r="BO278" i="35" s="1"/>
  <c r="BP278" i="35" s="1"/>
  <c r="AK231" i="35"/>
  <c r="AL231" i="35" s="1"/>
  <c r="BN231" i="35"/>
  <c r="BO231" i="35" s="1"/>
  <c r="BP231" i="35" s="1"/>
  <c r="AK193" i="35"/>
  <c r="AL193" i="35" s="1"/>
  <c r="BN193" i="35"/>
  <c r="BO193" i="35" s="1"/>
  <c r="BP193" i="35" s="1"/>
  <c r="AK53" i="35"/>
  <c r="AL53" i="35" s="1"/>
  <c r="BN53" i="35"/>
  <c r="BO53" i="35" s="1"/>
  <c r="BP53" i="35" s="1"/>
  <c r="AK281" i="35"/>
  <c r="AL281" i="35" s="1"/>
  <c r="BN281" i="35"/>
  <c r="BO281" i="35" s="1"/>
  <c r="BP281" i="35" s="1"/>
  <c r="AK22" i="35"/>
  <c r="AL22" i="35" s="1"/>
  <c r="BN22" i="35"/>
  <c r="BO22" i="35" s="1"/>
  <c r="BP22" i="35" s="1"/>
  <c r="AK86" i="35"/>
  <c r="AL86" i="35" s="1"/>
  <c r="BN86" i="35"/>
  <c r="BO86" i="35" s="1"/>
  <c r="BP86" i="35" s="1"/>
  <c r="AK295" i="35"/>
  <c r="AL295" i="35" s="1"/>
  <c r="BN295" i="35"/>
  <c r="BO295" i="35" s="1"/>
  <c r="BP295" i="35" s="1"/>
  <c r="AK226" i="35"/>
  <c r="AL226" i="35" s="1"/>
  <c r="BN226" i="35"/>
  <c r="BO226" i="35" s="1"/>
  <c r="BP226" i="35" s="1"/>
  <c r="AK63" i="35"/>
  <c r="AL63" i="35" s="1"/>
  <c r="BN63" i="35"/>
  <c r="BO63" i="35" s="1"/>
  <c r="BP63" i="35" s="1"/>
  <c r="AK199" i="35"/>
  <c r="AL199" i="35" s="1"/>
  <c r="BN199" i="35"/>
  <c r="BO199" i="35" s="1"/>
  <c r="BP199" i="35" s="1"/>
  <c r="AK138" i="35"/>
  <c r="AL138" i="35" s="1"/>
  <c r="BN138" i="35"/>
  <c r="BO138" i="35" s="1"/>
  <c r="BP138" i="35" s="1"/>
  <c r="AK56" i="35"/>
  <c r="AL56" i="35" s="1"/>
  <c r="BN56" i="35"/>
  <c r="BO56" i="35" s="1"/>
  <c r="BP56" i="35" s="1"/>
  <c r="AK120" i="35"/>
  <c r="AL120" i="35" s="1"/>
  <c r="BN120" i="35"/>
  <c r="BO120" i="35" s="1"/>
  <c r="BP120" i="35" s="1"/>
  <c r="AK184" i="35"/>
  <c r="AL184" i="35" s="1"/>
  <c r="BN184" i="35"/>
  <c r="BO184" i="35" s="1"/>
  <c r="BP184" i="35" s="1"/>
  <c r="AK248" i="35"/>
  <c r="AL248" i="35" s="1"/>
  <c r="BN248" i="35"/>
  <c r="BO248" i="35" s="1"/>
  <c r="BP248" i="35" s="1"/>
  <c r="AK41" i="35"/>
  <c r="AL41" i="35" s="1"/>
  <c r="BN41" i="35"/>
  <c r="BO41" i="35" s="1"/>
  <c r="BP41" i="35" s="1"/>
  <c r="BN265" i="35"/>
  <c r="BO265" i="35" s="1"/>
  <c r="BP265" i="35" s="1"/>
  <c r="AK265" i="35"/>
  <c r="AL265" i="35" s="1"/>
  <c r="AK234" i="35"/>
  <c r="AL234" i="35" s="1"/>
  <c r="BN234" i="35"/>
  <c r="BO234" i="35" s="1"/>
  <c r="BP234" i="35" s="1"/>
  <c r="AK46" i="35"/>
  <c r="AL46" i="35" s="1"/>
  <c r="BN46" i="35"/>
  <c r="BO46" i="35" s="1"/>
  <c r="BP46" i="35" s="1"/>
  <c r="AK174" i="35"/>
  <c r="AL174" i="35" s="1"/>
  <c r="BN174" i="35"/>
  <c r="BO174" i="35" s="1"/>
  <c r="BP174" i="35" s="1"/>
  <c r="AK225" i="35"/>
  <c r="AL225" i="35" s="1"/>
  <c r="BN225" i="35"/>
  <c r="BO225" i="35" s="1"/>
  <c r="BP225" i="35" s="1"/>
  <c r="AK23" i="35"/>
  <c r="AL23" i="35" s="1"/>
  <c r="BN23" i="35"/>
  <c r="BO23" i="35" s="1"/>
  <c r="BP23" i="35" s="1"/>
  <c r="AK87" i="35"/>
  <c r="AL87" i="35" s="1"/>
  <c r="BN87" i="35"/>
  <c r="BO87" i="35" s="1"/>
  <c r="BP87" i="35" s="1"/>
  <c r="BN73" i="35"/>
  <c r="BO73" i="35" s="1"/>
  <c r="BP73" i="35" s="1"/>
  <c r="AK73" i="35"/>
  <c r="AL73" i="35" s="1"/>
  <c r="BN16" i="35"/>
  <c r="BO16" i="35" s="1"/>
  <c r="BP16" i="35" s="1"/>
  <c r="AK16" i="35"/>
  <c r="AL16" i="35" s="1"/>
  <c r="BN80" i="35"/>
  <c r="BO80" i="35" s="1"/>
  <c r="BP80" i="35" s="1"/>
  <c r="AK80" i="35"/>
  <c r="AL80" i="35" s="1"/>
  <c r="BN144" i="35"/>
  <c r="BO144" i="35" s="1"/>
  <c r="BP144" i="35" s="1"/>
  <c r="AK144" i="35"/>
  <c r="AL144" i="35" s="1"/>
  <c r="BN208" i="35"/>
  <c r="BO208" i="35" s="1"/>
  <c r="BP208" i="35" s="1"/>
  <c r="AK208" i="35"/>
  <c r="AL208" i="35" s="1"/>
  <c r="BN272" i="35"/>
  <c r="BO272" i="35" s="1"/>
  <c r="BP272" i="35" s="1"/>
  <c r="AK272" i="35"/>
  <c r="AL272" i="35" s="1"/>
  <c r="AK105" i="35"/>
  <c r="AL105" i="35" s="1"/>
  <c r="BN105" i="35"/>
  <c r="BO105" i="35" s="1"/>
  <c r="BP105" i="35" s="1"/>
  <c r="AK82" i="35"/>
  <c r="AL82" i="35" s="1"/>
  <c r="BN82" i="35"/>
  <c r="BO82" i="35" s="1"/>
  <c r="BP82" i="35" s="1"/>
  <c r="AK67" i="35"/>
  <c r="AL67" i="35" s="1"/>
  <c r="BN67" i="35"/>
  <c r="BO67" i="35" s="1"/>
  <c r="BP67" i="35" s="1"/>
  <c r="AK131" i="35"/>
  <c r="AL131" i="35" s="1"/>
  <c r="BN131" i="35"/>
  <c r="BO131" i="35" s="1"/>
  <c r="BP131" i="35" s="1"/>
  <c r="AK195" i="35"/>
  <c r="AL195" i="35" s="1"/>
  <c r="BN195" i="35"/>
  <c r="BO195" i="35" s="1"/>
  <c r="BP195" i="35" s="1"/>
  <c r="BN259" i="35"/>
  <c r="BO259" i="35" s="1"/>
  <c r="BP259" i="35" s="1"/>
  <c r="AK259" i="35"/>
  <c r="AL259" i="35" s="1"/>
  <c r="AK85" i="35"/>
  <c r="AL85" i="35" s="1"/>
  <c r="BN85" i="35"/>
  <c r="BO85" i="35" s="1"/>
  <c r="BP85" i="35" s="1"/>
  <c r="AK229" i="35"/>
  <c r="AL229" i="35" s="1"/>
  <c r="BN229" i="35"/>
  <c r="BO229" i="35" s="1"/>
  <c r="BP229" i="35" s="1"/>
  <c r="AK158" i="35"/>
  <c r="AL158" i="35" s="1"/>
  <c r="BN158" i="35"/>
  <c r="BO158" i="35" s="1"/>
  <c r="BP158" i="35" s="1"/>
  <c r="AK103" i="35"/>
  <c r="AL103" i="35" s="1"/>
  <c r="BN103" i="35"/>
  <c r="BO103" i="35" s="1"/>
  <c r="BP103" i="35" s="1"/>
  <c r="AK241" i="35"/>
  <c r="AL241" i="35" s="1"/>
  <c r="BN241" i="35"/>
  <c r="BO241" i="35" s="1"/>
  <c r="BP241" i="35" s="1"/>
  <c r="AK218" i="35"/>
  <c r="AL218" i="35" s="1"/>
  <c r="BN218" i="35"/>
  <c r="BO218" i="35" s="1"/>
  <c r="BP218" i="35" s="1"/>
  <c r="AK52" i="35"/>
  <c r="AL52" i="35" s="1"/>
  <c r="BN52" i="35"/>
  <c r="BO52" i="35" s="1"/>
  <c r="BP52" i="35" s="1"/>
  <c r="AK116" i="35"/>
  <c r="AL116" i="35" s="1"/>
  <c r="BN116" i="35"/>
  <c r="BO116" i="35" s="1"/>
  <c r="BP116" i="35" s="1"/>
  <c r="BN180" i="35"/>
  <c r="BO180" i="35" s="1"/>
  <c r="BP180" i="35" s="1"/>
  <c r="AK180" i="35"/>
  <c r="AL180" i="35" s="1"/>
  <c r="AK244" i="35"/>
  <c r="AL244" i="35" s="1"/>
  <c r="BN244" i="35"/>
  <c r="BO244" i="35" s="1"/>
  <c r="BP244" i="35" s="1"/>
  <c r="AK45" i="35"/>
  <c r="AL45" i="35" s="1"/>
  <c r="BN45" i="35"/>
  <c r="BO45" i="35" s="1"/>
  <c r="BP45" i="35" s="1"/>
  <c r="AK181" i="35"/>
  <c r="AL181" i="35" s="1"/>
  <c r="BN181" i="35"/>
  <c r="BO181" i="35" s="1"/>
  <c r="BP181" i="35" s="1"/>
  <c r="AK301" i="35"/>
  <c r="AL301" i="35" s="1"/>
  <c r="BN301" i="35"/>
  <c r="BO301" i="35" s="1"/>
  <c r="BP301" i="35" s="1"/>
  <c r="AK238" i="35"/>
  <c r="AL238" i="35" s="1"/>
  <c r="BN238" i="35"/>
  <c r="BO238" i="35" s="1"/>
  <c r="BP238" i="35" s="1"/>
  <c r="AK191" i="35"/>
  <c r="AL191" i="35" s="1"/>
  <c r="BN191" i="35"/>
  <c r="BO191" i="35" s="1"/>
  <c r="BP191" i="35" s="1"/>
  <c r="AK121" i="35"/>
  <c r="AL121" i="35" s="1"/>
  <c r="BN121" i="35"/>
  <c r="BO121" i="35" s="1"/>
  <c r="BP121" i="35" s="1"/>
  <c r="AK21" i="35"/>
  <c r="AL21" i="35" s="1"/>
  <c r="BN21" i="35"/>
  <c r="BO21" i="35" s="1"/>
  <c r="BP21" i="35" s="1"/>
  <c r="AK33" i="35"/>
  <c r="AL33" i="35" s="1"/>
  <c r="BN33" i="35"/>
  <c r="BO33" i="35" s="1"/>
  <c r="BP33" i="35" s="1"/>
  <c r="AK298" i="35"/>
  <c r="AL298" i="35" s="1"/>
  <c r="BN298" i="35"/>
  <c r="BO298" i="35" s="1"/>
  <c r="BP298" i="35" s="1"/>
  <c r="AK70" i="35"/>
  <c r="AL70" i="35" s="1"/>
  <c r="BN70" i="35"/>
  <c r="BO70" i="35" s="1"/>
  <c r="BP70" i="35" s="1"/>
  <c r="AK223" i="35"/>
  <c r="AL223" i="35" s="1"/>
  <c r="BN223" i="35"/>
  <c r="BO223" i="35" s="1"/>
  <c r="BP223" i="35" s="1"/>
  <c r="AK122" i="35"/>
  <c r="AL122" i="35" s="1"/>
  <c r="BN122" i="35"/>
  <c r="BO122" i="35" s="1"/>
  <c r="BP122" i="35" s="1"/>
  <c r="AK47" i="35"/>
  <c r="AL47" i="35" s="1"/>
  <c r="BN47" i="35"/>
  <c r="BO47" i="35" s="1"/>
  <c r="BP47" i="35" s="1"/>
  <c r="AK135" i="35"/>
  <c r="AL135" i="35" s="1"/>
  <c r="BN135" i="35"/>
  <c r="BO135" i="35" s="1"/>
  <c r="BP135" i="35" s="1"/>
  <c r="BN50" i="35"/>
  <c r="BO50" i="35" s="1"/>
  <c r="BP50" i="35" s="1"/>
  <c r="AK50" i="35"/>
  <c r="AL50" i="35" s="1"/>
  <c r="AK40" i="35"/>
  <c r="AL40" i="35" s="1"/>
  <c r="BN40" i="35"/>
  <c r="BO40" i="35" s="1"/>
  <c r="BP40" i="35" s="1"/>
  <c r="AK104" i="35"/>
  <c r="AL104" i="35" s="1"/>
  <c r="BN104" i="35"/>
  <c r="BO104" i="35" s="1"/>
  <c r="BP104" i="35" s="1"/>
  <c r="AK168" i="35"/>
  <c r="AL168" i="35" s="1"/>
  <c r="BN168" i="35"/>
  <c r="BO168" i="35" s="1"/>
  <c r="BP168" i="35" s="1"/>
  <c r="AK232" i="35"/>
  <c r="AL232" i="35" s="1"/>
  <c r="BN232" i="35"/>
  <c r="BO232" i="35" s="1"/>
  <c r="BP232" i="35" s="1"/>
  <c r="AK296" i="35"/>
  <c r="AL296" i="35" s="1"/>
  <c r="BN296" i="35"/>
  <c r="BO296" i="35" s="1"/>
  <c r="BP296" i="35" s="1"/>
  <c r="BN201" i="35"/>
  <c r="BO201" i="35" s="1"/>
  <c r="BP201" i="35" s="1"/>
  <c r="AK201" i="35"/>
  <c r="AL201" i="35" s="1"/>
  <c r="AK170" i="35"/>
  <c r="AL170" i="35" s="1"/>
  <c r="BN170" i="35"/>
  <c r="BO170" i="35" s="1"/>
  <c r="BP170" i="35" s="1"/>
  <c r="AK235" i="35"/>
  <c r="AL235" i="35" s="1"/>
  <c r="BN235" i="35"/>
  <c r="BO235" i="35" s="1"/>
  <c r="BP235" i="35" s="1"/>
  <c r="AK173" i="35"/>
  <c r="AL173" i="35" s="1"/>
  <c r="BN173" i="35"/>
  <c r="BO173" i="35" s="1"/>
  <c r="BP173" i="35" s="1"/>
  <c r="AK254" i="35"/>
  <c r="AL254" i="35" s="1"/>
  <c r="BN254" i="35"/>
  <c r="BO254" i="35" s="1"/>
  <c r="BP254" i="35" s="1"/>
  <c r="AK130" i="35"/>
  <c r="AL130" i="35" s="1"/>
  <c r="BN130" i="35"/>
  <c r="BO130" i="35" s="1"/>
  <c r="BP130" i="35" s="1"/>
  <c r="AK156" i="35"/>
  <c r="AL156" i="35" s="1"/>
  <c r="BN156" i="35"/>
  <c r="BO156" i="35" s="1"/>
  <c r="BP156" i="35" s="1"/>
  <c r="AK125" i="35"/>
  <c r="AL125" i="35" s="1"/>
  <c r="BN125" i="35"/>
  <c r="BO125" i="35" s="1"/>
  <c r="BP125" i="35" s="1"/>
  <c r="AK253" i="35"/>
  <c r="AL253" i="35" s="1"/>
  <c r="BN253" i="35"/>
  <c r="BO253" i="35" s="1"/>
  <c r="BP253" i="35" s="1"/>
  <c r="AK190" i="35"/>
  <c r="AL190" i="35" s="1"/>
  <c r="BN190" i="35"/>
  <c r="BO190" i="35" s="1"/>
  <c r="BP190" i="35" s="1"/>
  <c r="AK279" i="35"/>
  <c r="AL279" i="35" s="1"/>
  <c r="BN279" i="35"/>
  <c r="BO279" i="35" s="1"/>
  <c r="BP279" i="35" s="1"/>
  <c r="AK127" i="35"/>
  <c r="AL127" i="35" s="1"/>
  <c r="BN127" i="35"/>
  <c r="BO127" i="35" s="1"/>
  <c r="BP127" i="35" s="1"/>
  <c r="AK27" i="35"/>
  <c r="AL27" i="35" s="1"/>
  <c r="BN27" i="35"/>
  <c r="BO27" i="35" s="1"/>
  <c r="BP27" i="35" s="1"/>
  <c r="AK91" i="35"/>
  <c r="AL91" i="35" s="1"/>
  <c r="BN91" i="35"/>
  <c r="BO91" i="35" s="1"/>
  <c r="BP91" i="35" s="1"/>
  <c r="BN155" i="35"/>
  <c r="BO155" i="35" s="1"/>
  <c r="BP155" i="35" s="1"/>
  <c r="AK155" i="35"/>
  <c r="AL155" i="35" s="1"/>
  <c r="AK219" i="35"/>
  <c r="AL219" i="35" s="1"/>
  <c r="BN219" i="35"/>
  <c r="BO219" i="35" s="1"/>
  <c r="BP219" i="35" s="1"/>
  <c r="AK283" i="35"/>
  <c r="AL283" i="35" s="1"/>
  <c r="BN283" i="35"/>
  <c r="BO283" i="35" s="1"/>
  <c r="BP283" i="35" s="1"/>
  <c r="AK133" i="35"/>
  <c r="AL133" i="35" s="1"/>
  <c r="BN133" i="35"/>
  <c r="BO133" i="35" s="1"/>
  <c r="BP133" i="35" s="1"/>
  <c r="AK277" i="35"/>
  <c r="AL277" i="35" s="1"/>
  <c r="BN277" i="35"/>
  <c r="BO277" i="35" s="1"/>
  <c r="BP277" i="35" s="1"/>
  <c r="AK214" i="35"/>
  <c r="AL214" i="35" s="1"/>
  <c r="BN214" i="35"/>
  <c r="BO214" i="35" s="1"/>
  <c r="BP214" i="35" s="1"/>
  <c r="AK97" i="35"/>
  <c r="AL97" i="35" s="1"/>
  <c r="BN97" i="35"/>
  <c r="BO97" i="35" s="1"/>
  <c r="BP97" i="35" s="1"/>
  <c r="AK74" i="35"/>
  <c r="AL74" i="35" s="1"/>
  <c r="BN74" i="35"/>
  <c r="BO74" i="35" s="1"/>
  <c r="BP74" i="35" s="1"/>
  <c r="BN12" i="35"/>
  <c r="BO12" i="35" s="1"/>
  <c r="BP12" i="35" s="1"/>
  <c r="AK12" i="35"/>
  <c r="AL12" i="35" s="1"/>
  <c r="AK76" i="35"/>
  <c r="AL76" i="35" s="1"/>
  <c r="BN76" i="35"/>
  <c r="BO76" i="35" s="1"/>
  <c r="BP76" i="35" s="1"/>
  <c r="AK140" i="35"/>
  <c r="AL140" i="35" s="1"/>
  <c r="BN140" i="35"/>
  <c r="BO140" i="35" s="1"/>
  <c r="BP140" i="35" s="1"/>
  <c r="AK204" i="35"/>
  <c r="AL204" i="35" s="1"/>
  <c r="BN204" i="35"/>
  <c r="BO204" i="35" s="1"/>
  <c r="BP204" i="35" s="1"/>
  <c r="AK268" i="35"/>
  <c r="AL268" i="35" s="1"/>
  <c r="BN268" i="35"/>
  <c r="BO268" i="35" s="1"/>
  <c r="BP268" i="35" s="1"/>
  <c r="AK93" i="35"/>
  <c r="AL93" i="35" s="1"/>
  <c r="BN93" i="35"/>
  <c r="BO93" i="35" s="1"/>
  <c r="BP93" i="35" s="1"/>
  <c r="AK221" i="35"/>
  <c r="AL221" i="35" s="1"/>
  <c r="BN221" i="35"/>
  <c r="BO221" i="35" s="1"/>
  <c r="BP221" i="35" s="1"/>
  <c r="AK150" i="35"/>
  <c r="AL150" i="35" s="1"/>
  <c r="BN150" i="35"/>
  <c r="BO150" i="35" s="1"/>
  <c r="BP150" i="35" s="1"/>
  <c r="AK294" i="35"/>
  <c r="AL294" i="35" s="1"/>
  <c r="BN294" i="35"/>
  <c r="BO294" i="35" s="1"/>
  <c r="BP294" i="35" s="1"/>
  <c r="AK247" i="35"/>
  <c r="AL247" i="35" s="1"/>
  <c r="BN247" i="35"/>
  <c r="BO247" i="35" s="1"/>
  <c r="BP247" i="35" s="1"/>
  <c r="AK217" i="35"/>
  <c r="AL217" i="35" s="1"/>
  <c r="BN217" i="35"/>
  <c r="BO217" i="35" s="1"/>
  <c r="BP217" i="35" s="1"/>
  <c r="AK149" i="35"/>
  <c r="AL149" i="35" s="1"/>
  <c r="BN149" i="35"/>
  <c r="BO149" i="35" s="1"/>
  <c r="BP149" i="35" s="1"/>
  <c r="AK58" i="35"/>
  <c r="AL58" i="35" s="1"/>
  <c r="BN58" i="35"/>
  <c r="BO58" i="35" s="1"/>
  <c r="BP58" i="35" s="1"/>
  <c r="AK30" i="35"/>
  <c r="AL30" i="35" s="1"/>
  <c r="BN30" i="35"/>
  <c r="BO30" i="35" s="1"/>
  <c r="BP30" i="35" s="1"/>
  <c r="AK110" i="35"/>
  <c r="AL110" i="35" s="1"/>
  <c r="BN110" i="35"/>
  <c r="BO110" i="35" s="1"/>
  <c r="BP110" i="35" s="1"/>
  <c r="AK49" i="35"/>
  <c r="AL49" i="35" s="1"/>
  <c r="BN49" i="35"/>
  <c r="BO49" i="35" s="1"/>
  <c r="BP49" i="35" s="1"/>
  <c r="AK290" i="35"/>
  <c r="AL290" i="35" s="1"/>
  <c r="BN290" i="35"/>
  <c r="BO290" i="35" s="1"/>
  <c r="BP290" i="35" s="1"/>
  <c r="AK71" i="35"/>
  <c r="AL71" i="35" s="1"/>
  <c r="BN71" i="35"/>
  <c r="BO71" i="35" s="1"/>
  <c r="BP71" i="35" s="1"/>
  <c r="AK239" i="35"/>
  <c r="AL239" i="35" s="1"/>
  <c r="BN239" i="35"/>
  <c r="BO239" i="35" s="1"/>
  <c r="BP239" i="35" s="1"/>
  <c r="AK194" i="35"/>
  <c r="AL194" i="35" s="1"/>
  <c r="BN194" i="35"/>
  <c r="BO194" i="35" s="1"/>
  <c r="BP194" i="35" s="1"/>
  <c r="AK64" i="35"/>
  <c r="AL64" i="35" s="1"/>
  <c r="BN64" i="35"/>
  <c r="BO64" i="35" s="1"/>
  <c r="BP64" i="35" s="1"/>
  <c r="AK128" i="35"/>
  <c r="AL128" i="35" s="1"/>
  <c r="BN128" i="35"/>
  <c r="BO128" i="35" s="1"/>
  <c r="BP128" i="35" s="1"/>
  <c r="AK192" i="35"/>
  <c r="AL192" i="35" s="1"/>
  <c r="BN192" i="35"/>
  <c r="BO192" i="35" s="1"/>
  <c r="BP192" i="35" s="1"/>
  <c r="AK256" i="35"/>
  <c r="AL256" i="35" s="1"/>
  <c r="BN256" i="35"/>
  <c r="BO256" i="35" s="1"/>
  <c r="BP256" i="35" s="1"/>
  <c r="AK57" i="35"/>
  <c r="AL57" i="35" s="1"/>
  <c r="BN57" i="35"/>
  <c r="BO57" i="35" s="1"/>
  <c r="BP57" i="35" s="1"/>
  <c r="BN297" i="35"/>
  <c r="BO297" i="35" s="1"/>
  <c r="BP297" i="35" s="1"/>
  <c r="AK297" i="35"/>
  <c r="AL297" i="35" s="1"/>
  <c r="AK266" i="35"/>
  <c r="AL266" i="35" s="1"/>
  <c r="BN266" i="35"/>
  <c r="BO266" i="35" s="1"/>
  <c r="BP266" i="35" s="1"/>
  <c r="AK51" i="35"/>
  <c r="AL51" i="35" s="1"/>
  <c r="BN51" i="35"/>
  <c r="BO51" i="35" s="1"/>
  <c r="BP51" i="35" s="1"/>
  <c r="AK179" i="35"/>
  <c r="AL179" i="35" s="1"/>
  <c r="BN179" i="35"/>
  <c r="BO179" i="35" s="1"/>
  <c r="BP179" i="35" s="1"/>
  <c r="AK243" i="35"/>
  <c r="AL243" i="35" s="1"/>
  <c r="BN243" i="35"/>
  <c r="BO243" i="35" s="1"/>
  <c r="BP243" i="35" s="1"/>
  <c r="AK37" i="35"/>
  <c r="AL37" i="35" s="1"/>
  <c r="BN37" i="35"/>
  <c r="BO37" i="35" s="1"/>
  <c r="BP37" i="35" s="1"/>
  <c r="AK197" i="35"/>
  <c r="AL197" i="35" s="1"/>
  <c r="BN197" i="35"/>
  <c r="BO197" i="35" s="1"/>
  <c r="BP197" i="35" s="1"/>
  <c r="AK118" i="35"/>
  <c r="AL118" i="35" s="1"/>
  <c r="BN118" i="35"/>
  <c r="BO118" i="35" s="1"/>
  <c r="BP118" i="35" s="1"/>
  <c r="AK270" i="35"/>
  <c r="AL270" i="35" s="1"/>
  <c r="BN270" i="35"/>
  <c r="BO270" i="35" s="1"/>
  <c r="BP270" i="35" s="1"/>
  <c r="AK185" i="35"/>
  <c r="AL185" i="35" s="1"/>
  <c r="BN185" i="35"/>
  <c r="BO185" i="35" s="1"/>
  <c r="BP185" i="35" s="1"/>
  <c r="AK154" i="35"/>
  <c r="AL154" i="35" s="1"/>
  <c r="BN154" i="35"/>
  <c r="BO154" i="35" s="1"/>
  <c r="BP154" i="35" s="1"/>
  <c r="AK36" i="35"/>
  <c r="AL36" i="35" s="1"/>
  <c r="BN36" i="35"/>
  <c r="BO36" i="35" s="1"/>
  <c r="BP36" i="35" s="1"/>
  <c r="AK100" i="35"/>
  <c r="AL100" i="35" s="1"/>
  <c r="BN100" i="35"/>
  <c r="BO100" i="35" s="1"/>
  <c r="BP100" i="35" s="1"/>
  <c r="AK164" i="35"/>
  <c r="AL164" i="35" s="1"/>
  <c r="BN164" i="35"/>
  <c r="BO164" i="35" s="1"/>
  <c r="BP164" i="35" s="1"/>
  <c r="AK228" i="35"/>
  <c r="AL228" i="35" s="1"/>
  <c r="BN228" i="35"/>
  <c r="BO228" i="35" s="1"/>
  <c r="BP228" i="35" s="1"/>
  <c r="BN292" i="35"/>
  <c r="BO292" i="35" s="1"/>
  <c r="BP292" i="35" s="1"/>
  <c r="AK292" i="35"/>
  <c r="AL292" i="35" s="1"/>
  <c r="AK141" i="35"/>
  <c r="AL141" i="35" s="1"/>
  <c r="BN141" i="35"/>
  <c r="BO141" i="35" s="1"/>
  <c r="BP141" i="35" s="1"/>
  <c r="AK269" i="35"/>
  <c r="AL269" i="35" s="1"/>
  <c r="BN269" i="35"/>
  <c r="BO269" i="35" s="1"/>
  <c r="BP269" i="35" s="1"/>
  <c r="AK206" i="35"/>
  <c r="AL206" i="35" s="1"/>
  <c r="BN206" i="35"/>
  <c r="BO206" i="35" s="1"/>
  <c r="BP206" i="35" s="1"/>
  <c r="AK175" i="35"/>
  <c r="AL175" i="35" s="1"/>
  <c r="BN175" i="35"/>
  <c r="BO175" i="35" s="1"/>
  <c r="BP175" i="35" s="1"/>
  <c r="AK25" i="35"/>
  <c r="AL25" i="35" s="1"/>
  <c r="BN25" i="35"/>
  <c r="BO25" i="35" s="1"/>
  <c r="BP25" i="35" s="1"/>
  <c r="AK18" i="35"/>
  <c r="AL18" i="35" s="1"/>
  <c r="BN18" i="35"/>
  <c r="BO18" i="35" s="1"/>
  <c r="BP18" i="35" s="1"/>
  <c r="AK215" i="35"/>
  <c r="AL215" i="35" s="1"/>
  <c r="BN215" i="35"/>
  <c r="BO215" i="35" s="1"/>
  <c r="BP215" i="35" s="1"/>
  <c r="AK210" i="35"/>
  <c r="AL210" i="35" s="1"/>
  <c r="BN210" i="35"/>
  <c r="BO210" i="35" s="1"/>
  <c r="BP210" i="35" s="1"/>
  <c r="AK54" i="35"/>
  <c r="AL54" i="35" s="1"/>
  <c r="BN54" i="35"/>
  <c r="BO54" i="35" s="1"/>
  <c r="BP54" i="35" s="1"/>
  <c r="AK246" i="35"/>
  <c r="AL246" i="35" s="1"/>
  <c r="BN246" i="35"/>
  <c r="BO246" i="35" s="1"/>
  <c r="BP246" i="35" s="1"/>
  <c r="AK42" i="35"/>
  <c r="AL42" i="35" s="1"/>
  <c r="BN42" i="35"/>
  <c r="BO42" i="35" s="1"/>
  <c r="BP42" i="35" s="1"/>
  <c r="AK31" i="35"/>
  <c r="AL31" i="35" s="1"/>
  <c r="BN31" i="35"/>
  <c r="BO31" i="35" s="1"/>
  <c r="BP31" i="35" s="1"/>
  <c r="AK95" i="35"/>
  <c r="AL95" i="35" s="1"/>
  <c r="BN95" i="35"/>
  <c r="BO95" i="35" s="1"/>
  <c r="BP95" i="35" s="1"/>
  <c r="AK177" i="35"/>
  <c r="AL177" i="35" s="1"/>
  <c r="BN177" i="35"/>
  <c r="BO177" i="35" s="1"/>
  <c r="BP177" i="35" s="1"/>
  <c r="AK24" i="35"/>
  <c r="AL24" i="35" s="1"/>
  <c r="BN24" i="35"/>
  <c r="BO24" i="35" s="1"/>
  <c r="BP24" i="35" s="1"/>
  <c r="AK88" i="35"/>
  <c r="AL88" i="35" s="1"/>
  <c r="BN88" i="35"/>
  <c r="BO88" i="35" s="1"/>
  <c r="BP88" i="35" s="1"/>
  <c r="AK152" i="35"/>
  <c r="AL152" i="35" s="1"/>
  <c r="BN152" i="35"/>
  <c r="BO152" i="35" s="1"/>
  <c r="BP152" i="35" s="1"/>
  <c r="AK216" i="35"/>
  <c r="AL216" i="35" s="1"/>
  <c r="BN216" i="35"/>
  <c r="BO216" i="35" s="1"/>
  <c r="BP216" i="35" s="1"/>
  <c r="AK280" i="35"/>
  <c r="AL280" i="35" s="1"/>
  <c r="BN280" i="35"/>
  <c r="BO280" i="35" s="1"/>
  <c r="BP280" i="35" s="1"/>
  <c r="AK129" i="35"/>
  <c r="AL129" i="35" s="1"/>
  <c r="BN129" i="35"/>
  <c r="BO129" i="35" s="1"/>
  <c r="BP129" i="35" s="1"/>
  <c r="BN114" i="35"/>
  <c r="BO114" i="35" s="1"/>
  <c r="BP114" i="35" s="1"/>
  <c r="AK114" i="35"/>
  <c r="AL114" i="35" s="1"/>
  <c r="AK75" i="35"/>
  <c r="AL75" i="35" s="1"/>
  <c r="BN75" i="35"/>
  <c r="BO75" i="35" s="1"/>
  <c r="BP75" i="35" s="1"/>
  <c r="AK139" i="35"/>
  <c r="AL139" i="35" s="1"/>
  <c r="BN139" i="35"/>
  <c r="BO139" i="35" s="1"/>
  <c r="BP139" i="35" s="1"/>
  <c r="AK203" i="35"/>
  <c r="AL203" i="35" s="1"/>
  <c r="BN203" i="35"/>
  <c r="BO203" i="35" s="1"/>
  <c r="BP203" i="35" s="1"/>
  <c r="AK267" i="35"/>
  <c r="AL267" i="35" s="1"/>
  <c r="BN267" i="35"/>
  <c r="BO267" i="35" s="1"/>
  <c r="BP267" i="35" s="1"/>
  <c r="AK101" i="35"/>
  <c r="AL101" i="35" s="1"/>
  <c r="BN101" i="35"/>
  <c r="BO101" i="35" s="1"/>
  <c r="BP101" i="35" s="1"/>
  <c r="AK245" i="35"/>
  <c r="AL245" i="35" s="1"/>
  <c r="BN245" i="35"/>
  <c r="BO245" i="35" s="1"/>
  <c r="BP245" i="35" s="1"/>
  <c r="AK182" i="35"/>
  <c r="AL182" i="35" s="1"/>
  <c r="BN182" i="35"/>
  <c r="BO182" i="35" s="1"/>
  <c r="BP182" i="35" s="1"/>
  <c r="AK143" i="35"/>
  <c r="AL143" i="35" s="1"/>
  <c r="BN143" i="35"/>
  <c r="BO143" i="35" s="1"/>
  <c r="BP143" i="35" s="1"/>
  <c r="AK273" i="35"/>
  <c r="AL273" i="35" s="1"/>
  <c r="BN273" i="35"/>
  <c r="BO273" i="35" s="1"/>
  <c r="BP273" i="35" s="1"/>
  <c r="AK250" i="35"/>
  <c r="AL250" i="35" s="1"/>
  <c r="BN250" i="35"/>
  <c r="BO250" i="35" s="1"/>
  <c r="BP250" i="35" s="1"/>
  <c r="BN60" i="35"/>
  <c r="BO60" i="35" s="1"/>
  <c r="BP60" i="35" s="1"/>
  <c r="AK60" i="35"/>
  <c r="AL60" i="35" s="1"/>
  <c r="AK124" i="35"/>
  <c r="AL124" i="35" s="1"/>
  <c r="BN124" i="35"/>
  <c r="BO124" i="35" s="1"/>
  <c r="BP124" i="35" s="1"/>
  <c r="AK188" i="35"/>
  <c r="AL188" i="35" s="1"/>
  <c r="BN188" i="35"/>
  <c r="BO188" i="35" s="1"/>
  <c r="BP188" i="35" s="1"/>
  <c r="AK252" i="35"/>
  <c r="AL252" i="35" s="1"/>
  <c r="BN252" i="35"/>
  <c r="BO252" i="35" s="1"/>
  <c r="BP252" i="35" s="1"/>
  <c r="AK61" i="35"/>
  <c r="AL61" i="35" s="1"/>
  <c r="BN61" i="35"/>
  <c r="BO61" i="35" s="1"/>
  <c r="BP61" i="35" s="1"/>
  <c r="AK189" i="35"/>
  <c r="AL189" i="35" s="1"/>
  <c r="BN189" i="35"/>
  <c r="BO189" i="35" s="1"/>
  <c r="BP189" i="35" s="1"/>
  <c r="AK94" i="35"/>
  <c r="AL94" i="35" s="1"/>
  <c r="BN94" i="35"/>
  <c r="BO94" i="35" s="1"/>
  <c r="BP94" i="35" s="1"/>
  <c r="AK262" i="35"/>
  <c r="AL262" i="35" s="1"/>
  <c r="BN262" i="35"/>
  <c r="BO262" i="35" s="1"/>
  <c r="BP262" i="35" s="1"/>
  <c r="AK207" i="35"/>
  <c r="AL207" i="35" s="1"/>
  <c r="BN207" i="35"/>
  <c r="BO207" i="35" s="1"/>
  <c r="BP207" i="35" s="1"/>
  <c r="AK153" i="35"/>
  <c r="AL153" i="35" s="1"/>
  <c r="BN153" i="35"/>
  <c r="BO153" i="35" s="1"/>
  <c r="BP153" i="35" s="1"/>
  <c r="AK29" i="35"/>
  <c r="AL29" i="35" s="1"/>
  <c r="BN29" i="35"/>
  <c r="BO29" i="35" s="1"/>
  <c r="BP29" i="35" s="1"/>
  <c r="AK169" i="35"/>
  <c r="AL169" i="35" s="1"/>
  <c r="BN169" i="35"/>
  <c r="BO169" i="35" s="1"/>
  <c r="BP169" i="35" s="1"/>
  <c r="AK14" i="35"/>
  <c r="AL14" i="35" s="1"/>
  <c r="BN14" i="35"/>
  <c r="BO14" i="35" s="1"/>
  <c r="BP14" i="35" s="1"/>
  <c r="AK255" i="35"/>
  <c r="AL255" i="35" s="1"/>
  <c r="BN255" i="35"/>
  <c r="BO255" i="35" s="1"/>
  <c r="BP255" i="35" s="1"/>
  <c r="BN178" i="35"/>
  <c r="BO178" i="35" s="1"/>
  <c r="BP178" i="35" s="1"/>
  <c r="AK178" i="35"/>
  <c r="AL178" i="35" s="1"/>
  <c r="AK55" i="35"/>
  <c r="AL55" i="35" s="1"/>
  <c r="BN55" i="35"/>
  <c r="BO55" i="35" s="1"/>
  <c r="BP55" i="35" s="1"/>
  <c r="AK167" i="35"/>
  <c r="AL167" i="35" s="1"/>
  <c r="BN167" i="35"/>
  <c r="BO167" i="35" s="1"/>
  <c r="BP167" i="35" s="1"/>
  <c r="AK90" i="35"/>
  <c r="AL90" i="35" s="1"/>
  <c r="BN90" i="35"/>
  <c r="BO90" i="35" s="1"/>
  <c r="BP90" i="35" s="1"/>
  <c r="BN48" i="35"/>
  <c r="BO48" i="35" s="1"/>
  <c r="BP48" i="35" s="1"/>
  <c r="AK48" i="35"/>
  <c r="AL48" i="35" s="1"/>
  <c r="BN112" i="35"/>
  <c r="BO112" i="35" s="1"/>
  <c r="BP112" i="35" s="1"/>
  <c r="AK112" i="35"/>
  <c r="AL112" i="35" s="1"/>
  <c r="BN176" i="35"/>
  <c r="BO176" i="35" s="1"/>
  <c r="BP176" i="35" s="1"/>
  <c r="AK176" i="35"/>
  <c r="AL176" i="35" s="1"/>
  <c r="BN240" i="35"/>
  <c r="BO240" i="35" s="1"/>
  <c r="BP240" i="35" s="1"/>
  <c r="AK240" i="35"/>
  <c r="AL240" i="35" s="1"/>
  <c r="AK17" i="35"/>
  <c r="AL17" i="35" s="1"/>
  <c r="BN17" i="35"/>
  <c r="BO17" i="35" s="1"/>
  <c r="BP17" i="35" s="1"/>
  <c r="AK233" i="35"/>
  <c r="AL233" i="35" s="1"/>
  <c r="BN233" i="35"/>
  <c r="BO233" i="35" s="1"/>
  <c r="BP233" i="35" s="1"/>
  <c r="AK202" i="35"/>
  <c r="AL202" i="35" s="1"/>
  <c r="BN202" i="35"/>
  <c r="BO202" i="35" s="1"/>
  <c r="BP202" i="35" s="1"/>
  <c r="BN43" i="35"/>
  <c r="BO43" i="35" s="1"/>
  <c r="BP43" i="35" s="1"/>
  <c r="AK43" i="35"/>
  <c r="AL43" i="35" s="1"/>
  <c r="AK107" i="35"/>
  <c r="AL107" i="35" s="1"/>
  <c r="BN107" i="35"/>
  <c r="BO107" i="35" s="1"/>
  <c r="BP107" i="35" s="1"/>
  <c r="AK171" i="35"/>
  <c r="AL171" i="35" s="1"/>
  <c r="BN171" i="35"/>
  <c r="BO171" i="35" s="1"/>
  <c r="BP171" i="35" s="1"/>
  <c r="AK299" i="35"/>
  <c r="AL299" i="35" s="1"/>
  <c r="BN299" i="35"/>
  <c r="BO299" i="35" s="1"/>
  <c r="BP299" i="35" s="1"/>
  <c r="AK102" i="35"/>
  <c r="AL102" i="35" s="1"/>
  <c r="BN102" i="35"/>
  <c r="BO102" i="35" s="1"/>
  <c r="BP102" i="35" s="1"/>
  <c r="AK145" i="35"/>
  <c r="AL145" i="35" s="1"/>
  <c r="BN145" i="35"/>
  <c r="BO145" i="35" s="1"/>
  <c r="BP145" i="35" s="1"/>
  <c r="AK28" i="35"/>
  <c r="AL28" i="35" s="1"/>
  <c r="BN28" i="35"/>
  <c r="BO28" i="35" s="1"/>
  <c r="BP28" i="35" s="1"/>
  <c r="BN92" i="35"/>
  <c r="BO92" i="35" s="1"/>
  <c r="BP92" i="35" s="1"/>
  <c r="AK92" i="35"/>
  <c r="AL92" i="35" s="1"/>
  <c r="AK220" i="35"/>
  <c r="AL220" i="35" s="1"/>
  <c r="BN220" i="35"/>
  <c r="BO220" i="35" s="1"/>
  <c r="BP220" i="35" s="1"/>
  <c r="AK284" i="35"/>
  <c r="AL284" i="35" s="1"/>
  <c r="BN284" i="35"/>
  <c r="BO284" i="35" s="1"/>
  <c r="BP284" i="35" s="1"/>
  <c r="AK151" i="35"/>
  <c r="AL151" i="35" s="1"/>
  <c r="BN151" i="35"/>
  <c r="BO151" i="35" s="1"/>
  <c r="BP151" i="35" s="1"/>
  <c r="AK289" i="35"/>
  <c r="AL289" i="35" s="1"/>
  <c r="BN289" i="35"/>
  <c r="BO289" i="35" s="1"/>
  <c r="BP289" i="35" s="1"/>
  <c r="AK162" i="35"/>
  <c r="AL162" i="35" s="1"/>
  <c r="BN162" i="35"/>
  <c r="BO162" i="35" s="1"/>
  <c r="BP162" i="35" s="1"/>
  <c r="AK35" i="35"/>
  <c r="AL35" i="35" s="1"/>
  <c r="BN35" i="35"/>
  <c r="BO35" i="35" s="1"/>
  <c r="BP35" i="35" s="1"/>
  <c r="AK99" i="35"/>
  <c r="AL99" i="35" s="1"/>
  <c r="BN99" i="35"/>
  <c r="BO99" i="35" s="1"/>
  <c r="BP99" i="35" s="1"/>
  <c r="BN163" i="35"/>
  <c r="BO163" i="35" s="1"/>
  <c r="BP163" i="35" s="1"/>
  <c r="AK163" i="35"/>
  <c r="AL163" i="35" s="1"/>
  <c r="AK227" i="35"/>
  <c r="AL227" i="35" s="1"/>
  <c r="BN227" i="35"/>
  <c r="BO227" i="35" s="1"/>
  <c r="BP227" i="35" s="1"/>
  <c r="AK291" i="35"/>
  <c r="AL291" i="35" s="1"/>
  <c r="BN291" i="35"/>
  <c r="BO291" i="35" s="1"/>
  <c r="BP291" i="35" s="1"/>
  <c r="AK157" i="35"/>
  <c r="AL157" i="35" s="1"/>
  <c r="BN157" i="35"/>
  <c r="BO157" i="35" s="1"/>
  <c r="BP157" i="35" s="1"/>
  <c r="AK293" i="35"/>
  <c r="AL293" i="35" s="1"/>
  <c r="BN293" i="35"/>
  <c r="BO293" i="35" s="1"/>
  <c r="BP293" i="35" s="1"/>
  <c r="AK230" i="35"/>
  <c r="AL230" i="35" s="1"/>
  <c r="BN230" i="35"/>
  <c r="BO230" i="35" s="1"/>
  <c r="BP230" i="35" s="1"/>
  <c r="AK113" i="35"/>
  <c r="AL113" i="35" s="1"/>
  <c r="BN113" i="35"/>
  <c r="BO113" i="35" s="1"/>
  <c r="BP113" i="35" s="1"/>
  <c r="AK98" i="35"/>
  <c r="AL98" i="35" s="1"/>
  <c r="BN98" i="35"/>
  <c r="BO98" i="35" s="1"/>
  <c r="BP98" i="35" s="1"/>
  <c r="AK20" i="35"/>
  <c r="AL20" i="35" s="1"/>
  <c r="BN20" i="35"/>
  <c r="BO20" i="35" s="1"/>
  <c r="BP20" i="35" s="1"/>
  <c r="AK84" i="35"/>
  <c r="AL84" i="35" s="1"/>
  <c r="BN84" i="35"/>
  <c r="BO84" i="35" s="1"/>
  <c r="BP84" i="35" s="1"/>
  <c r="AK148" i="35"/>
  <c r="AL148" i="35" s="1"/>
  <c r="BN148" i="35"/>
  <c r="BO148" i="35" s="1"/>
  <c r="BP148" i="35" s="1"/>
  <c r="AK212" i="35"/>
  <c r="AL212" i="35" s="1"/>
  <c r="BN212" i="35"/>
  <c r="BO212" i="35" s="1"/>
  <c r="BP212" i="35" s="1"/>
  <c r="AK276" i="35"/>
  <c r="AL276" i="35" s="1"/>
  <c r="BN276" i="35"/>
  <c r="BO276" i="35" s="1"/>
  <c r="BP276" i="35" s="1"/>
  <c r="AK109" i="35"/>
  <c r="AL109" i="35" s="1"/>
  <c r="BN109" i="35"/>
  <c r="BO109" i="35" s="1"/>
  <c r="BP109" i="35" s="1"/>
  <c r="AK237" i="35"/>
  <c r="AL237" i="35" s="1"/>
  <c r="BN237" i="35"/>
  <c r="BO237" i="35" s="1"/>
  <c r="BP237" i="35" s="1"/>
  <c r="AK166" i="35"/>
  <c r="AL166" i="35" s="1"/>
  <c r="BN166" i="35"/>
  <c r="BO166" i="35" s="1"/>
  <c r="BP166" i="35" s="1"/>
  <c r="AK111" i="35"/>
  <c r="AL111" i="35" s="1"/>
  <c r="BN111" i="35"/>
  <c r="BO111" i="35" s="1"/>
  <c r="BP111" i="35" s="1"/>
  <c r="AK271" i="35"/>
  <c r="AL271" i="35" s="1"/>
  <c r="BN271" i="35"/>
  <c r="BO271" i="35" s="1"/>
  <c r="BP271" i="35" s="1"/>
  <c r="AK249" i="35"/>
  <c r="AL249" i="35" s="1"/>
  <c r="BN249" i="35"/>
  <c r="BO249" i="35" s="1"/>
  <c r="BP249" i="35" s="1"/>
  <c r="AK286" i="35"/>
  <c r="AL286" i="35" s="1"/>
  <c r="BN286" i="35"/>
  <c r="BO286" i="35" s="1"/>
  <c r="BP286" i="35" s="1"/>
  <c r="AK106" i="35"/>
  <c r="AL106" i="35" s="1"/>
  <c r="BN106" i="35"/>
  <c r="BO106" i="35" s="1"/>
  <c r="BP106" i="35" s="1"/>
  <c r="AK38" i="35"/>
  <c r="AL38" i="35" s="1"/>
  <c r="BN38" i="35"/>
  <c r="BO38" i="35" s="1"/>
  <c r="BP38" i="35" s="1"/>
  <c r="AK126" i="35"/>
  <c r="AL126" i="35" s="1"/>
  <c r="BN126" i="35"/>
  <c r="BO126" i="35" s="1"/>
  <c r="BP126" i="35" s="1"/>
  <c r="BN137" i="35"/>
  <c r="BO137" i="35" s="1"/>
  <c r="BP137" i="35" s="1"/>
  <c r="AK137" i="35"/>
  <c r="AL137" i="35" s="1"/>
  <c r="AK15" i="35"/>
  <c r="AL15" i="35" s="1"/>
  <c r="BN15" i="35"/>
  <c r="BO15" i="35" s="1"/>
  <c r="BP15" i="35" s="1"/>
  <c r="AK79" i="35"/>
  <c r="AL79" i="35" s="1"/>
  <c r="BN79" i="35"/>
  <c r="BO79" i="35" s="1"/>
  <c r="BP79" i="35" s="1"/>
  <c r="AK287" i="35"/>
  <c r="AL287" i="35" s="1"/>
  <c r="BN287" i="35"/>
  <c r="BO287" i="35" s="1"/>
  <c r="BP287" i="35" s="1"/>
  <c r="BN242" i="35"/>
  <c r="BO242" i="35" s="1"/>
  <c r="BP242" i="35" s="1"/>
  <c r="AK242" i="35"/>
  <c r="AL242" i="35" s="1"/>
  <c r="AK72" i="35"/>
  <c r="AL72" i="35" s="1"/>
  <c r="BN72" i="35"/>
  <c r="BO72" i="35" s="1"/>
  <c r="BP72" i="35" s="1"/>
  <c r="AK136" i="35"/>
  <c r="AL136" i="35" s="1"/>
  <c r="BN136" i="35"/>
  <c r="BO136" i="35" s="1"/>
  <c r="BP136" i="35" s="1"/>
  <c r="AK200" i="35"/>
  <c r="AL200" i="35" s="1"/>
  <c r="BN200" i="35"/>
  <c r="BO200" i="35" s="1"/>
  <c r="BP200" i="35" s="1"/>
  <c r="AK264" i="35"/>
  <c r="AL264" i="35" s="1"/>
  <c r="BN264" i="35"/>
  <c r="BO264" i="35" s="1"/>
  <c r="BP264" i="35" s="1"/>
  <c r="AK81" i="35"/>
  <c r="AL81" i="35" s="1"/>
  <c r="BN81" i="35"/>
  <c r="BO81" i="35" s="1"/>
  <c r="BP81" i="35" s="1"/>
  <c r="AK34" i="35"/>
  <c r="AL34" i="35" s="1"/>
  <c r="BN34" i="35"/>
  <c r="BO34" i="35" s="1"/>
  <c r="BP34" i="35" s="1"/>
  <c r="AK282" i="35"/>
  <c r="AL282" i="35" s="1"/>
  <c r="BN282" i="35"/>
  <c r="BO282" i="35" s="1"/>
  <c r="BP282" i="35" s="1"/>
  <c r="H10" i="3"/>
  <c r="AJ10" i="35" s="1"/>
  <c r="J11" i="3"/>
  <c r="AR11" i="32"/>
  <c r="AS11" i="32"/>
  <c r="AT11" i="32"/>
  <c r="AU11" i="32"/>
  <c r="AV11" i="32"/>
  <c r="AR12" i="32"/>
  <c r="AS12" i="32"/>
  <c r="AT12" i="32"/>
  <c r="AU12" i="32"/>
  <c r="AV12" i="32"/>
  <c r="AR13" i="32"/>
  <c r="AS13" i="32"/>
  <c r="AT13" i="32"/>
  <c r="AU13" i="32"/>
  <c r="AV13" i="32"/>
  <c r="AR14" i="32"/>
  <c r="AS14" i="32"/>
  <c r="AT14" i="32"/>
  <c r="AU14" i="32"/>
  <c r="AV14" i="32"/>
  <c r="AR15" i="32"/>
  <c r="AS15" i="32"/>
  <c r="AT15" i="32"/>
  <c r="AU15" i="32"/>
  <c r="AV15" i="32"/>
  <c r="AR16" i="32"/>
  <c r="AS16" i="32"/>
  <c r="AT16" i="32"/>
  <c r="AU16" i="32"/>
  <c r="AV16" i="32"/>
  <c r="AR17" i="32"/>
  <c r="AS17" i="32"/>
  <c r="AT17" i="32"/>
  <c r="AU17" i="32"/>
  <c r="AV17" i="32"/>
  <c r="AR18" i="32"/>
  <c r="AS18" i="32"/>
  <c r="AT18" i="32"/>
  <c r="AU18" i="32"/>
  <c r="AV18" i="32"/>
  <c r="AR19" i="32"/>
  <c r="AS19" i="32"/>
  <c r="AT19" i="32"/>
  <c r="AU19" i="32"/>
  <c r="AV19" i="32"/>
  <c r="AR20" i="32"/>
  <c r="AS20" i="32"/>
  <c r="AT20" i="32"/>
  <c r="AU20" i="32"/>
  <c r="AV20" i="32"/>
  <c r="AR21" i="32"/>
  <c r="AS21" i="32"/>
  <c r="AT21" i="32"/>
  <c r="AU21" i="32"/>
  <c r="AV21" i="32"/>
  <c r="AR22" i="32"/>
  <c r="AS22" i="32"/>
  <c r="AT22" i="32"/>
  <c r="AU22" i="32"/>
  <c r="AV22" i="32"/>
  <c r="AR23" i="32"/>
  <c r="AS23" i="32"/>
  <c r="AT23" i="32"/>
  <c r="AU23" i="32"/>
  <c r="AV23" i="32"/>
  <c r="AR24" i="32"/>
  <c r="AS24" i="32"/>
  <c r="AT24" i="32"/>
  <c r="AU24" i="32"/>
  <c r="AV24" i="32"/>
  <c r="AR25" i="32"/>
  <c r="AS25" i="32"/>
  <c r="AT25" i="32"/>
  <c r="AU25" i="32"/>
  <c r="AV25" i="32"/>
  <c r="AR26" i="32"/>
  <c r="AS26" i="32"/>
  <c r="AT26" i="32"/>
  <c r="AU26" i="32"/>
  <c r="AV26" i="32"/>
  <c r="AR27" i="32"/>
  <c r="AS27" i="32"/>
  <c r="AT27" i="32"/>
  <c r="AU27" i="32"/>
  <c r="AV27" i="32"/>
  <c r="AR28" i="32"/>
  <c r="AS28" i="32"/>
  <c r="AT28" i="32"/>
  <c r="AU28" i="32"/>
  <c r="AV28" i="32"/>
  <c r="AR29" i="32"/>
  <c r="AS29" i="32"/>
  <c r="AT29" i="32"/>
  <c r="AU29" i="32"/>
  <c r="AV29" i="32"/>
  <c r="AR30" i="32"/>
  <c r="AS30" i="32"/>
  <c r="AT30" i="32"/>
  <c r="AU30" i="32"/>
  <c r="AV30" i="32"/>
  <c r="AR31" i="32"/>
  <c r="AS31" i="32"/>
  <c r="AT31" i="32"/>
  <c r="AU31" i="32"/>
  <c r="AV31" i="32"/>
  <c r="AR32" i="32"/>
  <c r="AS32" i="32"/>
  <c r="AT32" i="32"/>
  <c r="AU32" i="32"/>
  <c r="AV32" i="32"/>
  <c r="AR33" i="32"/>
  <c r="AS33" i="32"/>
  <c r="AT33" i="32"/>
  <c r="AU33" i="32"/>
  <c r="AV33" i="32"/>
  <c r="AR34" i="32"/>
  <c r="AS34" i="32"/>
  <c r="AT34" i="32"/>
  <c r="AU34" i="32"/>
  <c r="AV34" i="32"/>
  <c r="AR35" i="32"/>
  <c r="AS35" i="32"/>
  <c r="AT35" i="32"/>
  <c r="AU35" i="32"/>
  <c r="AV35" i="32"/>
  <c r="AR36" i="32"/>
  <c r="AS36" i="32"/>
  <c r="AT36" i="32"/>
  <c r="AU36" i="32"/>
  <c r="AV36" i="32"/>
  <c r="AR37" i="32"/>
  <c r="AS37" i="32"/>
  <c r="AT37" i="32"/>
  <c r="AU37" i="32"/>
  <c r="AV37" i="32"/>
  <c r="AR38" i="32"/>
  <c r="AS38" i="32"/>
  <c r="AT38" i="32"/>
  <c r="AU38" i="32"/>
  <c r="AV38" i="32"/>
  <c r="AR39" i="32"/>
  <c r="AS39" i="32"/>
  <c r="AT39" i="32"/>
  <c r="AU39" i="32"/>
  <c r="AV39" i="32"/>
  <c r="AR40" i="32"/>
  <c r="AS40" i="32"/>
  <c r="AT40" i="32"/>
  <c r="AU40" i="32"/>
  <c r="AV40" i="32"/>
  <c r="AR41" i="32"/>
  <c r="AS41" i="32"/>
  <c r="AT41" i="32"/>
  <c r="AU41" i="32"/>
  <c r="AV41" i="32"/>
  <c r="AR42" i="32"/>
  <c r="AS42" i="32"/>
  <c r="AT42" i="32"/>
  <c r="AU42" i="32"/>
  <c r="AV42" i="32"/>
  <c r="AR43" i="32"/>
  <c r="AS43" i="32"/>
  <c r="AT43" i="32"/>
  <c r="AU43" i="32"/>
  <c r="AV43" i="32"/>
  <c r="AR44" i="32"/>
  <c r="AS44" i="32"/>
  <c r="AT44" i="32"/>
  <c r="AU44" i="32"/>
  <c r="AV44" i="32"/>
  <c r="AR45" i="32"/>
  <c r="AS45" i="32"/>
  <c r="AT45" i="32"/>
  <c r="AU45" i="32"/>
  <c r="AV45" i="32"/>
  <c r="AR46" i="32"/>
  <c r="AS46" i="32"/>
  <c r="AT46" i="32"/>
  <c r="AU46" i="32"/>
  <c r="AV46" i="32"/>
  <c r="AR47" i="32"/>
  <c r="AS47" i="32"/>
  <c r="AT47" i="32"/>
  <c r="AU47" i="32"/>
  <c r="AV47" i="32"/>
  <c r="AR48" i="32"/>
  <c r="AS48" i="32"/>
  <c r="AT48" i="32"/>
  <c r="AU48" i="32"/>
  <c r="AV48" i="32"/>
  <c r="AR49" i="32"/>
  <c r="AS49" i="32"/>
  <c r="AT49" i="32"/>
  <c r="AU49" i="32"/>
  <c r="AV49" i="32"/>
  <c r="AR50" i="32"/>
  <c r="AS50" i="32"/>
  <c r="AT50" i="32"/>
  <c r="AU50" i="32"/>
  <c r="AV50" i="32"/>
  <c r="AR51" i="32"/>
  <c r="AS51" i="32"/>
  <c r="AT51" i="32"/>
  <c r="AU51" i="32"/>
  <c r="AV51" i="32"/>
  <c r="AR52" i="32"/>
  <c r="AS52" i="32"/>
  <c r="AT52" i="32"/>
  <c r="AU52" i="32"/>
  <c r="AV52" i="32"/>
  <c r="AR53" i="32"/>
  <c r="AS53" i="32"/>
  <c r="AT53" i="32"/>
  <c r="AU53" i="32"/>
  <c r="AV53" i="32"/>
  <c r="AR54" i="32"/>
  <c r="AS54" i="32"/>
  <c r="AT54" i="32"/>
  <c r="AU54" i="32"/>
  <c r="AV54" i="32"/>
  <c r="AR55" i="32"/>
  <c r="AS55" i="32"/>
  <c r="AT55" i="32"/>
  <c r="AU55" i="32"/>
  <c r="AV55" i="32"/>
  <c r="AR56" i="32"/>
  <c r="AS56" i="32"/>
  <c r="AT56" i="32"/>
  <c r="AU56" i="32"/>
  <c r="AV56" i="32"/>
  <c r="AR57" i="32"/>
  <c r="AS57" i="32"/>
  <c r="AT57" i="32"/>
  <c r="AU57" i="32"/>
  <c r="AV57" i="32"/>
  <c r="AR58" i="32"/>
  <c r="AS58" i="32"/>
  <c r="AT58" i="32"/>
  <c r="AU58" i="32"/>
  <c r="AV58" i="32"/>
  <c r="AR59" i="32"/>
  <c r="AS59" i="32"/>
  <c r="AT59" i="32"/>
  <c r="AU59" i="32"/>
  <c r="AV59" i="32"/>
  <c r="AR60" i="32"/>
  <c r="AS60" i="32"/>
  <c r="AT60" i="32"/>
  <c r="AU60" i="32"/>
  <c r="AV60" i="32"/>
  <c r="AR61" i="32"/>
  <c r="AS61" i="32"/>
  <c r="AT61" i="32"/>
  <c r="AU61" i="32"/>
  <c r="AV61" i="32"/>
  <c r="AR62" i="32"/>
  <c r="AS62" i="32"/>
  <c r="AT62" i="32"/>
  <c r="AU62" i="32"/>
  <c r="AV62" i="32"/>
  <c r="AR63" i="32"/>
  <c r="AS63" i="32"/>
  <c r="AT63" i="32"/>
  <c r="AU63" i="32"/>
  <c r="AV63" i="32"/>
  <c r="AR64" i="32"/>
  <c r="AS64" i="32"/>
  <c r="AT64" i="32"/>
  <c r="AU64" i="32"/>
  <c r="AV64" i="32"/>
  <c r="AR65" i="32"/>
  <c r="AS65" i="32"/>
  <c r="AT65" i="32"/>
  <c r="AU65" i="32"/>
  <c r="AV65" i="32"/>
  <c r="AR66" i="32"/>
  <c r="AS66" i="32"/>
  <c r="AT66" i="32"/>
  <c r="AU66" i="32"/>
  <c r="AV66" i="32"/>
  <c r="AR67" i="32"/>
  <c r="AS67" i="32"/>
  <c r="AT67" i="32"/>
  <c r="AU67" i="32"/>
  <c r="AV67" i="32"/>
  <c r="AR68" i="32"/>
  <c r="AS68" i="32"/>
  <c r="AT68" i="32"/>
  <c r="AU68" i="32"/>
  <c r="AV68" i="32"/>
  <c r="AR69" i="32"/>
  <c r="AS69" i="32"/>
  <c r="AT69" i="32"/>
  <c r="AU69" i="32"/>
  <c r="AV69" i="32"/>
  <c r="AR70" i="32"/>
  <c r="AS70" i="32"/>
  <c r="AT70" i="32"/>
  <c r="AU70" i="32"/>
  <c r="AV70" i="32"/>
  <c r="AR71" i="32"/>
  <c r="AS71" i="32"/>
  <c r="AT71" i="32"/>
  <c r="AU71" i="32"/>
  <c r="AV71" i="32"/>
  <c r="AR72" i="32"/>
  <c r="AS72" i="32"/>
  <c r="AT72" i="32"/>
  <c r="AU72" i="32"/>
  <c r="AV72" i="32"/>
  <c r="AR73" i="32"/>
  <c r="AS73" i="32"/>
  <c r="AT73" i="32"/>
  <c r="AU73" i="32"/>
  <c r="AV73" i="32"/>
  <c r="AR74" i="32"/>
  <c r="AS74" i="32"/>
  <c r="AT74" i="32"/>
  <c r="AU74" i="32"/>
  <c r="AV74" i="32"/>
  <c r="AR75" i="32"/>
  <c r="AS75" i="32"/>
  <c r="AT75" i="32"/>
  <c r="AU75" i="32"/>
  <c r="AV75" i="32"/>
  <c r="AR76" i="32"/>
  <c r="AS76" i="32"/>
  <c r="AT76" i="32"/>
  <c r="AU76" i="32"/>
  <c r="AV76" i="32"/>
  <c r="AR77" i="32"/>
  <c r="AS77" i="32"/>
  <c r="AT77" i="32"/>
  <c r="AU77" i="32"/>
  <c r="AV77" i="32"/>
  <c r="AR78" i="32"/>
  <c r="AS78" i="32"/>
  <c r="AT78" i="32"/>
  <c r="AU78" i="32"/>
  <c r="AV78" i="32"/>
  <c r="AR79" i="32"/>
  <c r="AS79" i="32"/>
  <c r="AT79" i="32"/>
  <c r="AU79" i="32"/>
  <c r="AV79" i="32"/>
  <c r="AR80" i="32"/>
  <c r="AS80" i="32"/>
  <c r="AT80" i="32"/>
  <c r="AU80" i="32"/>
  <c r="AV80" i="32"/>
  <c r="AR81" i="32"/>
  <c r="AS81" i="32"/>
  <c r="AT81" i="32"/>
  <c r="AU81" i="32"/>
  <c r="AV81" i="32"/>
  <c r="AR82" i="32"/>
  <c r="AS82" i="32"/>
  <c r="AT82" i="32"/>
  <c r="AU82" i="32"/>
  <c r="AV82" i="32"/>
  <c r="AR83" i="32"/>
  <c r="AS83" i="32"/>
  <c r="AT83" i="32"/>
  <c r="AU83" i="32"/>
  <c r="AV83" i="32"/>
  <c r="AR84" i="32"/>
  <c r="AS84" i="32"/>
  <c r="AT84" i="32"/>
  <c r="AU84" i="32"/>
  <c r="AV84" i="32"/>
  <c r="AR85" i="32"/>
  <c r="AS85" i="32"/>
  <c r="AT85" i="32"/>
  <c r="AU85" i="32"/>
  <c r="AV85" i="32"/>
  <c r="AR86" i="32"/>
  <c r="AS86" i="32"/>
  <c r="AT86" i="32"/>
  <c r="AU86" i="32"/>
  <c r="AV86" i="32"/>
  <c r="AR87" i="32"/>
  <c r="AS87" i="32"/>
  <c r="AT87" i="32"/>
  <c r="AU87" i="32"/>
  <c r="AV87" i="32"/>
  <c r="AR88" i="32"/>
  <c r="AS88" i="32"/>
  <c r="AT88" i="32"/>
  <c r="AU88" i="32"/>
  <c r="AV88" i="32"/>
  <c r="AR89" i="32"/>
  <c r="AS89" i="32"/>
  <c r="AT89" i="32"/>
  <c r="AU89" i="32"/>
  <c r="AV89" i="32"/>
  <c r="AR90" i="32"/>
  <c r="AS90" i="32"/>
  <c r="AT90" i="32"/>
  <c r="AU90" i="32"/>
  <c r="AV90" i="32"/>
  <c r="AR91" i="32"/>
  <c r="AS91" i="32"/>
  <c r="AT91" i="32"/>
  <c r="AU91" i="32"/>
  <c r="AV91" i="32"/>
  <c r="AR92" i="32"/>
  <c r="AS92" i="32"/>
  <c r="AT92" i="32"/>
  <c r="AU92" i="32"/>
  <c r="AV92" i="32"/>
  <c r="AR93" i="32"/>
  <c r="AS93" i="32"/>
  <c r="AT93" i="32"/>
  <c r="AU93" i="32"/>
  <c r="AV93" i="32"/>
  <c r="AR94" i="32"/>
  <c r="AS94" i="32"/>
  <c r="AT94" i="32"/>
  <c r="AU94" i="32"/>
  <c r="AV94" i="32"/>
  <c r="AR95" i="32"/>
  <c r="AS95" i="32"/>
  <c r="AT95" i="32"/>
  <c r="AU95" i="32"/>
  <c r="AV95" i="32"/>
  <c r="AR96" i="32"/>
  <c r="AS96" i="32"/>
  <c r="AT96" i="32"/>
  <c r="AU96" i="32"/>
  <c r="AV96" i="32"/>
  <c r="AR97" i="32"/>
  <c r="AS97" i="32"/>
  <c r="AT97" i="32"/>
  <c r="AU97" i="32"/>
  <c r="AV97" i="32"/>
  <c r="AR98" i="32"/>
  <c r="AS98" i="32"/>
  <c r="AT98" i="32"/>
  <c r="AU98" i="32"/>
  <c r="AV98" i="32"/>
  <c r="AR99" i="32"/>
  <c r="AS99" i="32"/>
  <c r="AT99" i="32"/>
  <c r="AU99" i="32"/>
  <c r="AV99" i="32"/>
  <c r="AR100" i="32"/>
  <c r="AS100" i="32"/>
  <c r="AT100" i="32"/>
  <c r="AU100" i="32"/>
  <c r="AV100" i="32"/>
  <c r="AR101" i="32"/>
  <c r="AS101" i="32"/>
  <c r="AT101" i="32"/>
  <c r="AU101" i="32"/>
  <c r="AV101" i="32"/>
  <c r="AR102" i="32"/>
  <c r="AS102" i="32"/>
  <c r="AT102" i="32"/>
  <c r="AU102" i="32"/>
  <c r="AV102" i="32"/>
  <c r="AR103" i="32"/>
  <c r="AS103" i="32"/>
  <c r="AT103" i="32"/>
  <c r="AU103" i="32"/>
  <c r="AV103" i="32"/>
  <c r="AR104" i="32"/>
  <c r="AS104" i="32"/>
  <c r="AT104" i="32"/>
  <c r="AU104" i="32"/>
  <c r="AV104" i="32"/>
  <c r="AR105" i="32"/>
  <c r="AS105" i="32"/>
  <c r="AT105" i="32"/>
  <c r="AU105" i="32"/>
  <c r="AV105" i="32"/>
  <c r="AR106" i="32"/>
  <c r="AS106" i="32"/>
  <c r="AT106" i="32"/>
  <c r="AU106" i="32"/>
  <c r="AV106" i="32"/>
  <c r="AR107" i="32"/>
  <c r="AS107" i="32"/>
  <c r="AT107" i="32"/>
  <c r="AU107" i="32"/>
  <c r="AV107" i="32"/>
  <c r="AR108" i="32"/>
  <c r="AS108" i="32"/>
  <c r="AT108" i="32"/>
  <c r="AU108" i="32"/>
  <c r="AV108" i="32"/>
  <c r="AR109" i="32"/>
  <c r="AS109" i="32"/>
  <c r="AT109" i="32"/>
  <c r="AU109" i="32"/>
  <c r="AV109" i="32"/>
  <c r="AR110" i="32"/>
  <c r="AS110" i="32"/>
  <c r="AT110" i="32"/>
  <c r="AU110" i="32"/>
  <c r="AV110" i="32"/>
  <c r="AR111" i="32"/>
  <c r="AS111" i="32"/>
  <c r="AT111" i="32"/>
  <c r="AU111" i="32"/>
  <c r="AV111" i="32"/>
  <c r="AR112" i="32"/>
  <c r="AS112" i="32"/>
  <c r="AT112" i="32"/>
  <c r="AU112" i="32"/>
  <c r="AV112" i="32"/>
  <c r="AR113" i="32"/>
  <c r="AS113" i="32"/>
  <c r="AT113" i="32"/>
  <c r="AU113" i="32"/>
  <c r="AV113" i="32"/>
  <c r="AR114" i="32"/>
  <c r="AS114" i="32"/>
  <c r="AT114" i="32"/>
  <c r="AU114" i="32"/>
  <c r="AV114" i="32"/>
  <c r="AR115" i="32"/>
  <c r="AS115" i="32"/>
  <c r="AT115" i="32"/>
  <c r="AU115" i="32"/>
  <c r="AV115" i="32"/>
  <c r="AR116" i="32"/>
  <c r="AS116" i="32"/>
  <c r="AT116" i="32"/>
  <c r="AU116" i="32"/>
  <c r="AV116" i="32"/>
  <c r="AR117" i="32"/>
  <c r="AS117" i="32"/>
  <c r="AT117" i="32"/>
  <c r="AU117" i="32"/>
  <c r="AV117" i="32"/>
  <c r="AR118" i="32"/>
  <c r="AS118" i="32"/>
  <c r="AT118" i="32"/>
  <c r="AU118" i="32"/>
  <c r="AV118" i="32"/>
  <c r="AR119" i="32"/>
  <c r="AS119" i="32"/>
  <c r="AT119" i="32"/>
  <c r="AU119" i="32"/>
  <c r="AV119" i="32"/>
  <c r="AR120" i="32"/>
  <c r="AS120" i="32"/>
  <c r="AT120" i="32"/>
  <c r="AU120" i="32"/>
  <c r="AV120" i="32"/>
  <c r="AR121" i="32"/>
  <c r="AS121" i="32"/>
  <c r="AT121" i="32"/>
  <c r="AU121" i="32"/>
  <c r="AV121" i="32"/>
  <c r="AR122" i="32"/>
  <c r="AS122" i="32"/>
  <c r="AT122" i="32"/>
  <c r="AU122" i="32"/>
  <c r="AV122" i="32"/>
  <c r="AR123" i="32"/>
  <c r="AS123" i="32"/>
  <c r="AT123" i="32"/>
  <c r="AU123" i="32"/>
  <c r="AV123" i="32"/>
  <c r="AR124" i="32"/>
  <c r="AS124" i="32"/>
  <c r="AT124" i="32"/>
  <c r="AU124" i="32"/>
  <c r="AV124" i="32"/>
  <c r="AR125" i="32"/>
  <c r="AS125" i="32"/>
  <c r="AT125" i="32"/>
  <c r="AU125" i="32"/>
  <c r="AV125" i="32"/>
  <c r="AR126" i="32"/>
  <c r="AS126" i="32"/>
  <c r="AT126" i="32"/>
  <c r="AU126" i="32"/>
  <c r="AV126" i="32"/>
  <c r="AR127" i="32"/>
  <c r="AS127" i="32"/>
  <c r="AT127" i="32"/>
  <c r="AU127" i="32"/>
  <c r="AV127" i="32"/>
  <c r="AR128" i="32"/>
  <c r="AS128" i="32"/>
  <c r="AT128" i="32"/>
  <c r="AU128" i="32"/>
  <c r="AV128" i="32"/>
  <c r="AR129" i="32"/>
  <c r="AS129" i="32"/>
  <c r="AT129" i="32"/>
  <c r="AU129" i="32"/>
  <c r="AV129" i="32"/>
  <c r="AR130" i="32"/>
  <c r="AS130" i="32"/>
  <c r="AT130" i="32"/>
  <c r="AU130" i="32"/>
  <c r="AV130" i="32"/>
  <c r="AR131" i="32"/>
  <c r="AS131" i="32"/>
  <c r="AT131" i="32"/>
  <c r="AU131" i="32"/>
  <c r="AV131" i="32"/>
  <c r="AR132" i="32"/>
  <c r="AS132" i="32"/>
  <c r="AT132" i="32"/>
  <c r="AU132" i="32"/>
  <c r="AV132" i="32"/>
  <c r="AR133" i="32"/>
  <c r="AS133" i="32"/>
  <c r="AT133" i="32"/>
  <c r="AU133" i="32"/>
  <c r="AV133" i="32"/>
  <c r="AR134" i="32"/>
  <c r="AS134" i="32"/>
  <c r="AT134" i="32"/>
  <c r="AU134" i="32"/>
  <c r="AV134" i="32"/>
  <c r="AR135" i="32"/>
  <c r="AS135" i="32"/>
  <c r="AT135" i="32"/>
  <c r="AU135" i="32"/>
  <c r="AV135" i="32"/>
  <c r="AR136" i="32"/>
  <c r="AS136" i="32"/>
  <c r="AT136" i="32"/>
  <c r="AU136" i="32"/>
  <c r="AV136" i="32"/>
  <c r="AR137" i="32"/>
  <c r="AS137" i="32"/>
  <c r="AT137" i="32"/>
  <c r="AU137" i="32"/>
  <c r="AV137" i="32"/>
  <c r="AR138" i="32"/>
  <c r="AS138" i="32"/>
  <c r="AT138" i="32"/>
  <c r="AU138" i="32"/>
  <c r="AV138" i="32"/>
  <c r="AR139" i="32"/>
  <c r="AS139" i="32"/>
  <c r="AT139" i="32"/>
  <c r="AU139" i="32"/>
  <c r="AV139" i="32"/>
  <c r="AR140" i="32"/>
  <c r="AS140" i="32"/>
  <c r="AT140" i="32"/>
  <c r="AU140" i="32"/>
  <c r="AV140" i="32"/>
  <c r="AR141" i="32"/>
  <c r="AS141" i="32"/>
  <c r="AT141" i="32"/>
  <c r="AU141" i="32"/>
  <c r="AV141" i="32"/>
  <c r="AR142" i="32"/>
  <c r="AS142" i="32"/>
  <c r="AT142" i="32"/>
  <c r="AU142" i="32"/>
  <c r="AV142" i="32"/>
  <c r="AR143" i="32"/>
  <c r="AS143" i="32"/>
  <c r="AT143" i="32"/>
  <c r="AU143" i="32"/>
  <c r="AV143" i="32"/>
  <c r="AR144" i="32"/>
  <c r="AS144" i="32"/>
  <c r="AT144" i="32"/>
  <c r="AU144" i="32"/>
  <c r="AV144" i="32"/>
  <c r="AR145" i="32"/>
  <c r="AS145" i="32"/>
  <c r="AT145" i="32"/>
  <c r="AU145" i="32"/>
  <c r="AV145" i="32"/>
  <c r="AR146" i="32"/>
  <c r="AS146" i="32"/>
  <c r="AT146" i="32"/>
  <c r="AU146" i="32"/>
  <c r="AV146" i="32"/>
  <c r="AR147" i="32"/>
  <c r="AS147" i="32"/>
  <c r="AT147" i="32"/>
  <c r="AU147" i="32"/>
  <c r="AV147" i="32"/>
  <c r="AR148" i="32"/>
  <c r="AS148" i="32"/>
  <c r="AT148" i="32"/>
  <c r="AU148" i="32"/>
  <c r="AV148" i="32"/>
  <c r="AR149" i="32"/>
  <c r="AS149" i="32"/>
  <c r="AT149" i="32"/>
  <c r="AU149" i="32"/>
  <c r="AV149" i="32"/>
  <c r="AR150" i="32"/>
  <c r="AS150" i="32"/>
  <c r="AT150" i="32"/>
  <c r="AU150" i="32"/>
  <c r="AV150" i="32"/>
  <c r="AR151" i="32"/>
  <c r="AS151" i="32"/>
  <c r="AT151" i="32"/>
  <c r="AU151" i="32"/>
  <c r="AV151" i="32"/>
  <c r="AR152" i="32"/>
  <c r="AS152" i="32"/>
  <c r="AT152" i="32"/>
  <c r="AU152" i="32"/>
  <c r="AV152" i="32"/>
  <c r="AR153" i="32"/>
  <c r="AS153" i="32"/>
  <c r="AT153" i="32"/>
  <c r="AU153" i="32"/>
  <c r="AV153" i="32"/>
  <c r="AR154" i="32"/>
  <c r="AS154" i="32"/>
  <c r="AT154" i="32"/>
  <c r="AU154" i="32"/>
  <c r="AV154" i="32"/>
  <c r="AR155" i="32"/>
  <c r="AS155" i="32"/>
  <c r="AT155" i="32"/>
  <c r="AU155" i="32"/>
  <c r="AV155" i="32"/>
  <c r="AR156" i="32"/>
  <c r="AS156" i="32"/>
  <c r="AT156" i="32"/>
  <c r="AU156" i="32"/>
  <c r="AV156" i="32"/>
  <c r="AR157" i="32"/>
  <c r="AS157" i="32"/>
  <c r="AT157" i="32"/>
  <c r="AU157" i="32"/>
  <c r="AV157" i="32"/>
  <c r="AR158" i="32"/>
  <c r="AS158" i="32"/>
  <c r="AT158" i="32"/>
  <c r="AU158" i="32"/>
  <c r="AV158" i="32"/>
  <c r="AR159" i="32"/>
  <c r="AS159" i="32"/>
  <c r="AT159" i="32"/>
  <c r="AU159" i="32"/>
  <c r="AV159" i="32"/>
  <c r="AR160" i="32"/>
  <c r="AS160" i="32"/>
  <c r="AT160" i="32"/>
  <c r="AU160" i="32"/>
  <c r="AV160" i="32"/>
  <c r="AR161" i="32"/>
  <c r="AS161" i="32"/>
  <c r="AT161" i="32"/>
  <c r="AU161" i="32"/>
  <c r="AV161" i="32"/>
  <c r="AR162" i="32"/>
  <c r="AS162" i="32"/>
  <c r="AT162" i="32"/>
  <c r="AU162" i="32"/>
  <c r="AV162" i="32"/>
  <c r="AR163" i="32"/>
  <c r="AS163" i="32"/>
  <c r="AT163" i="32"/>
  <c r="AU163" i="32"/>
  <c r="AV163" i="32"/>
  <c r="AR164" i="32"/>
  <c r="AS164" i="32"/>
  <c r="AT164" i="32"/>
  <c r="AU164" i="32"/>
  <c r="AV164" i="32"/>
  <c r="AR165" i="32"/>
  <c r="AS165" i="32"/>
  <c r="AT165" i="32"/>
  <c r="AU165" i="32"/>
  <c r="AV165" i="32"/>
  <c r="AR166" i="32"/>
  <c r="AS166" i="32"/>
  <c r="AT166" i="32"/>
  <c r="AU166" i="32"/>
  <c r="AV166" i="32"/>
  <c r="AV167" i="32"/>
  <c r="AR168" i="32"/>
  <c r="AS168" i="32"/>
  <c r="AT168" i="32"/>
  <c r="AU168" i="32"/>
  <c r="AV168" i="32"/>
  <c r="AR169" i="32"/>
  <c r="AS169" i="32"/>
  <c r="AT169" i="32"/>
  <c r="AU169" i="32"/>
  <c r="AV169" i="32"/>
  <c r="AR170" i="32"/>
  <c r="AS170" i="32"/>
  <c r="AT170" i="32"/>
  <c r="AU170" i="32"/>
  <c r="AV170" i="32"/>
  <c r="AR171" i="32"/>
  <c r="AS171" i="32"/>
  <c r="AT171" i="32"/>
  <c r="AU171" i="32"/>
  <c r="AV171" i="32"/>
  <c r="AR172" i="32"/>
  <c r="AS172" i="32"/>
  <c r="AT172" i="32"/>
  <c r="AU172" i="32"/>
  <c r="AV172" i="32"/>
  <c r="AR173" i="32"/>
  <c r="AS173" i="32"/>
  <c r="AT173" i="32"/>
  <c r="AU173" i="32"/>
  <c r="AV173" i="32"/>
  <c r="AR174" i="32"/>
  <c r="AS174" i="32"/>
  <c r="AT174" i="32"/>
  <c r="AU174" i="32"/>
  <c r="AV174" i="32"/>
  <c r="AR175" i="32"/>
  <c r="AS175" i="32"/>
  <c r="AT175" i="32"/>
  <c r="AU175" i="32"/>
  <c r="AV175" i="32"/>
  <c r="AR176" i="32"/>
  <c r="AS176" i="32"/>
  <c r="AT176" i="32"/>
  <c r="AU176" i="32"/>
  <c r="AV176" i="32"/>
  <c r="AR177" i="32"/>
  <c r="AS177" i="32"/>
  <c r="AT177" i="32"/>
  <c r="AU177" i="32"/>
  <c r="AV177" i="32"/>
  <c r="AR178" i="32"/>
  <c r="AS178" i="32"/>
  <c r="AT178" i="32"/>
  <c r="AU178" i="32"/>
  <c r="AV178" i="32"/>
  <c r="AR179" i="32"/>
  <c r="AS179" i="32"/>
  <c r="AT179" i="32"/>
  <c r="AU179" i="32"/>
  <c r="AV179" i="32"/>
  <c r="AR180" i="32"/>
  <c r="AS180" i="32"/>
  <c r="AT180" i="32"/>
  <c r="AU180" i="32"/>
  <c r="AV180" i="32"/>
  <c r="AR181" i="32"/>
  <c r="AS181" i="32"/>
  <c r="AT181" i="32"/>
  <c r="AU181" i="32"/>
  <c r="AV181" i="32"/>
  <c r="AR182" i="32"/>
  <c r="AS182" i="32"/>
  <c r="AT182" i="32"/>
  <c r="AU182" i="32"/>
  <c r="AV182" i="32"/>
  <c r="AR183" i="32"/>
  <c r="AS183" i="32"/>
  <c r="AT183" i="32"/>
  <c r="AU183" i="32"/>
  <c r="AV183" i="32"/>
  <c r="AR184" i="32"/>
  <c r="AS184" i="32"/>
  <c r="AT184" i="32"/>
  <c r="AU184" i="32"/>
  <c r="AV184" i="32"/>
  <c r="AR185" i="32"/>
  <c r="AS185" i="32"/>
  <c r="AT185" i="32"/>
  <c r="AU185" i="32"/>
  <c r="AV185" i="32"/>
  <c r="AR186" i="32"/>
  <c r="AS186" i="32"/>
  <c r="AT186" i="32"/>
  <c r="AU186" i="32"/>
  <c r="AV186" i="32"/>
  <c r="AR187" i="32"/>
  <c r="AS187" i="32"/>
  <c r="AT187" i="32"/>
  <c r="AU187" i="32"/>
  <c r="AV187" i="32"/>
  <c r="AR188" i="32"/>
  <c r="AS188" i="32"/>
  <c r="AT188" i="32"/>
  <c r="AU188" i="32"/>
  <c r="AV188" i="32"/>
  <c r="AR10" i="32"/>
  <c r="AS10" i="32"/>
  <c r="AT10" i="32"/>
  <c r="AU10" i="32"/>
  <c r="AV10" i="32"/>
  <c r="AW10" i="32"/>
  <c r="AL11" i="32"/>
  <c r="AM11" i="32"/>
  <c r="AN11" i="32"/>
  <c r="AO11" i="32"/>
  <c r="AL12" i="32"/>
  <c r="AM12" i="32"/>
  <c r="AN12" i="32"/>
  <c r="AO12" i="32"/>
  <c r="AL13" i="32"/>
  <c r="AM13" i="32"/>
  <c r="AN13" i="32"/>
  <c r="AO13" i="32"/>
  <c r="AL14" i="32"/>
  <c r="AM14" i="32"/>
  <c r="AN14" i="32"/>
  <c r="AO14" i="32"/>
  <c r="AL15" i="32"/>
  <c r="AM15" i="32"/>
  <c r="AN15" i="32"/>
  <c r="AO15" i="32"/>
  <c r="AL16" i="32"/>
  <c r="AM16" i="32"/>
  <c r="AN16" i="32"/>
  <c r="AO16" i="32"/>
  <c r="AL17" i="32"/>
  <c r="AM17" i="32"/>
  <c r="AN17" i="32"/>
  <c r="AO17" i="32"/>
  <c r="AL18" i="32"/>
  <c r="AM18" i="32"/>
  <c r="AN18" i="32"/>
  <c r="AO18" i="32"/>
  <c r="AL19" i="32"/>
  <c r="AM19" i="32"/>
  <c r="AN19" i="32"/>
  <c r="AO19" i="32"/>
  <c r="AL20" i="32"/>
  <c r="AM20" i="32"/>
  <c r="AN20" i="32"/>
  <c r="AO20" i="32"/>
  <c r="AL21" i="32"/>
  <c r="AM21" i="32"/>
  <c r="AN21" i="32"/>
  <c r="AO21" i="32"/>
  <c r="AL22" i="32"/>
  <c r="AM22" i="32"/>
  <c r="AN22" i="32"/>
  <c r="AO22" i="32"/>
  <c r="AL23" i="32"/>
  <c r="AM23" i="32"/>
  <c r="AN23" i="32"/>
  <c r="AO23" i="32"/>
  <c r="AL24" i="32"/>
  <c r="AM24" i="32"/>
  <c r="AN24" i="32"/>
  <c r="AO24" i="32"/>
  <c r="AL25" i="32"/>
  <c r="AM25" i="32"/>
  <c r="AN25" i="32"/>
  <c r="AO25" i="32"/>
  <c r="AL26" i="32"/>
  <c r="AM26" i="32"/>
  <c r="AN26" i="32"/>
  <c r="AO26" i="32"/>
  <c r="AL27" i="32"/>
  <c r="AM27" i="32"/>
  <c r="AN27" i="32"/>
  <c r="AO27" i="32"/>
  <c r="AL28" i="32"/>
  <c r="AM28" i="32"/>
  <c r="AN28" i="32"/>
  <c r="AO28" i="32"/>
  <c r="AL29" i="32"/>
  <c r="AM29" i="32"/>
  <c r="AN29" i="32"/>
  <c r="AO29" i="32"/>
  <c r="AL30" i="32"/>
  <c r="AM30" i="32"/>
  <c r="AN30" i="32"/>
  <c r="AO30" i="32"/>
  <c r="AL31" i="32"/>
  <c r="AM31" i="32"/>
  <c r="AN31" i="32"/>
  <c r="AO31" i="32"/>
  <c r="AL32" i="32"/>
  <c r="AM32" i="32"/>
  <c r="AN32" i="32"/>
  <c r="AO32" i="32"/>
  <c r="AL33" i="32"/>
  <c r="AM33" i="32"/>
  <c r="AN33" i="32"/>
  <c r="AO33" i="32"/>
  <c r="AL34" i="32"/>
  <c r="AM34" i="32"/>
  <c r="AN34" i="32"/>
  <c r="AO34" i="32"/>
  <c r="AL35" i="32"/>
  <c r="AM35" i="32"/>
  <c r="AN35" i="32"/>
  <c r="AO35" i="32"/>
  <c r="AL36" i="32"/>
  <c r="AM36" i="32"/>
  <c r="AN36" i="32"/>
  <c r="AO36" i="32"/>
  <c r="AL37" i="32"/>
  <c r="AM37" i="32"/>
  <c r="AN37" i="32"/>
  <c r="AO37" i="32"/>
  <c r="AL38" i="32"/>
  <c r="AM38" i="32"/>
  <c r="AN38" i="32"/>
  <c r="AO38" i="32"/>
  <c r="AL39" i="32"/>
  <c r="AM39" i="32"/>
  <c r="AN39" i="32"/>
  <c r="AO39" i="32"/>
  <c r="AL40" i="32"/>
  <c r="AM40" i="32"/>
  <c r="AN40" i="32"/>
  <c r="AO40" i="32"/>
  <c r="AL41" i="32"/>
  <c r="AM41" i="32"/>
  <c r="AN41" i="32"/>
  <c r="AO41" i="32"/>
  <c r="AL42" i="32"/>
  <c r="AM42" i="32"/>
  <c r="AN42" i="32"/>
  <c r="AO42" i="32"/>
  <c r="AL43" i="32"/>
  <c r="AM43" i="32"/>
  <c r="AN43" i="32"/>
  <c r="AO43" i="32"/>
  <c r="AL44" i="32"/>
  <c r="AM44" i="32"/>
  <c r="AN44" i="32"/>
  <c r="AO44" i="32"/>
  <c r="AL45" i="32"/>
  <c r="AM45" i="32"/>
  <c r="AN45" i="32"/>
  <c r="AO45" i="32"/>
  <c r="AL46" i="32"/>
  <c r="AM46" i="32"/>
  <c r="AN46" i="32"/>
  <c r="AO46" i="32"/>
  <c r="AL47" i="32"/>
  <c r="AM47" i="32"/>
  <c r="AN47" i="32"/>
  <c r="AO47" i="32"/>
  <c r="AL48" i="32"/>
  <c r="AM48" i="32"/>
  <c r="AN48" i="32"/>
  <c r="AO48" i="32"/>
  <c r="AL49" i="32"/>
  <c r="AM49" i="32"/>
  <c r="AN49" i="32"/>
  <c r="AO49" i="32"/>
  <c r="AL50" i="32"/>
  <c r="AM50" i="32"/>
  <c r="AN50" i="32"/>
  <c r="AO50" i="32"/>
  <c r="AL51" i="32"/>
  <c r="AM51" i="32"/>
  <c r="AN51" i="32"/>
  <c r="AO51" i="32"/>
  <c r="AL52" i="32"/>
  <c r="AM52" i="32"/>
  <c r="AN52" i="32"/>
  <c r="AO52" i="32"/>
  <c r="AL53" i="32"/>
  <c r="AM53" i="32"/>
  <c r="AN53" i="32"/>
  <c r="AO53" i="32"/>
  <c r="AL54" i="32"/>
  <c r="AM54" i="32"/>
  <c r="AN54" i="32"/>
  <c r="AO54" i="32"/>
  <c r="AL55" i="32"/>
  <c r="AM55" i="32"/>
  <c r="AN55" i="32"/>
  <c r="AO55" i="32"/>
  <c r="AL56" i="32"/>
  <c r="AM56" i="32"/>
  <c r="AN56" i="32"/>
  <c r="AO56" i="32"/>
  <c r="AL57" i="32"/>
  <c r="AM57" i="32"/>
  <c r="AN57" i="32"/>
  <c r="AO57" i="32"/>
  <c r="AL58" i="32"/>
  <c r="AM58" i="32"/>
  <c r="AN58" i="32"/>
  <c r="AO58" i="32"/>
  <c r="AL59" i="32"/>
  <c r="AM59" i="32"/>
  <c r="AN59" i="32"/>
  <c r="AO59" i="32"/>
  <c r="AL60" i="32"/>
  <c r="AM60" i="32"/>
  <c r="AN60" i="32"/>
  <c r="AO60" i="32"/>
  <c r="AL61" i="32"/>
  <c r="AM61" i="32"/>
  <c r="AN61" i="32"/>
  <c r="AO61" i="32"/>
  <c r="AL62" i="32"/>
  <c r="AM62" i="32"/>
  <c r="AN62" i="32"/>
  <c r="AO62" i="32"/>
  <c r="AL63" i="32"/>
  <c r="AM63" i="32"/>
  <c r="AN63" i="32"/>
  <c r="AO63" i="32"/>
  <c r="AL64" i="32"/>
  <c r="AM64" i="32"/>
  <c r="AN64" i="32"/>
  <c r="AO64" i="32"/>
  <c r="AL65" i="32"/>
  <c r="AM65" i="32"/>
  <c r="AN65" i="32"/>
  <c r="AO65" i="32"/>
  <c r="AL66" i="32"/>
  <c r="AM66" i="32"/>
  <c r="AN66" i="32"/>
  <c r="AO66" i="32"/>
  <c r="AL67" i="32"/>
  <c r="AM67" i="32"/>
  <c r="AN67" i="32"/>
  <c r="AO67" i="32"/>
  <c r="AL68" i="32"/>
  <c r="AM68" i="32"/>
  <c r="AN68" i="32"/>
  <c r="AO68" i="32"/>
  <c r="AL69" i="32"/>
  <c r="AM69" i="32"/>
  <c r="AN69" i="32"/>
  <c r="AO69" i="32"/>
  <c r="AL70" i="32"/>
  <c r="AM70" i="32"/>
  <c r="AN70" i="32"/>
  <c r="AO70" i="32"/>
  <c r="AL71" i="32"/>
  <c r="AM71" i="32"/>
  <c r="AN71" i="32"/>
  <c r="AO71" i="32"/>
  <c r="AL72" i="32"/>
  <c r="AM72" i="32"/>
  <c r="AN72" i="32"/>
  <c r="AO72" i="32"/>
  <c r="AL73" i="32"/>
  <c r="AM73" i="32"/>
  <c r="AN73" i="32"/>
  <c r="AO73" i="32"/>
  <c r="AL74" i="32"/>
  <c r="AM74" i="32"/>
  <c r="AN74" i="32"/>
  <c r="AO74" i="32"/>
  <c r="AL75" i="32"/>
  <c r="AM75" i="32"/>
  <c r="AN75" i="32"/>
  <c r="AO75" i="32"/>
  <c r="AL76" i="32"/>
  <c r="AM76" i="32"/>
  <c r="AN76" i="32"/>
  <c r="AO76" i="32"/>
  <c r="AL77" i="32"/>
  <c r="AM77" i="32"/>
  <c r="AN77" i="32"/>
  <c r="AO77" i="32"/>
  <c r="AL78" i="32"/>
  <c r="AM78" i="32"/>
  <c r="AN78" i="32"/>
  <c r="AO78" i="32"/>
  <c r="AL79" i="32"/>
  <c r="AM79" i="32"/>
  <c r="AN79" i="32"/>
  <c r="AO79" i="32"/>
  <c r="AL80" i="32"/>
  <c r="AM80" i="32"/>
  <c r="AN80" i="32"/>
  <c r="AO80" i="32"/>
  <c r="AL81" i="32"/>
  <c r="AM81" i="32"/>
  <c r="AN81" i="32"/>
  <c r="AO81" i="32"/>
  <c r="AL82" i="32"/>
  <c r="AM82" i="32"/>
  <c r="AN82" i="32"/>
  <c r="AO82" i="32"/>
  <c r="AL83" i="32"/>
  <c r="AM83" i="32"/>
  <c r="AN83" i="32"/>
  <c r="AO83" i="32"/>
  <c r="AL84" i="32"/>
  <c r="AM84" i="32"/>
  <c r="AN84" i="32"/>
  <c r="AO84" i="32"/>
  <c r="AL85" i="32"/>
  <c r="AM85" i="32"/>
  <c r="AN85" i="32"/>
  <c r="AO85" i="32"/>
  <c r="AL86" i="32"/>
  <c r="AM86" i="32"/>
  <c r="AN86" i="32"/>
  <c r="AO86" i="32"/>
  <c r="AL87" i="32"/>
  <c r="AM87" i="32"/>
  <c r="AN87" i="32"/>
  <c r="AO87" i="32"/>
  <c r="AL88" i="32"/>
  <c r="AM88" i="32"/>
  <c r="AN88" i="32"/>
  <c r="AO88" i="32"/>
  <c r="AL89" i="32"/>
  <c r="AM89" i="32"/>
  <c r="AN89" i="32"/>
  <c r="AO89" i="32"/>
  <c r="AL90" i="32"/>
  <c r="AM90" i="32"/>
  <c r="AN90" i="32"/>
  <c r="AO90" i="32"/>
  <c r="AL91" i="32"/>
  <c r="AM91" i="32"/>
  <c r="AN91" i="32"/>
  <c r="AO91" i="32"/>
  <c r="AL92" i="32"/>
  <c r="AM92" i="32"/>
  <c r="AN92" i="32"/>
  <c r="AO92" i="32"/>
  <c r="AL93" i="32"/>
  <c r="AM93" i="32"/>
  <c r="AN93" i="32"/>
  <c r="AO93" i="32"/>
  <c r="AL94" i="32"/>
  <c r="AM94" i="32"/>
  <c r="AN94" i="32"/>
  <c r="AO94" i="32"/>
  <c r="AL95" i="32"/>
  <c r="AM95" i="32"/>
  <c r="AN95" i="32"/>
  <c r="AO95" i="32"/>
  <c r="AL96" i="32"/>
  <c r="AM96" i="32"/>
  <c r="AN96" i="32"/>
  <c r="AO96" i="32"/>
  <c r="AL97" i="32"/>
  <c r="AM97" i="32"/>
  <c r="AN97" i="32"/>
  <c r="AO97" i="32"/>
  <c r="AL98" i="32"/>
  <c r="AM98" i="32"/>
  <c r="AN98" i="32"/>
  <c r="AO98" i="32"/>
  <c r="AL99" i="32"/>
  <c r="AM99" i="32"/>
  <c r="AN99" i="32"/>
  <c r="AO99" i="32"/>
  <c r="AL100" i="32"/>
  <c r="AM100" i="32"/>
  <c r="AN100" i="32"/>
  <c r="AO100" i="32"/>
  <c r="AL101" i="32"/>
  <c r="AM101" i="32"/>
  <c r="AN101" i="32"/>
  <c r="AO101" i="32"/>
  <c r="AL102" i="32"/>
  <c r="AM102" i="32"/>
  <c r="AN102" i="32"/>
  <c r="AO102" i="32"/>
  <c r="AL103" i="32"/>
  <c r="AM103" i="32"/>
  <c r="AN103" i="32"/>
  <c r="AO103" i="32"/>
  <c r="AL104" i="32"/>
  <c r="AM104" i="32"/>
  <c r="AN104" i="32"/>
  <c r="AO104" i="32"/>
  <c r="AL105" i="32"/>
  <c r="AM105" i="32"/>
  <c r="AN105" i="32"/>
  <c r="AO105" i="32"/>
  <c r="AL106" i="32"/>
  <c r="AM106" i="32"/>
  <c r="AN106" i="32"/>
  <c r="AO106" i="32"/>
  <c r="AL107" i="32"/>
  <c r="AM107" i="32"/>
  <c r="AN107" i="32"/>
  <c r="AO107" i="32"/>
  <c r="AL108" i="32"/>
  <c r="AM108" i="32"/>
  <c r="AN108" i="32"/>
  <c r="AO108" i="32"/>
  <c r="AL109" i="32"/>
  <c r="AM109" i="32"/>
  <c r="AN109" i="32"/>
  <c r="AO109" i="32"/>
  <c r="AL110" i="32"/>
  <c r="AM110" i="32"/>
  <c r="AN110" i="32"/>
  <c r="AO110" i="32"/>
  <c r="AL111" i="32"/>
  <c r="AM111" i="32"/>
  <c r="AN111" i="32"/>
  <c r="AO111" i="32"/>
  <c r="AL112" i="32"/>
  <c r="AM112" i="32"/>
  <c r="AN112" i="32"/>
  <c r="AO112" i="32"/>
  <c r="AL113" i="32"/>
  <c r="AM113" i="32"/>
  <c r="AN113" i="32"/>
  <c r="AO113" i="32"/>
  <c r="AL114" i="32"/>
  <c r="AM114" i="32"/>
  <c r="AN114" i="32"/>
  <c r="AO114" i="32"/>
  <c r="AL115" i="32"/>
  <c r="AM115" i="32"/>
  <c r="AN115" i="32"/>
  <c r="AO115" i="32"/>
  <c r="AL116" i="32"/>
  <c r="AM116" i="32"/>
  <c r="AN116" i="32"/>
  <c r="AO116" i="32"/>
  <c r="AL117" i="32"/>
  <c r="AM117" i="32"/>
  <c r="AN117" i="32"/>
  <c r="AO117" i="32"/>
  <c r="AL118" i="32"/>
  <c r="AM118" i="32"/>
  <c r="AN118" i="32"/>
  <c r="AO118" i="32"/>
  <c r="AL119" i="32"/>
  <c r="AM119" i="32"/>
  <c r="AN119" i="32"/>
  <c r="AO119" i="32"/>
  <c r="AL120" i="32"/>
  <c r="AM120" i="32"/>
  <c r="AN120" i="32"/>
  <c r="AO120" i="32"/>
  <c r="AL121" i="32"/>
  <c r="AM121" i="32"/>
  <c r="AN121" i="32"/>
  <c r="AO121" i="32"/>
  <c r="AL122" i="32"/>
  <c r="AM122" i="32"/>
  <c r="AN122" i="32"/>
  <c r="AO122" i="32"/>
  <c r="AL123" i="32"/>
  <c r="AM123" i="32"/>
  <c r="AN123" i="32"/>
  <c r="AO123" i="32"/>
  <c r="AL124" i="32"/>
  <c r="AM124" i="32"/>
  <c r="AN124" i="32"/>
  <c r="AO124" i="32"/>
  <c r="AL125" i="32"/>
  <c r="AM125" i="32"/>
  <c r="AN125" i="32"/>
  <c r="AO125" i="32"/>
  <c r="AL126" i="32"/>
  <c r="AM126" i="32"/>
  <c r="AN126" i="32"/>
  <c r="AO126" i="32"/>
  <c r="AL127" i="32"/>
  <c r="AM127" i="32"/>
  <c r="AN127" i="32"/>
  <c r="AO127" i="32"/>
  <c r="AL128" i="32"/>
  <c r="AM128" i="32"/>
  <c r="AN128" i="32"/>
  <c r="AO128" i="32"/>
  <c r="AL129" i="32"/>
  <c r="AM129" i="32"/>
  <c r="AN129" i="32"/>
  <c r="AO129" i="32"/>
  <c r="AL130" i="32"/>
  <c r="AM130" i="32"/>
  <c r="AN130" i="32"/>
  <c r="AO130" i="32"/>
  <c r="AL131" i="32"/>
  <c r="AM131" i="32"/>
  <c r="AN131" i="32"/>
  <c r="AO131" i="32"/>
  <c r="AL132" i="32"/>
  <c r="AM132" i="32"/>
  <c r="AN132" i="32"/>
  <c r="AO132" i="32"/>
  <c r="AL133" i="32"/>
  <c r="AM133" i="32"/>
  <c r="AN133" i="32"/>
  <c r="AO133" i="32"/>
  <c r="AL134" i="32"/>
  <c r="AM134" i="32"/>
  <c r="AN134" i="32"/>
  <c r="AO134" i="32"/>
  <c r="AL135" i="32"/>
  <c r="AM135" i="32"/>
  <c r="AN135" i="32"/>
  <c r="AO135" i="32"/>
  <c r="AL136" i="32"/>
  <c r="AM136" i="32"/>
  <c r="AN136" i="32"/>
  <c r="AO136" i="32"/>
  <c r="AL137" i="32"/>
  <c r="AM137" i="32"/>
  <c r="AN137" i="32"/>
  <c r="AO137" i="32"/>
  <c r="AL138" i="32"/>
  <c r="AM138" i="32"/>
  <c r="AN138" i="32"/>
  <c r="AO138" i="32"/>
  <c r="AL139" i="32"/>
  <c r="AM139" i="32"/>
  <c r="AN139" i="32"/>
  <c r="AO139" i="32"/>
  <c r="AL140" i="32"/>
  <c r="AM140" i="32"/>
  <c r="AN140" i="32"/>
  <c r="AO140" i="32"/>
  <c r="AL141" i="32"/>
  <c r="AM141" i="32"/>
  <c r="AN141" i="32"/>
  <c r="AO141" i="32"/>
  <c r="AL142" i="32"/>
  <c r="AM142" i="32"/>
  <c r="AN142" i="32"/>
  <c r="AO142" i="32"/>
  <c r="AL143" i="32"/>
  <c r="AM143" i="32"/>
  <c r="AN143" i="32"/>
  <c r="AO143" i="32"/>
  <c r="AL144" i="32"/>
  <c r="AM144" i="32"/>
  <c r="AN144" i="32"/>
  <c r="AO144" i="32"/>
  <c r="AL145" i="32"/>
  <c r="AM145" i="32"/>
  <c r="AN145" i="32"/>
  <c r="AO145" i="32"/>
  <c r="AL146" i="32"/>
  <c r="AM146" i="32"/>
  <c r="AN146" i="32"/>
  <c r="AO146" i="32"/>
  <c r="AL147" i="32"/>
  <c r="AM147" i="32"/>
  <c r="AN147" i="32"/>
  <c r="AO147" i="32"/>
  <c r="AL148" i="32"/>
  <c r="AM148" i="32"/>
  <c r="AN148" i="32"/>
  <c r="AO148" i="32"/>
  <c r="AL149" i="32"/>
  <c r="AM149" i="32"/>
  <c r="AN149" i="32"/>
  <c r="AO149" i="32"/>
  <c r="AL150" i="32"/>
  <c r="AM150" i="32"/>
  <c r="AN150" i="32"/>
  <c r="AO150" i="32"/>
  <c r="AL151" i="32"/>
  <c r="AM151" i="32"/>
  <c r="AN151" i="32"/>
  <c r="AO151" i="32"/>
  <c r="AL152" i="32"/>
  <c r="AM152" i="32"/>
  <c r="AN152" i="32"/>
  <c r="AO152" i="32"/>
  <c r="AL153" i="32"/>
  <c r="AM153" i="32"/>
  <c r="AN153" i="32"/>
  <c r="AO153" i="32"/>
  <c r="AL154" i="32"/>
  <c r="AM154" i="32"/>
  <c r="AN154" i="32"/>
  <c r="AO154" i="32"/>
  <c r="AL155" i="32"/>
  <c r="AM155" i="32"/>
  <c r="AN155" i="32"/>
  <c r="AO155" i="32"/>
  <c r="AL156" i="32"/>
  <c r="AM156" i="32"/>
  <c r="AN156" i="32"/>
  <c r="AO156" i="32"/>
  <c r="AL157" i="32"/>
  <c r="AM157" i="32"/>
  <c r="AN157" i="32"/>
  <c r="AO157" i="32"/>
  <c r="AL158" i="32"/>
  <c r="AM158" i="32"/>
  <c r="AN158" i="32"/>
  <c r="AO158" i="32"/>
  <c r="AL159" i="32"/>
  <c r="AM159" i="32"/>
  <c r="AN159" i="32"/>
  <c r="AO159" i="32"/>
  <c r="AL160" i="32"/>
  <c r="AM160" i="32"/>
  <c r="AN160" i="32"/>
  <c r="AO160" i="32"/>
  <c r="AL161" i="32"/>
  <c r="AM161" i="32"/>
  <c r="AN161" i="32"/>
  <c r="AO161" i="32"/>
  <c r="AL162" i="32"/>
  <c r="AM162" i="32"/>
  <c r="AN162" i="32"/>
  <c r="AO162" i="32"/>
  <c r="AL163" i="32"/>
  <c r="AM163" i="32"/>
  <c r="AN163" i="32"/>
  <c r="AO163" i="32"/>
  <c r="AL164" i="32"/>
  <c r="AM164" i="32"/>
  <c r="AN164" i="32"/>
  <c r="AO164" i="32"/>
  <c r="AL165" i="32"/>
  <c r="AM165" i="32"/>
  <c r="AN165" i="32"/>
  <c r="AO165" i="32"/>
  <c r="AL166" i="32"/>
  <c r="AM166" i="32"/>
  <c r="AN166" i="32"/>
  <c r="AO166" i="32"/>
  <c r="AL167" i="32"/>
  <c r="AM167" i="32"/>
  <c r="AN167" i="32"/>
  <c r="AO167" i="32"/>
  <c r="AL168" i="32"/>
  <c r="AM168" i="32"/>
  <c r="AN168" i="32"/>
  <c r="AO168" i="32"/>
  <c r="AL169" i="32"/>
  <c r="AM169" i="32"/>
  <c r="AN169" i="32"/>
  <c r="AO169" i="32"/>
  <c r="AL170" i="32"/>
  <c r="AM170" i="32"/>
  <c r="AN170" i="32"/>
  <c r="AO170" i="32"/>
  <c r="AL171" i="32"/>
  <c r="AM171" i="32"/>
  <c r="AN171" i="32"/>
  <c r="AO171" i="32"/>
  <c r="AL172" i="32"/>
  <c r="AM172" i="32"/>
  <c r="AN172" i="32"/>
  <c r="AO172" i="32"/>
  <c r="AL173" i="32"/>
  <c r="AM173" i="32"/>
  <c r="AN173" i="32"/>
  <c r="AO173" i="32"/>
  <c r="AL174" i="32"/>
  <c r="AM174" i="32"/>
  <c r="AN174" i="32"/>
  <c r="AO174" i="32"/>
  <c r="AL175" i="32"/>
  <c r="AM175" i="32"/>
  <c r="AN175" i="32"/>
  <c r="AO175" i="32"/>
  <c r="AL176" i="32"/>
  <c r="AM176" i="32"/>
  <c r="AN176" i="32"/>
  <c r="AO176" i="32"/>
  <c r="AL177" i="32"/>
  <c r="AM177" i="32"/>
  <c r="AN177" i="32"/>
  <c r="AO177" i="32"/>
  <c r="AL178" i="32"/>
  <c r="AM178" i="32"/>
  <c r="AN178" i="32"/>
  <c r="AO178" i="32"/>
  <c r="AL179" i="32"/>
  <c r="AM179" i="32"/>
  <c r="AN179" i="32"/>
  <c r="AO179" i="32"/>
  <c r="AL180" i="32"/>
  <c r="AM180" i="32"/>
  <c r="AN180" i="32"/>
  <c r="AO180" i="32"/>
  <c r="AL181" i="32"/>
  <c r="AM181" i="32"/>
  <c r="AN181" i="32"/>
  <c r="AO181" i="32"/>
  <c r="AL182" i="32"/>
  <c r="AM182" i="32"/>
  <c r="AN182" i="32"/>
  <c r="AO182" i="32"/>
  <c r="AL183" i="32"/>
  <c r="AM183" i="32"/>
  <c r="AN183" i="32"/>
  <c r="AO183" i="32"/>
  <c r="AL184" i="32"/>
  <c r="AM184" i="32"/>
  <c r="AN184" i="32"/>
  <c r="AO184" i="32"/>
  <c r="AL185" i="32"/>
  <c r="AM185" i="32"/>
  <c r="AN185" i="32"/>
  <c r="AO185" i="32"/>
  <c r="AL186" i="32"/>
  <c r="AM186" i="32"/>
  <c r="AN186" i="32"/>
  <c r="AO186" i="32"/>
  <c r="AL187" i="32"/>
  <c r="AM187" i="32"/>
  <c r="AN187" i="32"/>
  <c r="AO187" i="32"/>
  <c r="AL188" i="32"/>
  <c r="AM188" i="32"/>
  <c r="AN188" i="32"/>
  <c r="AO188" i="32"/>
  <c r="AL189" i="32"/>
  <c r="AM189" i="32"/>
  <c r="AN189" i="32"/>
  <c r="AO189" i="32"/>
  <c r="AL190" i="32"/>
  <c r="AM190" i="32"/>
  <c r="AN190" i="32"/>
  <c r="AO190" i="32"/>
  <c r="AL191" i="32"/>
  <c r="AM191" i="32"/>
  <c r="AN191" i="32"/>
  <c r="AO191" i="32"/>
  <c r="AL192" i="32"/>
  <c r="AM192" i="32"/>
  <c r="AN192" i="32"/>
  <c r="AO192" i="32"/>
  <c r="AL193" i="32"/>
  <c r="AM193" i="32"/>
  <c r="AN193" i="32"/>
  <c r="AO193" i="32"/>
  <c r="AL194" i="32"/>
  <c r="AM194" i="32"/>
  <c r="AN194" i="32"/>
  <c r="AO194" i="32"/>
  <c r="AL195" i="32"/>
  <c r="AM195" i="32"/>
  <c r="AN195" i="32"/>
  <c r="AO195" i="32"/>
  <c r="AL196" i="32"/>
  <c r="AM196" i="32"/>
  <c r="AN196" i="32"/>
  <c r="AO196" i="32"/>
  <c r="AL197" i="32"/>
  <c r="AM197" i="32"/>
  <c r="AN197" i="32"/>
  <c r="AO197" i="32"/>
  <c r="AL198" i="32"/>
  <c r="AM198" i="32"/>
  <c r="AN198" i="32"/>
  <c r="AO198" i="32"/>
  <c r="AL199" i="32"/>
  <c r="AM199" i="32"/>
  <c r="AN199" i="32"/>
  <c r="AO199" i="32"/>
  <c r="AL200" i="32"/>
  <c r="AM200" i="32"/>
  <c r="AN200" i="32"/>
  <c r="AO200" i="32"/>
  <c r="AL201" i="32"/>
  <c r="AM201" i="32"/>
  <c r="AN201" i="32"/>
  <c r="AO201" i="32"/>
  <c r="AL202" i="32"/>
  <c r="AM202" i="32"/>
  <c r="AN202" i="32"/>
  <c r="AO202" i="32"/>
  <c r="AL203" i="32"/>
  <c r="AM203" i="32"/>
  <c r="AN203" i="32"/>
  <c r="AO203" i="32"/>
  <c r="AL204" i="32"/>
  <c r="AM204" i="32"/>
  <c r="AN204" i="32"/>
  <c r="AO204" i="32"/>
  <c r="AL205" i="32"/>
  <c r="AM205" i="32"/>
  <c r="AN205" i="32"/>
  <c r="AO205" i="32"/>
  <c r="AL206" i="32"/>
  <c r="AM206" i="32"/>
  <c r="AN206" i="32"/>
  <c r="AO206" i="32"/>
  <c r="AL207" i="32"/>
  <c r="AM207" i="32"/>
  <c r="AN207" i="32"/>
  <c r="AO207" i="32"/>
  <c r="AL208" i="32"/>
  <c r="AM208" i="32"/>
  <c r="AN208" i="32"/>
  <c r="AO208" i="32"/>
  <c r="AL209" i="32"/>
  <c r="AM209" i="32"/>
  <c r="AN209" i="32"/>
  <c r="AO209" i="32"/>
  <c r="AL210" i="32"/>
  <c r="AM210" i="32"/>
  <c r="AN210" i="32"/>
  <c r="AO210" i="32"/>
  <c r="AL211" i="32"/>
  <c r="AM211" i="32"/>
  <c r="AN211" i="32"/>
  <c r="AO211" i="32"/>
  <c r="AL212" i="32"/>
  <c r="AM212" i="32"/>
  <c r="AN212" i="32"/>
  <c r="AO212" i="32"/>
  <c r="AL213" i="32"/>
  <c r="AM213" i="32"/>
  <c r="AN213" i="32"/>
  <c r="AO213" i="32"/>
  <c r="AL214" i="32"/>
  <c r="AM214" i="32"/>
  <c r="AN214" i="32"/>
  <c r="AO214" i="32"/>
  <c r="AL215" i="32"/>
  <c r="AM215" i="32"/>
  <c r="AN215" i="32"/>
  <c r="AO215" i="32"/>
  <c r="AL216" i="32"/>
  <c r="AM216" i="32"/>
  <c r="AN216" i="32"/>
  <c r="AO216" i="32"/>
  <c r="AL217" i="32"/>
  <c r="AM217" i="32"/>
  <c r="AN217" i="32"/>
  <c r="AO217" i="32"/>
  <c r="AL218" i="32"/>
  <c r="AM218" i="32"/>
  <c r="AN218" i="32"/>
  <c r="AO218" i="32"/>
  <c r="AL219" i="32"/>
  <c r="AM219" i="32"/>
  <c r="AN219" i="32"/>
  <c r="AO219" i="32"/>
  <c r="AL220" i="32"/>
  <c r="AM220" i="32"/>
  <c r="AN220" i="32"/>
  <c r="AO220" i="32"/>
  <c r="AL221" i="32"/>
  <c r="AM221" i="32"/>
  <c r="AN221" i="32"/>
  <c r="AO221" i="32"/>
  <c r="AL222" i="32"/>
  <c r="AM222" i="32"/>
  <c r="AN222" i="32"/>
  <c r="AO222" i="32"/>
  <c r="AL223" i="32"/>
  <c r="AM223" i="32"/>
  <c r="AN223" i="32"/>
  <c r="AO223" i="32"/>
  <c r="AL224" i="32"/>
  <c r="AM224" i="32"/>
  <c r="AN224" i="32"/>
  <c r="AO224" i="32"/>
  <c r="AL225" i="32"/>
  <c r="AM225" i="32"/>
  <c r="AN225" i="32"/>
  <c r="AO225" i="32"/>
  <c r="AL226" i="32"/>
  <c r="AM226" i="32"/>
  <c r="AN226" i="32"/>
  <c r="AO226" i="32"/>
  <c r="AL227" i="32"/>
  <c r="AM227" i="32"/>
  <c r="AN227" i="32"/>
  <c r="AO227" i="32"/>
  <c r="AL228" i="32"/>
  <c r="AM228" i="32"/>
  <c r="AN228" i="32"/>
  <c r="AO228" i="32"/>
  <c r="AL229" i="32"/>
  <c r="AM229" i="32"/>
  <c r="AN229" i="32"/>
  <c r="AO229" i="32"/>
  <c r="AL230" i="32"/>
  <c r="AM230" i="32"/>
  <c r="AN230" i="32"/>
  <c r="AO230" i="32"/>
  <c r="AL231" i="32"/>
  <c r="AM231" i="32"/>
  <c r="AN231" i="32"/>
  <c r="AO231" i="32"/>
  <c r="AL232" i="32"/>
  <c r="AM232" i="32"/>
  <c r="AN232" i="32"/>
  <c r="AO232" i="32"/>
  <c r="AL233" i="32"/>
  <c r="AM233" i="32"/>
  <c r="AN233" i="32"/>
  <c r="AO233" i="32"/>
  <c r="AL234" i="32"/>
  <c r="AM234" i="32"/>
  <c r="AN234" i="32"/>
  <c r="AO234" i="32"/>
  <c r="AL235" i="32"/>
  <c r="AM235" i="32"/>
  <c r="AN235" i="32"/>
  <c r="AO235" i="32"/>
  <c r="AL236" i="32"/>
  <c r="AM236" i="32"/>
  <c r="AN236" i="32"/>
  <c r="AO236" i="32"/>
  <c r="AL237" i="32"/>
  <c r="AM237" i="32"/>
  <c r="AN237" i="32"/>
  <c r="AO237" i="32"/>
  <c r="AL238" i="32"/>
  <c r="AM238" i="32"/>
  <c r="AN238" i="32"/>
  <c r="AO238" i="32"/>
  <c r="AL239" i="32"/>
  <c r="AM239" i="32"/>
  <c r="AN239" i="32"/>
  <c r="AO239" i="32"/>
  <c r="AL240" i="32"/>
  <c r="AM240" i="32"/>
  <c r="AN240" i="32"/>
  <c r="AO240" i="32"/>
  <c r="AL241" i="32"/>
  <c r="AM241" i="32"/>
  <c r="AN241" i="32"/>
  <c r="AO241" i="32"/>
  <c r="AL242" i="32"/>
  <c r="AM242" i="32"/>
  <c r="AN242" i="32"/>
  <c r="AO242" i="32"/>
  <c r="AL243" i="32"/>
  <c r="AM243" i="32"/>
  <c r="AN243" i="32"/>
  <c r="AO243" i="32"/>
  <c r="AL244" i="32"/>
  <c r="AM244" i="32"/>
  <c r="AN244" i="32"/>
  <c r="AO244" i="32"/>
  <c r="AL245" i="32"/>
  <c r="AM245" i="32"/>
  <c r="AN245" i="32"/>
  <c r="AO245" i="32"/>
  <c r="AL246" i="32"/>
  <c r="AM246" i="32"/>
  <c r="AN246" i="32"/>
  <c r="AO246" i="32"/>
  <c r="AL247" i="32"/>
  <c r="AM247" i="32"/>
  <c r="AN247" i="32"/>
  <c r="AO247" i="32"/>
  <c r="AL248" i="32"/>
  <c r="AM248" i="32"/>
  <c r="AN248" i="32"/>
  <c r="AO248" i="32"/>
  <c r="AL249" i="32"/>
  <c r="AM249" i="32"/>
  <c r="AN249" i="32"/>
  <c r="AO249" i="32"/>
  <c r="AL250" i="32"/>
  <c r="AM250" i="32"/>
  <c r="AN250" i="32"/>
  <c r="AO250" i="32"/>
  <c r="AL251" i="32"/>
  <c r="AM251" i="32"/>
  <c r="AN251" i="32"/>
  <c r="AO251" i="32"/>
  <c r="AL252" i="32"/>
  <c r="AM252" i="32"/>
  <c r="AN252" i="32"/>
  <c r="AO252" i="32"/>
  <c r="AL253" i="32"/>
  <c r="AM253" i="32"/>
  <c r="AN253" i="32"/>
  <c r="AO253" i="32"/>
  <c r="AL254" i="32"/>
  <c r="AM254" i="32"/>
  <c r="AN254" i="32"/>
  <c r="AO254" i="32"/>
  <c r="AL255" i="32"/>
  <c r="AM255" i="32"/>
  <c r="AN255" i="32"/>
  <c r="AO255" i="32"/>
  <c r="AL256" i="32"/>
  <c r="AM256" i="32"/>
  <c r="AN256" i="32"/>
  <c r="AO256" i="32"/>
  <c r="AL257" i="32"/>
  <c r="AM257" i="32"/>
  <c r="AN257" i="32"/>
  <c r="AO257" i="32"/>
  <c r="AL258" i="32"/>
  <c r="AM258" i="32"/>
  <c r="AN258" i="32"/>
  <c r="AO258" i="32"/>
  <c r="AL259" i="32"/>
  <c r="AM259" i="32"/>
  <c r="AN259" i="32"/>
  <c r="AO259" i="32"/>
  <c r="AL260" i="32"/>
  <c r="AM260" i="32"/>
  <c r="AN260" i="32"/>
  <c r="AO260" i="32"/>
  <c r="AL261" i="32"/>
  <c r="AM261" i="32"/>
  <c r="AN261" i="32"/>
  <c r="AO261" i="32"/>
  <c r="AL262" i="32"/>
  <c r="AM262" i="32"/>
  <c r="AN262" i="32"/>
  <c r="AO262" i="32"/>
  <c r="AL263" i="32"/>
  <c r="AM263" i="32"/>
  <c r="AN263" i="32"/>
  <c r="AO263" i="32"/>
  <c r="AL264" i="32"/>
  <c r="AM264" i="32"/>
  <c r="AN264" i="32"/>
  <c r="AO264" i="32"/>
  <c r="AL265" i="32"/>
  <c r="AM265" i="32"/>
  <c r="AN265" i="32"/>
  <c r="AO265" i="32"/>
  <c r="AL266" i="32"/>
  <c r="AM266" i="32"/>
  <c r="AN266" i="32"/>
  <c r="AO266" i="32"/>
  <c r="AL267" i="32"/>
  <c r="AM267" i="32"/>
  <c r="AN267" i="32"/>
  <c r="AO267" i="32"/>
  <c r="AL268" i="32"/>
  <c r="AM268" i="32"/>
  <c r="AN268" i="32"/>
  <c r="AO268" i="32"/>
  <c r="AL269" i="32"/>
  <c r="AM269" i="32"/>
  <c r="AN269" i="32"/>
  <c r="AO269" i="32"/>
  <c r="AL270" i="32"/>
  <c r="AM270" i="32"/>
  <c r="AN270" i="32"/>
  <c r="AO270" i="32"/>
  <c r="AL271" i="32"/>
  <c r="AM271" i="32"/>
  <c r="AN271" i="32"/>
  <c r="AO271" i="32"/>
  <c r="AL272" i="32"/>
  <c r="AM272" i="32"/>
  <c r="AN272" i="32"/>
  <c r="AO272" i="32"/>
  <c r="AL273" i="32"/>
  <c r="AM273" i="32"/>
  <c r="AN273" i="32"/>
  <c r="AO273" i="32"/>
  <c r="AL274" i="32"/>
  <c r="AM274" i="32"/>
  <c r="AN274" i="32"/>
  <c r="AO274" i="32"/>
  <c r="AL275" i="32"/>
  <c r="AM275" i="32"/>
  <c r="AN275" i="32"/>
  <c r="AO275" i="32"/>
  <c r="AL276" i="32"/>
  <c r="AM276" i="32"/>
  <c r="AN276" i="32"/>
  <c r="AO276" i="32"/>
  <c r="AL277" i="32"/>
  <c r="AM277" i="32"/>
  <c r="AN277" i="32"/>
  <c r="AO277" i="32"/>
  <c r="AL278" i="32"/>
  <c r="AM278" i="32"/>
  <c r="AN278" i="32"/>
  <c r="AO278" i="32"/>
  <c r="AL279" i="32"/>
  <c r="AM279" i="32"/>
  <c r="AN279" i="32"/>
  <c r="AO279" i="32"/>
  <c r="AL280" i="32"/>
  <c r="AM280" i="32"/>
  <c r="AN280" i="32"/>
  <c r="AO280" i="32"/>
  <c r="AL281" i="32"/>
  <c r="AM281" i="32"/>
  <c r="AN281" i="32"/>
  <c r="AO281" i="32"/>
  <c r="AL282" i="32"/>
  <c r="AM282" i="32"/>
  <c r="AN282" i="32"/>
  <c r="AO282" i="32"/>
  <c r="AL283" i="32"/>
  <c r="AM283" i="32"/>
  <c r="AN283" i="32"/>
  <c r="AO283" i="32"/>
  <c r="AL284" i="32"/>
  <c r="AM284" i="32"/>
  <c r="AN284" i="32"/>
  <c r="AO284" i="32"/>
  <c r="AL285" i="32"/>
  <c r="AM285" i="32"/>
  <c r="AN285" i="32"/>
  <c r="AO285" i="32"/>
  <c r="AL286" i="32"/>
  <c r="AM286" i="32"/>
  <c r="AN286" i="32"/>
  <c r="AO286" i="32"/>
  <c r="AL287" i="32"/>
  <c r="AM287" i="32"/>
  <c r="AN287" i="32"/>
  <c r="AO287" i="32"/>
  <c r="AL288" i="32"/>
  <c r="AM288" i="32"/>
  <c r="AN288" i="32"/>
  <c r="AO288" i="32"/>
  <c r="AL289" i="32"/>
  <c r="AM289" i="32"/>
  <c r="AN289" i="32"/>
  <c r="AO289" i="32"/>
  <c r="AL290" i="32"/>
  <c r="AM290" i="32"/>
  <c r="AN290" i="32"/>
  <c r="AO290" i="32"/>
  <c r="AL291" i="32"/>
  <c r="AM291" i="32"/>
  <c r="AN291" i="32"/>
  <c r="AO291" i="32"/>
  <c r="AL292" i="32"/>
  <c r="AM292" i="32"/>
  <c r="AN292" i="32"/>
  <c r="AO292" i="32"/>
  <c r="AL293" i="32"/>
  <c r="AM293" i="32"/>
  <c r="AN293" i="32"/>
  <c r="AO293" i="32"/>
  <c r="AL294" i="32"/>
  <c r="AM294" i="32"/>
  <c r="AN294" i="32"/>
  <c r="AO294" i="32"/>
  <c r="AL295" i="32"/>
  <c r="AM295" i="32"/>
  <c r="AN295" i="32"/>
  <c r="AO295" i="32"/>
  <c r="AL296" i="32"/>
  <c r="AM296" i="32"/>
  <c r="AN296" i="32"/>
  <c r="AO296" i="32"/>
  <c r="AL297" i="32"/>
  <c r="AM297" i="32"/>
  <c r="AN297" i="32"/>
  <c r="AO297" i="32"/>
  <c r="AL298" i="32"/>
  <c r="AM298" i="32"/>
  <c r="AN298" i="32"/>
  <c r="AO298" i="32"/>
  <c r="AL299" i="32"/>
  <c r="AM299" i="32"/>
  <c r="AN299" i="32"/>
  <c r="AO299" i="32"/>
  <c r="AL300" i="32"/>
  <c r="AM300" i="32"/>
  <c r="AN300" i="32"/>
  <c r="AO300" i="32"/>
  <c r="AL301" i="32"/>
  <c r="AM301" i="32"/>
  <c r="AN301" i="32"/>
  <c r="AO301" i="32"/>
  <c r="AL302" i="32"/>
  <c r="AM302" i="32"/>
  <c r="AN302" i="32"/>
  <c r="AO302" i="32"/>
  <c r="AL303" i="32"/>
  <c r="AM303" i="32"/>
  <c r="AN303" i="32"/>
  <c r="AO303" i="32"/>
  <c r="AO10" i="32"/>
  <c r="AN10" i="32"/>
  <c r="AL10" i="32"/>
  <c r="AH11" i="32"/>
  <c r="AI11" i="32"/>
  <c r="AH12" i="32"/>
  <c r="AI12" i="32"/>
  <c r="AH13" i="32"/>
  <c r="AI13" i="32"/>
  <c r="AH14" i="32"/>
  <c r="AI14" i="32"/>
  <c r="AH15" i="32"/>
  <c r="AI15" i="32"/>
  <c r="AH16" i="32"/>
  <c r="AI16" i="32"/>
  <c r="AH17" i="32"/>
  <c r="AI17" i="32"/>
  <c r="AH18" i="32"/>
  <c r="AI18" i="32"/>
  <c r="AH19" i="32"/>
  <c r="AI19" i="32"/>
  <c r="AH20" i="32"/>
  <c r="AI20" i="32"/>
  <c r="AH21" i="32"/>
  <c r="AI21" i="32"/>
  <c r="AH22" i="32"/>
  <c r="AI22" i="32"/>
  <c r="AH23" i="32"/>
  <c r="AI23" i="32"/>
  <c r="AH24" i="32"/>
  <c r="AI24" i="32"/>
  <c r="AH25" i="32"/>
  <c r="AI25" i="32"/>
  <c r="AH26" i="32"/>
  <c r="AI26" i="32"/>
  <c r="AH27" i="32"/>
  <c r="AI27" i="32"/>
  <c r="AH28" i="32"/>
  <c r="AI28" i="32"/>
  <c r="AH29" i="32"/>
  <c r="AI29" i="32"/>
  <c r="AH30" i="32"/>
  <c r="AI30" i="32"/>
  <c r="AH31" i="32"/>
  <c r="AI31" i="32"/>
  <c r="AH32" i="32"/>
  <c r="AI32" i="32"/>
  <c r="AH33" i="32"/>
  <c r="AI33" i="32"/>
  <c r="AH34" i="32"/>
  <c r="AI34" i="32"/>
  <c r="AH35" i="32"/>
  <c r="AI35" i="32"/>
  <c r="AH36" i="32"/>
  <c r="AI36" i="32"/>
  <c r="AH37" i="32"/>
  <c r="AI37" i="32"/>
  <c r="AH38" i="32"/>
  <c r="AI38" i="32"/>
  <c r="AH39" i="32"/>
  <c r="AI39" i="32"/>
  <c r="AH40" i="32"/>
  <c r="AI40" i="32"/>
  <c r="AH41" i="32"/>
  <c r="AI41" i="32"/>
  <c r="AH42" i="32"/>
  <c r="AI42" i="32"/>
  <c r="AH43" i="32"/>
  <c r="AI43" i="32"/>
  <c r="AH44" i="32"/>
  <c r="AI44" i="32"/>
  <c r="AH45" i="32"/>
  <c r="AI45" i="32"/>
  <c r="AH46" i="32"/>
  <c r="AI46" i="32"/>
  <c r="AH47" i="32"/>
  <c r="AI47" i="32"/>
  <c r="AH48" i="32"/>
  <c r="AI48" i="32"/>
  <c r="AH49" i="32"/>
  <c r="AI49" i="32"/>
  <c r="AH50" i="32"/>
  <c r="AI50" i="32"/>
  <c r="AH51" i="32"/>
  <c r="AI51" i="32"/>
  <c r="AH52" i="32"/>
  <c r="AI52" i="32"/>
  <c r="AH53" i="32"/>
  <c r="AI53" i="32"/>
  <c r="AH54" i="32"/>
  <c r="AI54" i="32"/>
  <c r="AH55" i="32"/>
  <c r="AI55" i="32"/>
  <c r="AH56" i="32"/>
  <c r="AI56" i="32"/>
  <c r="AH57" i="32"/>
  <c r="AI57" i="32"/>
  <c r="AH58" i="32"/>
  <c r="AI58" i="32"/>
  <c r="AH59" i="32"/>
  <c r="AI59" i="32"/>
  <c r="AH60" i="32"/>
  <c r="AI60" i="32"/>
  <c r="AH61" i="32"/>
  <c r="AI61" i="32"/>
  <c r="AH62" i="32"/>
  <c r="AI62" i="32"/>
  <c r="AH63" i="32"/>
  <c r="AI63" i="32"/>
  <c r="AH64" i="32"/>
  <c r="AI64" i="32"/>
  <c r="AH65" i="32"/>
  <c r="AI65" i="32"/>
  <c r="AH66" i="32"/>
  <c r="AI66" i="32"/>
  <c r="AH67" i="32"/>
  <c r="AI67" i="32"/>
  <c r="AH68" i="32"/>
  <c r="AI68" i="32"/>
  <c r="AH69" i="32"/>
  <c r="AI69" i="32"/>
  <c r="AH70" i="32"/>
  <c r="AI70" i="32"/>
  <c r="AH71" i="32"/>
  <c r="AI71" i="32"/>
  <c r="AH72" i="32"/>
  <c r="AI72" i="32"/>
  <c r="AH73" i="32"/>
  <c r="AI73" i="32"/>
  <c r="AH74" i="32"/>
  <c r="AI74" i="32"/>
  <c r="AH75" i="32"/>
  <c r="AI75" i="32"/>
  <c r="AH76" i="32"/>
  <c r="AI76" i="32"/>
  <c r="AH77" i="32"/>
  <c r="AI77" i="32"/>
  <c r="AH78" i="32"/>
  <c r="AI78" i="32"/>
  <c r="AH79" i="32"/>
  <c r="AI79" i="32"/>
  <c r="AH80" i="32"/>
  <c r="AI80" i="32"/>
  <c r="AH81" i="32"/>
  <c r="AI81" i="32"/>
  <c r="AH82" i="32"/>
  <c r="AI82" i="32"/>
  <c r="AH83" i="32"/>
  <c r="AI83" i="32"/>
  <c r="AH84" i="32"/>
  <c r="AI84" i="32"/>
  <c r="AH85" i="32"/>
  <c r="AI85" i="32"/>
  <c r="AH86" i="32"/>
  <c r="AI86" i="32"/>
  <c r="AH87" i="32"/>
  <c r="AI87" i="32"/>
  <c r="AH88" i="32"/>
  <c r="AI88" i="32"/>
  <c r="AH89" i="32"/>
  <c r="AI89" i="32"/>
  <c r="AH90" i="32"/>
  <c r="AI90" i="32"/>
  <c r="AH91" i="32"/>
  <c r="AI91" i="32"/>
  <c r="AH92" i="32"/>
  <c r="AI92" i="32"/>
  <c r="AH93" i="32"/>
  <c r="AI93" i="32"/>
  <c r="AH94" i="32"/>
  <c r="AI94" i="32"/>
  <c r="AH95" i="32"/>
  <c r="AI95" i="32"/>
  <c r="AH96" i="32"/>
  <c r="AI96" i="32"/>
  <c r="AH97" i="32"/>
  <c r="AI97" i="32"/>
  <c r="AH98" i="32"/>
  <c r="AI98" i="32"/>
  <c r="AH99" i="32"/>
  <c r="AI99" i="32"/>
  <c r="AH100" i="32"/>
  <c r="AI100" i="32"/>
  <c r="AH101" i="32"/>
  <c r="AI101" i="32"/>
  <c r="AH102" i="32"/>
  <c r="AI102" i="32"/>
  <c r="AH103" i="32"/>
  <c r="AI103" i="32"/>
  <c r="AH104" i="32"/>
  <c r="AI104" i="32"/>
  <c r="AH105" i="32"/>
  <c r="AI105" i="32"/>
  <c r="AH106" i="32"/>
  <c r="AI106" i="32"/>
  <c r="AH107" i="32"/>
  <c r="AI107" i="32"/>
  <c r="AH108" i="32"/>
  <c r="AI108" i="32"/>
  <c r="AH109" i="32"/>
  <c r="AI109" i="32"/>
  <c r="AH110" i="32"/>
  <c r="AI110" i="32"/>
  <c r="AH111" i="32"/>
  <c r="AI111" i="32"/>
  <c r="AH112" i="32"/>
  <c r="AI112" i="32"/>
  <c r="AH113" i="32"/>
  <c r="AI113" i="32"/>
  <c r="AH114" i="32"/>
  <c r="AI114" i="32"/>
  <c r="AH115" i="32"/>
  <c r="AI115" i="32"/>
  <c r="AH116" i="32"/>
  <c r="AI116" i="32"/>
  <c r="AH117" i="32"/>
  <c r="AI117" i="32"/>
  <c r="AH118" i="32"/>
  <c r="AI118" i="32"/>
  <c r="AH119" i="32"/>
  <c r="AI119" i="32"/>
  <c r="AH120" i="32"/>
  <c r="AI120" i="32"/>
  <c r="AH121" i="32"/>
  <c r="AI121" i="32"/>
  <c r="AH122" i="32"/>
  <c r="AI122" i="32"/>
  <c r="AH123" i="32"/>
  <c r="AI123" i="32"/>
  <c r="AH124" i="32"/>
  <c r="AI124" i="32"/>
  <c r="AH125" i="32"/>
  <c r="AI125" i="32"/>
  <c r="AH126" i="32"/>
  <c r="AI126" i="32"/>
  <c r="AH127" i="32"/>
  <c r="AI127" i="32"/>
  <c r="AH128" i="32"/>
  <c r="AI128" i="32"/>
  <c r="AH129" i="32"/>
  <c r="AI129" i="32"/>
  <c r="AH130" i="32"/>
  <c r="AI130" i="32"/>
  <c r="AH131" i="32"/>
  <c r="AI131" i="32"/>
  <c r="AH132" i="32"/>
  <c r="AI132" i="32"/>
  <c r="AH133" i="32"/>
  <c r="AI133" i="32"/>
  <c r="AH134" i="32"/>
  <c r="AI134" i="32"/>
  <c r="AH135" i="32"/>
  <c r="AI135" i="32"/>
  <c r="AH136" i="32"/>
  <c r="AI136" i="32"/>
  <c r="AH137" i="32"/>
  <c r="AI137" i="32"/>
  <c r="AH138" i="32"/>
  <c r="AI138" i="32"/>
  <c r="AH139" i="32"/>
  <c r="AI139" i="32"/>
  <c r="AH140" i="32"/>
  <c r="AI140" i="32"/>
  <c r="AH141" i="32"/>
  <c r="AI141" i="32"/>
  <c r="AH142" i="32"/>
  <c r="AI142" i="32"/>
  <c r="AH143" i="32"/>
  <c r="AI143" i="32"/>
  <c r="AH144" i="32"/>
  <c r="AI144" i="32"/>
  <c r="AH145" i="32"/>
  <c r="AI145" i="32"/>
  <c r="AH146" i="32"/>
  <c r="AI146" i="32"/>
  <c r="AH147" i="32"/>
  <c r="AI147" i="32"/>
  <c r="AH148" i="32"/>
  <c r="AI148" i="32"/>
  <c r="AH149" i="32"/>
  <c r="AI149" i="32"/>
  <c r="AH150" i="32"/>
  <c r="AI150" i="32"/>
  <c r="AH151" i="32"/>
  <c r="AI151" i="32"/>
  <c r="AH152" i="32"/>
  <c r="AI152" i="32"/>
  <c r="AH153" i="32"/>
  <c r="AI153" i="32"/>
  <c r="AH154" i="32"/>
  <c r="AI154" i="32"/>
  <c r="AH155" i="32"/>
  <c r="AI155" i="32"/>
  <c r="AH156" i="32"/>
  <c r="AI156" i="32"/>
  <c r="AH157" i="32"/>
  <c r="AI157" i="32"/>
  <c r="AH158" i="32"/>
  <c r="AI158" i="32"/>
  <c r="AH159" i="32"/>
  <c r="AI159" i="32"/>
  <c r="AH160" i="32"/>
  <c r="AI160" i="32"/>
  <c r="AH161" i="32"/>
  <c r="AI161" i="32"/>
  <c r="AH162" i="32"/>
  <c r="AI162" i="32"/>
  <c r="AH163" i="32"/>
  <c r="AI163" i="32"/>
  <c r="AH164" i="32"/>
  <c r="AI164" i="32"/>
  <c r="AH165" i="32"/>
  <c r="AI165" i="32"/>
  <c r="AH166" i="32"/>
  <c r="AI166" i="32"/>
  <c r="AH167" i="32"/>
  <c r="AI167" i="32"/>
  <c r="AH168" i="32"/>
  <c r="AI168" i="32"/>
  <c r="AH169" i="32"/>
  <c r="AI169" i="32"/>
  <c r="AH170" i="32"/>
  <c r="AI170" i="32"/>
  <c r="AH171" i="32"/>
  <c r="AI171" i="32"/>
  <c r="AH172" i="32"/>
  <c r="AI172" i="32"/>
  <c r="AH173" i="32"/>
  <c r="AI173" i="32"/>
  <c r="AH174" i="32"/>
  <c r="AI174" i="32"/>
  <c r="AH175" i="32"/>
  <c r="AI175" i="32"/>
  <c r="AH176" i="32"/>
  <c r="AI176" i="32"/>
  <c r="AH177" i="32"/>
  <c r="AI177" i="32"/>
  <c r="AH178" i="32"/>
  <c r="AI178" i="32"/>
  <c r="AH179" i="32"/>
  <c r="AI179" i="32"/>
  <c r="AH180" i="32"/>
  <c r="AI180" i="32"/>
  <c r="AH181" i="32"/>
  <c r="AI181" i="32"/>
  <c r="AH182" i="32"/>
  <c r="AI182" i="32"/>
  <c r="AH183" i="32"/>
  <c r="AI183" i="32"/>
  <c r="AH184" i="32"/>
  <c r="AI184" i="32"/>
  <c r="AH185" i="32"/>
  <c r="AI185" i="32"/>
  <c r="AH186" i="32"/>
  <c r="AI186" i="32"/>
  <c r="AH187" i="32"/>
  <c r="AI187" i="32"/>
  <c r="AH188" i="32"/>
  <c r="AI188" i="32"/>
  <c r="AH189" i="32"/>
  <c r="AI189" i="32"/>
  <c r="AH190" i="32"/>
  <c r="AI190" i="32"/>
  <c r="AH191" i="32"/>
  <c r="AI191" i="32"/>
  <c r="AH192" i="32"/>
  <c r="AI192" i="32"/>
  <c r="AH193" i="32"/>
  <c r="AI193" i="32"/>
  <c r="AH194" i="32"/>
  <c r="AI194" i="32"/>
  <c r="AH195" i="32"/>
  <c r="AI195" i="32"/>
  <c r="AH196" i="32"/>
  <c r="AI196" i="32"/>
  <c r="AH197" i="32"/>
  <c r="AI197" i="32"/>
  <c r="AH198" i="32"/>
  <c r="AI198" i="32"/>
  <c r="AH199" i="32"/>
  <c r="AI199" i="32"/>
  <c r="AH200" i="32"/>
  <c r="AI200" i="32"/>
  <c r="AH201" i="32"/>
  <c r="AI201" i="32"/>
  <c r="AH202" i="32"/>
  <c r="AI202" i="32"/>
  <c r="AH203" i="32"/>
  <c r="AI203" i="32"/>
  <c r="AH204" i="32"/>
  <c r="AI204" i="32"/>
  <c r="AH205" i="32"/>
  <c r="AI205" i="32"/>
  <c r="AH206" i="32"/>
  <c r="AI206" i="32"/>
  <c r="AH207" i="32"/>
  <c r="AI207" i="32"/>
  <c r="AH208" i="32"/>
  <c r="AI208" i="32"/>
  <c r="AH209" i="32"/>
  <c r="AI209" i="32"/>
  <c r="AH210" i="32"/>
  <c r="AI210" i="32"/>
  <c r="AH211" i="32"/>
  <c r="AI211" i="32"/>
  <c r="AH212" i="32"/>
  <c r="AI212" i="32"/>
  <c r="AH213" i="32"/>
  <c r="AI213" i="32"/>
  <c r="AH214" i="32"/>
  <c r="AI214" i="32"/>
  <c r="AH215" i="32"/>
  <c r="AI215" i="32"/>
  <c r="AH216" i="32"/>
  <c r="AI216" i="32"/>
  <c r="AH217" i="32"/>
  <c r="AI217" i="32"/>
  <c r="AH218" i="32"/>
  <c r="AI218" i="32"/>
  <c r="AH219" i="32"/>
  <c r="AI219" i="32"/>
  <c r="AH220" i="32"/>
  <c r="AI220" i="32"/>
  <c r="AH221" i="32"/>
  <c r="AI221" i="32"/>
  <c r="AH222" i="32"/>
  <c r="AI222" i="32"/>
  <c r="AH223" i="32"/>
  <c r="AI223" i="32"/>
  <c r="AH224" i="32"/>
  <c r="AI224" i="32"/>
  <c r="AH225" i="32"/>
  <c r="AI225" i="32"/>
  <c r="AH226" i="32"/>
  <c r="AI226" i="32"/>
  <c r="AH227" i="32"/>
  <c r="AI227" i="32"/>
  <c r="AH228" i="32"/>
  <c r="AI228" i="32"/>
  <c r="AH229" i="32"/>
  <c r="AI229" i="32"/>
  <c r="AH230" i="32"/>
  <c r="AI230" i="32"/>
  <c r="AH231" i="32"/>
  <c r="AI231" i="32"/>
  <c r="AH232" i="32"/>
  <c r="AI232" i="32"/>
  <c r="AH233" i="32"/>
  <c r="AI233" i="32"/>
  <c r="AH234" i="32"/>
  <c r="AI234" i="32"/>
  <c r="AH235" i="32"/>
  <c r="AI235" i="32"/>
  <c r="AH236" i="32"/>
  <c r="AI236" i="32"/>
  <c r="AH237" i="32"/>
  <c r="AI237" i="32"/>
  <c r="AH238" i="32"/>
  <c r="AI238" i="32"/>
  <c r="AH239" i="32"/>
  <c r="AI239" i="32"/>
  <c r="AH240" i="32"/>
  <c r="AI240" i="32"/>
  <c r="AH241" i="32"/>
  <c r="AI241" i="32"/>
  <c r="AH242" i="32"/>
  <c r="AI242" i="32"/>
  <c r="AH243" i="32"/>
  <c r="AI243" i="32"/>
  <c r="AH244" i="32"/>
  <c r="AI244" i="32"/>
  <c r="AH245" i="32"/>
  <c r="AI245" i="32"/>
  <c r="AH246" i="32"/>
  <c r="AI246" i="32"/>
  <c r="AH247" i="32"/>
  <c r="AI247" i="32"/>
  <c r="AH248" i="32"/>
  <c r="AI248" i="32"/>
  <c r="AH249" i="32"/>
  <c r="AI249" i="32"/>
  <c r="AH250" i="32"/>
  <c r="AI250" i="32"/>
  <c r="AH251" i="32"/>
  <c r="AI251" i="32"/>
  <c r="AH252" i="32"/>
  <c r="AI252" i="32"/>
  <c r="AH253" i="32"/>
  <c r="AI253" i="32"/>
  <c r="AH254" i="32"/>
  <c r="AI254" i="32"/>
  <c r="AH255" i="32"/>
  <c r="AI255" i="32"/>
  <c r="AH256" i="32"/>
  <c r="AI256" i="32"/>
  <c r="AH257" i="32"/>
  <c r="AI257" i="32"/>
  <c r="AH258" i="32"/>
  <c r="AI258" i="32"/>
  <c r="AH259" i="32"/>
  <c r="AI259" i="32"/>
  <c r="AH260" i="32"/>
  <c r="AI260" i="32"/>
  <c r="AH261" i="32"/>
  <c r="AI261" i="32"/>
  <c r="AH262" i="32"/>
  <c r="AI262" i="32"/>
  <c r="AH263" i="32"/>
  <c r="AI263" i="32"/>
  <c r="AH264" i="32"/>
  <c r="AI264" i="32"/>
  <c r="AH265" i="32"/>
  <c r="AI265" i="32"/>
  <c r="AH266" i="32"/>
  <c r="AI266" i="32"/>
  <c r="AH267" i="32"/>
  <c r="AI267" i="32"/>
  <c r="AH268" i="32"/>
  <c r="AI268" i="32"/>
  <c r="AH269" i="32"/>
  <c r="AI269" i="32"/>
  <c r="AH270" i="32"/>
  <c r="AI270" i="32"/>
  <c r="AH271" i="32"/>
  <c r="AI271" i="32"/>
  <c r="AH272" i="32"/>
  <c r="AI272" i="32"/>
  <c r="AH273" i="32"/>
  <c r="AI273" i="32"/>
  <c r="AH274" i="32"/>
  <c r="AI274" i="32"/>
  <c r="AH275" i="32"/>
  <c r="AI275" i="32"/>
  <c r="AH276" i="32"/>
  <c r="AI276" i="32"/>
  <c r="AH277" i="32"/>
  <c r="AI277" i="32"/>
  <c r="AH278" i="32"/>
  <c r="AI278" i="32"/>
  <c r="AH279" i="32"/>
  <c r="AI279" i="32"/>
  <c r="AH280" i="32"/>
  <c r="AI280" i="32"/>
  <c r="AH281" i="32"/>
  <c r="AI281" i="32"/>
  <c r="AH282" i="32"/>
  <c r="AI282" i="32"/>
  <c r="AH283" i="32"/>
  <c r="AI283" i="32"/>
  <c r="AH284" i="32"/>
  <c r="AI284" i="32"/>
  <c r="AH285" i="32"/>
  <c r="AI285" i="32"/>
  <c r="AH286" i="32"/>
  <c r="AI286" i="32"/>
  <c r="AH287" i="32"/>
  <c r="AI287" i="32"/>
  <c r="AH288" i="32"/>
  <c r="AI288" i="32"/>
  <c r="AH289" i="32"/>
  <c r="AI289" i="32"/>
  <c r="AH290" i="32"/>
  <c r="AI290" i="32"/>
  <c r="AH291" i="32"/>
  <c r="AI291" i="32"/>
  <c r="AH292" i="32"/>
  <c r="AI292" i="32"/>
  <c r="AH293" i="32"/>
  <c r="AI293" i="32"/>
  <c r="AH294" i="32"/>
  <c r="AI294" i="32"/>
  <c r="AH295" i="32"/>
  <c r="AI295" i="32"/>
  <c r="AH296" i="32"/>
  <c r="AI296" i="32"/>
  <c r="AH297" i="32"/>
  <c r="AI297" i="32"/>
  <c r="AH298" i="32"/>
  <c r="AI298" i="32"/>
  <c r="AH299" i="32"/>
  <c r="AI299" i="32"/>
  <c r="AH300" i="32"/>
  <c r="AI300" i="32"/>
  <c r="AH301" i="32"/>
  <c r="AI301" i="32"/>
  <c r="AH302" i="32"/>
  <c r="AI302" i="32"/>
  <c r="AH303" i="32"/>
  <c r="AI303" i="32"/>
  <c r="AI10" i="32"/>
  <c r="AH10" i="32"/>
  <c r="Z10" i="32"/>
  <c r="AX10" i="32" s="1"/>
  <c r="R11" i="32"/>
  <c r="AP11" i="32" s="1"/>
  <c r="R12" i="32"/>
  <c r="AP12" i="32" s="1"/>
  <c r="R13" i="32"/>
  <c r="AP13" i="32" s="1"/>
  <c r="R14" i="32"/>
  <c r="AP14" i="32" s="1"/>
  <c r="R15" i="32"/>
  <c r="AP15" i="32" s="1"/>
  <c r="R16" i="32"/>
  <c r="AP16" i="32" s="1"/>
  <c r="R17" i="32"/>
  <c r="AP17" i="32" s="1"/>
  <c r="R18" i="32"/>
  <c r="AP18" i="32" s="1"/>
  <c r="R19" i="32"/>
  <c r="AP19" i="32" s="1"/>
  <c r="R20" i="32"/>
  <c r="AP20" i="32" s="1"/>
  <c r="R21" i="32"/>
  <c r="AP21" i="32" s="1"/>
  <c r="R22" i="32"/>
  <c r="AP22" i="32" s="1"/>
  <c r="R23" i="32"/>
  <c r="AP23" i="32" s="1"/>
  <c r="R24" i="32"/>
  <c r="AP24" i="32" s="1"/>
  <c r="R25" i="32"/>
  <c r="AP25" i="32" s="1"/>
  <c r="R26" i="32"/>
  <c r="AP26" i="32" s="1"/>
  <c r="R27" i="32"/>
  <c r="AP27" i="32" s="1"/>
  <c r="R28" i="32"/>
  <c r="AP28" i="32" s="1"/>
  <c r="R29" i="32"/>
  <c r="AP29" i="32" s="1"/>
  <c r="R30" i="32"/>
  <c r="AP30" i="32" s="1"/>
  <c r="R31" i="32"/>
  <c r="AP31" i="32" s="1"/>
  <c r="R32" i="32"/>
  <c r="AP32" i="32" s="1"/>
  <c r="R33" i="32"/>
  <c r="AP33" i="32" s="1"/>
  <c r="R34" i="32"/>
  <c r="AP34" i="32" s="1"/>
  <c r="R35" i="32"/>
  <c r="AP35" i="32" s="1"/>
  <c r="R36" i="32"/>
  <c r="AP36" i="32" s="1"/>
  <c r="R37" i="32"/>
  <c r="AP37" i="32" s="1"/>
  <c r="R38" i="32"/>
  <c r="AP38" i="32" s="1"/>
  <c r="R39" i="32"/>
  <c r="AP39" i="32" s="1"/>
  <c r="R40" i="32"/>
  <c r="AP40" i="32" s="1"/>
  <c r="R41" i="32"/>
  <c r="AP41" i="32" s="1"/>
  <c r="R42" i="32"/>
  <c r="AP42" i="32" s="1"/>
  <c r="R43" i="32"/>
  <c r="AP43" i="32" s="1"/>
  <c r="R44" i="32"/>
  <c r="AP44" i="32" s="1"/>
  <c r="R45" i="32"/>
  <c r="AP45" i="32" s="1"/>
  <c r="R46" i="32"/>
  <c r="AP46" i="32" s="1"/>
  <c r="R47" i="32"/>
  <c r="AP47" i="32" s="1"/>
  <c r="R48" i="32"/>
  <c r="AP48" i="32" s="1"/>
  <c r="R49" i="32"/>
  <c r="AP49" i="32" s="1"/>
  <c r="R50" i="32"/>
  <c r="AP50" i="32" s="1"/>
  <c r="R51" i="32"/>
  <c r="AP51" i="32" s="1"/>
  <c r="R52" i="32"/>
  <c r="AP52" i="32" s="1"/>
  <c r="R53" i="32"/>
  <c r="AP53" i="32" s="1"/>
  <c r="R54" i="32"/>
  <c r="AP54" i="32" s="1"/>
  <c r="R55" i="32"/>
  <c r="AP55" i="32" s="1"/>
  <c r="R56" i="32"/>
  <c r="AP56" i="32" s="1"/>
  <c r="R57" i="32"/>
  <c r="AP57" i="32" s="1"/>
  <c r="R58" i="32"/>
  <c r="AP58" i="32" s="1"/>
  <c r="R59" i="32"/>
  <c r="AP59" i="32" s="1"/>
  <c r="R60" i="32"/>
  <c r="AP60" i="32" s="1"/>
  <c r="R61" i="32"/>
  <c r="AP61" i="32" s="1"/>
  <c r="R62" i="32"/>
  <c r="AP62" i="32" s="1"/>
  <c r="R63" i="32"/>
  <c r="AP63" i="32" s="1"/>
  <c r="R64" i="32"/>
  <c r="AP64" i="32" s="1"/>
  <c r="R65" i="32"/>
  <c r="AP65" i="32" s="1"/>
  <c r="R66" i="32"/>
  <c r="AP66" i="32" s="1"/>
  <c r="R67" i="32"/>
  <c r="AP67" i="32" s="1"/>
  <c r="R68" i="32"/>
  <c r="AP68" i="32" s="1"/>
  <c r="R69" i="32"/>
  <c r="AP69" i="32" s="1"/>
  <c r="R70" i="32"/>
  <c r="AP70" i="32" s="1"/>
  <c r="R71" i="32"/>
  <c r="AP71" i="32" s="1"/>
  <c r="R72" i="32"/>
  <c r="AP72" i="32" s="1"/>
  <c r="R73" i="32"/>
  <c r="AP73" i="32" s="1"/>
  <c r="R74" i="32"/>
  <c r="AP74" i="32" s="1"/>
  <c r="R75" i="32"/>
  <c r="AP75" i="32" s="1"/>
  <c r="R76" i="32"/>
  <c r="AP76" i="32" s="1"/>
  <c r="R77" i="32"/>
  <c r="AP77" i="32" s="1"/>
  <c r="R78" i="32"/>
  <c r="AP78" i="32" s="1"/>
  <c r="R79" i="32"/>
  <c r="AP79" i="32" s="1"/>
  <c r="R80" i="32"/>
  <c r="AP80" i="32" s="1"/>
  <c r="R81" i="32"/>
  <c r="AP81" i="32" s="1"/>
  <c r="R82" i="32"/>
  <c r="AP82" i="32" s="1"/>
  <c r="R83" i="32"/>
  <c r="AP83" i="32" s="1"/>
  <c r="R84" i="32"/>
  <c r="AP84" i="32" s="1"/>
  <c r="R85" i="32"/>
  <c r="AP85" i="32" s="1"/>
  <c r="R86" i="32"/>
  <c r="AP86" i="32" s="1"/>
  <c r="R87" i="32"/>
  <c r="AP87" i="32" s="1"/>
  <c r="R88" i="32"/>
  <c r="AP88" i="32" s="1"/>
  <c r="R89" i="32"/>
  <c r="AP89" i="32" s="1"/>
  <c r="R90" i="32"/>
  <c r="AP90" i="32" s="1"/>
  <c r="R91" i="32"/>
  <c r="AP91" i="32" s="1"/>
  <c r="R92" i="32"/>
  <c r="AP92" i="32" s="1"/>
  <c r="R93" i="32"/>
  <c r="AP93" i="32" s="1"/>
  <c r="R94" i="32"/>
  <c r="AP94" i="32" s="1"/>
  <c r="R95" i="32"/>
  <c r="AP95" i="32" s="1"/>
  <c r="R96" i="32"/>
  <c r="AP96" i="32" s="1"/>
  <c r="R97" i="32"/>
  <c r="AP97" i="32" s="1"/>
  <c r="R98" i="32"/>
  <c r="AP98" i="32" s="1"/>
  <c r="R99" i="32"/>
  <c r="AP99" i="32" s="1"/>
  <c r="R100" i="32"/>
  <c r="AP100" i="32" s="1"/>
  <c r="R101" i="32"/>
  <c r="AP101" i="32" s="1"/>
  <c r="R102" i="32"/>
  <c r="AP102" i="32" s="1"/>
  <c r="R103" i="32"/>
  <c r="AP103" i="32" s="1"/>
  <c r="R104" i="32"/>
  <c r="AP104" i="32" s="1"/>
  <c r="R105" i="32"/>
  <c r="AP105" i="32" s="1"/>
  <c r="R106" i="32"/>
  <c r="AP106" i="32" s="1"/>
  <c r="R107" i="32"/>
  <c r="AP107" i="32" s="1"/>
  <c r="R108" i="32"/>
  <c r="AP108" i="32" s="1"/>
  <c r="R109" i="32"/>
  <c r="AP109" i="32" s="1"/>
  <c r="R110" i="32"/>
  <c r="AP110" i="32" s="1"/>
  <c r="R111" i="32"/>
  <c r="AP111" i="32" s="1"/>
  <c r="R112" i="32"/>
  <c r="AP112" i="32" s="1"/>
  <c r="R113" i="32"/>
  <c r="AP113" i="32" s="1"/>
  <c r="R114" i="32"/>
  <c r="AP114" i="32" s="1"/>
  <c r="R115" i="32"/>
  <c r="AP115" i="32" s="1"/>
  <c r="R116" i="32"/>
  <c r="AP116" i="32" s="1"/>
  <c r="R117" i="32"/>
  <c r="AP117" i="32" s="1"/>
  <c r="R118" i="32"/>
  <c r="AP118" i="32" s="1"/>
  <c r="R119" i="32"/>
  <c r="AP119" i="32" s="1"/>
  <c r="R120" i="32"/>
  <c r="AP120" i="32" s="1"/>
  <c r="R121" i="32"/>
  <c r="AP121" i="32" s="1"/>
  <c r="R122" i="32"/>
  <c r="AP122" i="32" s="1"/>
  <c r="R123" i="32"/>
  <c r="AP123" i="32" s="1"/>
  <c r="R124" i="32"/>
  <c r="AP124" i="32" s="1"/>
  <c r="R125" i="32"/>
  <c r="AP125" i="32" s="1"/>
  <c r="R126" i="32"/>
  <c r="AP126" i="32" s="1"/>
  <c r="R127" i="32"/>
  <c r="AP127" i="32" s="1"/>
  <c r="R128" i="32"/>
  <c r="AP128" i="32" s="1"/>
  <c r="R129" i="32"/>
  <c r="AP129" i="32" s="1"/>
  <c r="R130" i="32"/>
  <c r="AP130" i="32" s="1"/>
  <c r="R131" i="32"/>
  <c r="AP131" i="32" s="1"/>
  <c r="R132" i="32"/>
  <c r="AP132" i="32" s="1"/>
  <c r="R133" i="32"/>
  <c r="AP133" i="32" s="1"/>
  <c r="R134" i="32"/>
  <c r="AP134" i="32" s="1"/>
  <c r="R135" i="32"/>
  <c r="AP135" i="32" s="1"/>
  <c r="R136" i="32"/>
  <c r="AP136" i="32" s="1"/>
  <c r="R137" i="32"/>
  <c r="AP137" i="32" s="1"/>
  <c r="R138" i="32"/>
  <c r="AP138" i="32" s="1"/>
  <c r="R139" i="32"/>
  <c r="AP139" i="32" s="1"/>
  <c r="R140" i="32"/>
  <c r="AP140" i="32" s="1"/>
  <c r="R141" i="32"/>
  <c r="AP141" i="32" s="1"/>
  <c r="R142" i="32"/>
  <c r="AP142" i="32" s="1"/>
  <c r="R143" i="32"/>
  <c r="AP143" i="32" s="1"/>
  <c r="R144" i="32"/>
  <c r="AP144" i="32" s="1"/>
  <c r="R145" i="32"/>
  <c r="AP145" i="32" s="1"/>
  <c r="R146" i="32"/>
  <c r="AP146" i="32" s="1"/>
  <c r="R147" i="32"/>
  <c r="AP147" i="32" s="1"/>
  <c r="R148" i="32"/>
  <c r="AP148" i="32" s="1"/>
  <c r="R149" i="32"/>
  <c r="AP149" i="32" s="1"/>
  <c r="R150" i="32"/>
  <c r="AP150" i="32" s="1"/>
  <c r="R151" i="32"/>
  <c r="AP151" i="32" s="1"/>
  <c r="R152" i="32"/>
  <c r="AP152" i="32" s="1"/>
  <c r="R153" i="32"/>
  <c r="AP153" i="32" s="1"/>
  <c r="R154" i="32"/>
  <c r="AP154" i="32" s="1"/>
  <c r="R155" i="32"/>
  <c r="AP155" i="32" s="1"/>
  <c r="R156" i="32"/>
  <c r="AP156" i="32" s="1"/>
  <c r="R157" i="32"/>
  <c r="AP157" i="32" s="1"/>
  <c r="R158" i="32"/>
  <c r="AP158" i="32" s="1"/>
  <c r="R159" i="32"/>
  <c r="AP159" i="32" s="1"/>
  <c r="R160" i="32"/>
  <c r="AP160" i="32" s="1"/>
  <c r="R161" i="32"/>
  <c r="AP161" i="32" s="1"/>
  <c r="R162" i="32"/>
  <c r="AP162" i="32" s="1"/>
  <c r="R163" i="32"/>
  <c r="AP163" i="32" s="1"/>
  <c r="R164" i="32"/>
  <c r="AP164" i="32" s="1"/>
  <c r="R165" i="32"/>
  <c r="AP165" i="32" s="1"/>
  <c r="R166" i="32"/>
  <c r="AP166" i="32" s="1"/>
  <c r="R167" i="32"/>
  <c r="AP167" i="32" s="1"/>
  <c r="R168" i="32"/>
  <c r="AP168" i="32" s="1"/>
  <c r="R169" i="32"/>
  <c r="AP169" i="32" s="1"/>
  <c r="R170" i="32"/>
  <c r="AP170" i="32" s="1"/>
  <c r="R171" i="32"/>
  <c r="AP171" i="32" s="1"/>
  <c r="R172" i="32"/>
  <c r="AP172" i="32" s="1"/>
  <c r="R173" i="32"/>
  <c r="AP173" i="32" s="1"/>
  <c r="R174" i="32"/>
  <c r="AP174" i="32" s="1"/>
  <c r="R175" i="32"/>
  <c r="AP175" i="32" s="1"/>
  <c r="R176" i="32"/>
  <c r="AP176" i="32" s="1"/>
  <c r="R177" i="32"/>
  <c r="AP177" i="32" s="1"/>
  <c r="R178" i="32"/>
  <c r="AP178" i="32" s="1"/>
  <c r="R179" i="32"/>
  <c r="AP179" i="32" s="1"/>
  <c r="R180" i="32"/>
  <c r="AP180" i="32" s="1"/>
  <c r="R181" i="32"/>
  <c r="AP181" i="32" s="1"/>
  <c r="R182" i="32"/>
  <c r="AP182" i="32" s="1"/>
  <c r="R183" i="32"/>
  <c r="AP183" i="32" s="1"/>
  <c r="R184" i="32"/>
  <c r="AP184" i="32" s="1"/>
  <c r="R185" i="32"/>
  <c r="AP185" i="32" s="1"/>
  <c r="R186" i="32"/>
  <c r="AP186" i="32" s="1"/>
  <c r="R187" i="32"/>
  <c r="AP187" i="32" s="1"/>
  <c r="R188" i="32"/>
  <c r="AP188" i="32" s="1"/>
  <c r="R189" i="32"/>
  <c r="AP189" i="32" s="1"/>
  <c r="R190" i="32"/>
  <c r="AP190" i="32" s="1"/>
  <c r="R191" i="32"/>
  <c r="AP191" i="32" s="1"/>
  <c r="R192" i="32"/>
  <c r="AP192" i="32" s="1"/>
  <c r="R193" i="32"/>
  <c r="AP193" i="32" s="1"/>
  <c r="R194" i="32"/>
  <c r="AP194" i="32" s="1"/>
  <c r="R195" i="32"/>
  <c r="AP195" i="32" s="1"/>
  <c r="R196" i="32"/>
  <c r="AP196" i="32" s="1"/>
  <c r="R197" i="32"/>
  <c r="AP197" i="32" s="1"/>
  <c r="R198" i="32"/>
  <c r="AP198" i="32" s="1"/>
  <c r="R199" i="32"/>
  <c r="AP199" i="32" s="1"/>
  <c r="R200" i="32"/>
  <c r="AP200" i="32" s="1"/>
  <c r="R201" i="32"/>
  <c r="AP201" i="32" s="1"/>
  <c r="R202" i="32"/>
  <c r="AP202" i="32" s="1"/>
  <c r="R203" i="32"/>
  <c r="AP203" i="32" s="1"/>
  <c r="R204" i="32"/>
  <c r="AP204" i="32" s="1"/>
  <c r="R205" i="32"/>
  <c r="AP205" i="32" s="1"/>
  <c r="R206" i="32"/>
  <c r="AP206" i="32" s="1"/>
  <c r="R207" i="32"/>
  <c r="AP207" i="32" s="1"/>
  <c r="R208" i="32"/>
  <c r="AP208" i="32" s="1"/>
  <c r="R209" i="32"/>
  <c r="AP209" i="32" s="1"/>
  <c r="R210" i="32"/>
  <c r="AP210" i="32" s="1"/>
  <c r="R211" i="32"/>
  <c r="AP211" i="32" s="1"/>
  <c r="R212" i="32"/>
  <c r="AP212" i="32" s="1"/>
  <c r="R213" i="32"/>
  <c r="AP213" i="32" s="1"/>
  <c r="R214" i="32"/>
  <c r="AP214" i="32" s="1"/>
  <c r="R215" i="32"/>
  <c r="AP215" i="32" s="1"/>
  <c r="R216" i="32"/>
  <c r="AP216" i="32" s="1"/>
  <c r="R217" i="32"/>
  <c r="AP217" i="32" s="1"/>
  <c r="R218" i="32"/>
  <c r="AP218" i="32" s="1"/>
  <c r="R219" i="32"/>
  <c r="AP219" i="32" s="1"/>
  <c r="R220" i="32"/>
  <c r="AP220" i="32" s="1"/>
  <c r="R221" i="32"/>
  <c r="AP221" i="32" s="1"/>
  <c r="R222" i="32"/>
  <c r="AP222" i="32" s="1"/>
  <c r="R223" i="32"/>
  <c r="AP223" i="32" s="1"/>
  <c r="R224" i="32"/>
  <c r="AP224" i="32" s="1"/>
  <c r="R225" i="32"/>
  <c r="AP225" i="32" s="1"/>
  <c r="R226" i="32"/>
  <c r="AP226" i="32" s="1"/>
  <c r="R227" i="32"/>
  <c r="AP227" i="32" s="1"/>
  <c r="R228" i="32"/>
  <c r="AP228" i="32" s="1"/>
  <c r="R229" i="32"/>
  <c r="AP229" i="32" s="1"/>
  <c r="R230" i="32"/>
  <c r="AP230" i="32" s="1"/>
  <c r="R231" i="32"/>
  <c r="AP231" i="32" s="1"/>
  <c r="R232" i="32"/>
  <c r="AP232" i="32" s="1"/>
  <c r="R233" i="32"/>
  <c r="AP233" i="32" s="1"/>
  <c r="R234" i="32"/>
  <c r="AP234" i="32" s="1"/>
  <c r="R235" i="32"/>
  <c r="AP235" i="32" s="1"/>
  <c r="R236" i="32"/>
  <c r="AP236" i="32" s="1"/>
  <c r="R237" i="32"/>
  <c r="AP237" i="32" s="1"/>
  <c r="R238" i="32"/>
  <c r="AP238" i="32" s="1"/>
  <c r="R239" i="32"/>
  <c r="AP239" i="32" s="1"/>
  <c r="R240" i="32"/>
  <c r="AP240" i="32" s="1"/>
  <c r="R241" i="32"/>
  <c r="AP241" i="32" s="1"/>
  <c r="R242" i="32"/>
  <c r="AP242" i="32" s="1"/>
  <c r="R243" i="32"/>
  <c r="AP243" i="32" s="1"/>
  <c r="R244" i="32"/>
  <c r="AP244" i="32" s="1"/>
  <c r="R245" i="32"/>
  <c r="AP245" i="32" s="1"/>
  <c r="R246" i="32"/>
  <c r="AP246" i="32" s="1"/>
  <c r="R247" i="32"/>
  <c r="AP247" i="32" s="1"/>
  <c r="R248" i="32"/>
  <c r="AP248" i="32" s="1"/>
  <c r="R249" i="32"/>
  <c r="AP249" i="32" s="1"/>
  <c r="R250" i="32"/>
  <c r="AP250" i="32" s="1"/>
  <c r="R251" i="32"/>
  <c r="AP251" i="32" s="1"/>
  <c r="R252" i="32"/>
  <c r="AP252" i="32" s="1"/>
  <c r="R253" i="32"/>
  <c r="AP253" i="32" s="1"/>
  <c r="R254" i="32"/>
  <c r="AP254" i="32" s="1"/>
  <c r="R255" i="32"/>
  <c r="AP255" i="32" s="1"/>
  <c r="R256" i="32"/>
  <c r="AP256" i="32" s="1"/>
  <c r="R257" i="32"/>
  <c r="AP257" i="32" s="1"/>
  <c r="R258" i="32"/>
  <c r="AP258" i="32" s="1"/>
  <c r="R259" i="32"/>
  <c r="AP259" i="32" s="1"/>
  <c r="R260" i="32"/>
  <c r="AP260" i="32" s="1"/>
  <c r="R261" i="32"/>
  <c r="AP261" i="32" s="1"/>
  <c r="R262" i="32"/>
  <c r="AP262" i="32" s="1"/>
  <c r="R263" i="32"/>
  <c r="AP263" i="32" s="1"/>
  <c r="R264" i="32"/>
  <c r="AP264" i="32" s="1"/>
  <c r="R265" i="32"/>
  <c r="AP265" i="32" s="1"/>
  <c r="R266" i="32"/>
  <c r="AP266" i="32" s="1"/>
  <c r="R267" i="32"/>
  <c r="AP267" i="32" s="1"/>
  <c r="R268" i="32"/>
  <c r="AP268" i="32" s="1"/>
  <c r="R269" i="32"/>
  <c r="AP269" i="32" s="1"/>
  <c r="R270" i="32"/>
  <c r="AP270" i="32" s="1"/>
  <c r="R271" i="32"/>
  <c r="AP271" i="32" s="1"/>
  <c r="R272" i="32"/>
  <c r="AP272" i="32" s="1"/>
  <c r="R273" i="32"/>
  <c r="AP273" i="32" s="1"/>
  <c r="R274" i="32"/>
  <c r="AP274" i="32" s="1"/>
  <c r="R275" i="32"/>
  <c r="AP275" i="32" s="1"/>
  <c r="R276" i="32"/>
  <c r="AP276" i="32" s="1"/>
  <c r="R277" i="32"/>
  <c r="AP277" i="32" s="1"/>
  <c r="R278" i="32"/>
  <c r="AP278" i="32" s="1"/>
  <c r="R279" i="32"/>
  <c r="AP279" i="32" s="1"/>
  <c r="R280" i="32"/>
  <c r="AP280" i="32" s="1"/>
  <c r="R281" i="32"/>
  <c r="AP281" i="32" s="1"/>
  <c r="R282" i="32"/>
  <c r="AP282" i="32" s="1"/>
  <c r="R283" i="32"/>
  <c r="AP283" i="32" s="1"/>
  <c r="R284" i="32"/>
  <c r="AP284" i="32" s="1"/>
  <c r="R285" i="32"/>
  <c r="AP285" i="32" s="1"/>
  <c r="R286" i="32"/>
  <c r="AP286" i="32" s="1"/>
  <c r="R287" i="32"/>
  <c r="AP287" i="32" s="1"/>
  <c r="R288" i="32"/>
  <c r="AP288" i="32" s="1"/>
  <c r="R289" i="32"/>
  <c r="AP289" i="32" s="1"/>
  <c r="R290" i="32"/>
  <c r="AP290" i="32" s="1"/>
  <c r="R291" i="32"/>
  <c r="AP291" i="32" s="1"/>
  <c r="R292" i="32"/>
  <c r="AP292" i="32" s="1"/>
  <c r="R293" i="32"/>
  <c r="AP293" i="32" s="1"/>
  <c r="R294" i="32"/>
  <c r="AP294" i="32" s="1"/>
  <c r="R295" i="32"/>
  <c r="AP295" i="32" s="1"/>
  <c r="R296" i="32"/>
  <c r="AP296" i="32" s="1"/>
  <c r="R297" i="32"/>
  <c r="AP297" i="32" s="1"/>
  <c r="R298" i="32"/>
  <c r="AP298" i="32" s="1"/>
  <c r="R299" i="32"/>
  <c r="AP299" i="32" s="1"/>
  <c r="R300" i="32"/>
  <c r="AP300" i="32" s="1"/>
  <c r="R301" i="32"/>
  <c r="AP301" i="32" s="1"/>
  <c r="R302" i="32"/>
  <c r="AP302" i="32" s="1"/>
  <c r="R303" i="32"/>
  <c r="AP303" i="32" s="1"/>
  <c r="L11" i="32"/>
  <c r="AJ11" i="32" s="1"/>
  <c r="L12" i="32"/>
  <c r="AJ12" i="32" s="1"/>
  <c r="L13" i="32"/>
  <c r="AJ13" i="32" s="1"/>
  <c r="L14" i="32"/>
  <c r="AJ14" i="32" s="1"/>
  <c r="L15" i="32"/>
  <c r="AJ15" i="32" s="1"/>
  <c r="L16" i="32"/>
  <c r="AJ16" i="32" s="1"/>
  <c r="L17" i="32"/>
  <c r="AJ17" i="32" s="1"/>
  <c r="L18" i="32"/>
  <c r="AJ18" i="32" s="1"/>
  <c r="L19" i="32"/>
  <c r="AJ19" i="32" s="1"/>
  <c r="L20" i="32"/>
  <c r="AJ20" i="32" s="1"/>
  <c r="L21" i="32"/>
  <c r="AJ21" i="32" s="1"/>
  <c r="L22" i="32"/>
  <c r="AJ22" i="32" s="1"/>
  <c r="L23" i="32"/>
  <c r="AJ23" i="32" s="1"/>
  <c r="L24" i="32"/>
  <c r="AJ24" i="32" s="1"/>
  <c r="L25" i="32"/>
  <c r="AJ25" i="32" s="1"/>
  <c r="L26" i="32"/>
  <c r="AJ26" i="32" s="1"/>
  <c r="L27" i="32"/>
  <c r="AJ27" i="32" s="1"/>
  <c r="L28" i="32"/>
  <c r="AJ28" i="32" s="1"/>
  <c r="L29" i="32"/>
  <c r="AJ29" i="32" s="1"/>
  <c r="L30" i="32"/>
  <c r="AJ30" i="32" s="1"/>
  <c r="L31" i="32"/>
  <c r="AJ31" i="32" s="1"/>
  <c r="L32" i="32"/>
  <c r="AJ32" i="32" s="1"/>
  <c r="L33" i="32"/>
  <c r="AJ33" i="32" s="1"/>
  <c r="L34" i="32"/>
  <c r="AJ34" i="32" s="1"/>
  <c r="L35" i="32"/>
  <c r="AJ35" i="32" s="1"/>
  <c r="L36" i="32"/>
  <c r="AJ36" i="32" s="1"/>
  <c r="L37" i="32"/>
  <c r="AJ37" i="32" s="1"/>
  <c r="L38" i="32"/>
  <c r="AJ38" i="32" s="1"/>
  <c r="L39" i="32"/>
  <c r="AJ39" i="32" s="1"/>
  <c r="L40" i="32"/>
  <c r="AJ40" i="32" s="1"/>
  <c r="L41" i="32"/>
  <c r="AJ41" i="32" s="1"/>
  <c r="L42" i="32"/>
  <c r="AJ42" i="32" s="1"/>
  <c r="L43" i="32"/>
  <c r="AJ43" i="32" s="1"/>
  <c r="L44" i="32"/>
  <c r="AJ44" i="32" s="1"/>
  <c r="L45" i="32"/>
  <c r="AJ45" i="32" s="1"/>
  <c r="L46" i="32"/>
  <c r="AJ46" i="32" s="1"/>
  <c r="L47" i="32"/>
  <c r="AJ47" i="32" s="1"/>
  <c r="L48" i="32"/>
  <c r="AJ48" i="32" s="1"/>
  <c r="L49" i="32"/>
  <c r="AJ49" i="32" s="1"/>
  <c r="L50" i="32"/>
  <c r="AJ50" i="32" s="1"/>
  <c r="L51" i="32"/>
  <c r="AJ51" i="32" s="1"/>
  <c r="L52" i="32"/>
  <c r="AJ52" i="32" s="1"/>
  <c r="L53" i="32"/>
  <c r="AJ53" i="32" s="1"/>
  <c r="L54" i="32"/>
  <c r="AJ54" i="32" s="1"/>
  <c r="L55" i="32"/>
  <c r="AJ55" i="32" s="1"/>
  <c r="L56" i="32"/>
  <c r="AJ56" i="32" s="1"/>
  <c r="L57" i="32"/>
  <c r="AJ57" i="32" s="1"/>
  <c r="L58" i="32"/>
  <c r="AJ58" i="32" s="1"/>
  <c r="L59" i="32"/>
  <c r="AJ59" i="32" s="1"/>
  <c r="L60" i="32"/>
  <c r="AJ60" i="32" s="1"/>
  <c r="L61" i="32"/>
  <c r="AJ61" i="32" s="1"/>
  <c r="L62" i="32"/>
  <c r="AJ62" i="32" s="1"/>
  <c r="L63" i="32"/>
  <c r="AJ63" i="32" s="1"/>
  <c r="L64" i="32"/>
  <c r="AJ64" i="32" s="1"/>
  <c r="L65" i="32"/>
  <c r="AJ65" i="32" s="1"/>
  <c r="L66" i="32"/>
  <c r="AJ66" i="32" s="1"/>
  <c r="L67" i="32"/>
  <c r="AJ67" i="32" s="1"/>
  <c r="L68" i="32"/>
  <c r="AJ68" i="32" s="1"/>
  <c r="L69" i="32"/>
  <c r="AJ69" i="32" s="1"/>
  <c r="L70" i="32"/>
  <c r="AJ70" i="32" s="1"/>
  <c r="L71" i="32"/>
  <c r="AJ71" i="32" s="1"/>
  <c r="L72" i="32"/>
  <c r="AJ72" i="32" s="1"/>
  <c r="L73" i="32"/>
  <c r="AJ73" i="32" s="1"/>
  <c r="L74" i="32"/>
  <c r="AJ74" i="32" s="1"/>
  <c r="L75" i="32"/>
  <c r="AJ75" i="32" s="1"/>
  <c r="L76" i="32"/>
  <c r="AJ76" i="32" s="1"/>
  <c r="L77" i="32"/>
  <c r="AJ77" i="32" s="1"/>
  <c r="L78" i="32"/>
  <c r="AJ78" i="32" s="1"/>
  <c r="L79" i="32"/>
  <c r="AJ79" i="32" s="1"/>
  <c r="L80" i="32"/>
  <c r="AJ80" i="32" s="1"/>
  <c r="L81" i="32"/>
  <c r="AJ81" i="32" s="1"/>
  <c r="L82" i="32"/>
  <c r="AJ82" i="32" s="1"/>
  <c r="L83" i="32"/>
  <c r="AJ83" i="32" s="1"/>
  <c r="L84" i="32"/>
  <c r="AJ84" i="32" s="1"/>
  <c r="L85" i="32"/>
  <c r="AJ85" i="32" s="1"/>
  <c r="L86" i="32"/>
  <c r="AJ86" i="32" s="1"/>
  <c r="L87" i="32"/>
  <c r="AJ87" i="32" s="1"/>
  <c r="L88" i="32"/>
  <c r="AJ88" i="32" s="1"/>
  <c r="L89" i="32"/>
  <c r="AJ89" i="32" s="1"/>
  <c r="L90" i="32"/>
  <c r="AJ90" i="32" s="1"/>
  <c r="L91" i="32"/>
  <c r="AJ91" i="32" s="1"/>
  <c r="L92" i="32"/>
  <c r="AJ92" i="32" s="1"/>
  <c r="L93" i="32"/>
  <c r="AJ93" i="32" s="1"/>
  <c r="L94" i="32"/>
  <c r="AJ94" i="32" s="1"/>
  <c r="L95" i="32"/>
  <c r="AJ95" i="32" s="1"/>
  <c r="L96" i="32"/>
  <c r="AJ96" i="32" s="1"/>
  <c r="L97" i="32"/>
  <c r="AJ97" i="32" s="1"/>
  <c r="L98" i="32"/>
  <c r="AJ98" i="32" s="1"/>
  <c r="L99" i="32"/>
  <c r="AJ99" i="32" s="1"/>
  <c r="L100" i="32"/>
  <c r="AJ100" i="32" s="1"/>
  <c r="L101" i="32"/>
  <c r="AJ101" i="32" s="1"/>
  <c r="L102" i="32"/>
  <c r="AJ102" i="32" s="1"/>
  <c r="L103" i="32"/>
  <c r="AJ103" i="32" s="1"/>
  <c r="L104" i="32"/>
  <c r="AJ104" i="32" s="1"/>
  <c r="L105" i="32"/>
  <c r="AJ105" i="32" s="1"/>
  <c r="L106" i="32"/>
  <c r="AJ106" i="32" s="1"/>
  <c r="L107" i="32"/>
  <c r="AJ107" i="32" s="1"/>
  <c r="L108" i="32"/>
  <c r="AJ108" i="32" s="1"/>
  <c r="L109" i="32"/>
  <c r="AJ109" i="32" s="1"/>
  <c r="L110" i="32"/>
  <c r="AJ110" i="32" s="1"/>
  <c r="L111" i="32"/>
  <c r="AJ111" i="32" s="1"/>
  <c r="L112" i="32"/>
  <c r="AJ112" i="32" s="1"/>
  <c r="L113" i="32"/>
  <c r="AJ113" i="32" s="1"/>
  <c r="L114" i="32"/>
  <c r="AJ114" i="32" s="1"/>
  <c r="L115" i="32"/>
  <c r="AJ115" i="32" s="1"/>
  <c r="L116" i="32"/>
  <c r="AJ116" i="32" s="1"/>
  <c r="L117" i="32"/>
  <c r="AJ117" i="32" s="1"/>
  <c r="L118" i="32"/>
  <c r="AJ118" i="32" s="1"/>
  <c r="L119" i="32"/>
  <c r="AJ119" i="32" s="1"/>
  <c r="L120" i="32"/>
  <c r="AJ120" i="32" s="1"/>
  <c r="L121" i="32"/>
  <c r="AJ121" i="32" s="1"/>
  <c r="L122" i="32"/>
  <c r="AJ122" i="32" s="1"/>
  <c r="L123" i="32"/>
  <c r="AJ123" i="32" s="1"/>
  <c r="L124" i="32"/>
  <c r="AJ124" i="32" s="1"/>
  <c r="L125" i="32"/>
  <c r="AJ125" i="32" s="1"/>
  <c r="L126" i="32"/>
  <c r="AJ126" i="32" s="1"/>
  <c r="L127" i="32"/>
  <c r="AJ127" i="32" s="1"/>
  <c r="L128" i="32"/>
  <c r="AJ128" i="32" s="1"/>
  <c r="L129" i="32"/>
  <c r="AJ129" i="32" s="1"/>
  <c r="L130" i="32"/>
  <c r="AJ130" i="32" s="1"/>
  <c r="L131" i="32"/>
  <c r="AJ131" i="32" s="1"/>
  <c r="L132" i="32"/>
  <c r="AJ132" i="32" s="1"/>
  <c r="L133" i="32"/>
  <c r="AJ133" i="32" s="1"/>
  <c r="L134" i="32"/>
  <c r="AJ134" i="32" s="1"/>
  <c r="L135" i="32"/>
  <c r="AJ135" i="32" s="1"/>
  <c r="L136" i="32"/>
  <c r="AJ136" i="32" s="1"/>
  <c r="L137" i="32"/>
  <c r="AJ137" i="32" s="1"/>
  <c r="L138" i="32"/>
  <c r="AJ138" i="32" s="1"/>
  <c r="L139" i="32"/>
  <c r="AJ139" i="32" s="1"/>
  <c r="L140" i="32"/>
  <c r="AJ140" i="32" s="1"/>
  <c r="L141" i="32"/>
  <c r="AJ141" i="32" s="1"/>
  <c r="L142" i="32"/>
  <c r="AJ142" i="32" s="1"/>
  <c r="L143" i="32"/>
  <c r="AJ143" i="32" s="1"/>
  <c r="L144" i="32"/>
  <c r="AJ144" i="32" s="1"/>
  <c r="L145" i="32"/>
  <c r="AJ145" i="32" s="1"/>
  <c r="L146" i="32"/>
  <c r="AJ146" i="32" s="1"/>
  <c r="L147" i="32"/>
  <c r="AJ147" i="32" s="1"/>
  <c r="L148" i="32"/>
  <c r="AJ148" i="32" s="1"/>
  <c r="L149" i="32"/>
  <c r="AJ149" i="32" s="1"/>
  <c r="L150" i="32"/>
  <c r="AJ150" i="32" s="1"/>
  <c r="L151" i="32"/>
  <c r="AJ151" i="32" s="1"/>
  <c r="L152" i="32"/>
  <c r="AJ152" i="32" s="1"/>
  <c r="L153" i="32"/>
  <c r="AJ153" i="32" s="1"/>
  <c r="L154" i="32"/>
  <c r="AJ154" i="32" s="1"/>
  <c r="L155" i="32"/>
  <c r="AJ155" i="32" s="1"/>
  <c r="L156" i="32"/>
  <c r="AJ156" i="32" s="1"/>
  <c r="L157" i="32"/>
  <c r="AJ157" i="32" s="1"/>
  <c r="L158" i="32"/>
  <c r="AJ158" i="32" s="1"/>
  <c r="L159" i="32"/>
  <c r="AJ159" i="32" s="1"/>
  <c r="L160" i="32"/>
  <c r="AJ160" i="32" s="1"/>
  <c r="L161" i="32"/>
  <c r="AJ161" i="32" s="1"/>
  <c r="L162" i="32"/>
  <c r="AJ162" i="32" s="1"/>
  <c r="L163" i="32"/>
  <c r="AJ163" i="32" s="1"/>
  <c r="L164" i="32"/>
  <c r="AJ164" i="32" s="1"/>
  <c r="L165" i="32"/>
  <c r="AJ165" i="32" s="1"/>
  <c r="L166" i="32"/>
  <c r="AJ166" i="32" s="1"/>
  <c r="L167" i="32"/>
  <c r="AJ167" i="32" s="1"/>
  <c r="L168" i="32"/>
  <c r="AJ168" i="32" s="1"/>
  <c r="L169" i="32"/>
  <c r="AJ169" i="32" s="1"/>
  <c r="L170" i="32"/>
  <c r="AJ170" i="32" s="1"/>
  <c r="L171" i="32"/>
  <c r="AJ171" i="32" s="1"/>
  <c r="L172" i="32"/>
  <c r="AJ172" i="32" s="1"/>
  <c r="L173" i="32"/>
  <c r="AJ173" i="32" s="1"/>
  <c r="L174" i="32"/>
  <c r="AJ174" i="32" s="1"/>
  <c r="L175" i="32"/>
  <c r="AJ175" i="32" s="1"/>
  <c r="L176" i="32"/>
  <c r="AJ176" i="32" s="1"/>
  <c r="L177" i="32"/>
  <c r="AJ177" i="32" s="1"/>
  <c r="L178" i="32"/>
  <c r="AJ178" i="32" s="1"/>
  <c r="L179" i="32"/>
  <c r="AJ179" i="32" s="1"/>
  <c r="L180" i="32"/>
  <c r="AJ180" i="32" s="1"/>
  <c r="L181" i="32"/>
  <c r="AJ181" i="32" s="1"/>
  <c r="L182" i="32"/>
  <c r="AJ182" i="32" s="1"/>
  <c r="L183" i="32"/>
  <c r="AJ183" i="32" s="1"/>
  <c r="L184" i="32"/>
  <c r="AJ184" i="32" s="1"/>
  <c r="L185" i="32"/>
  <c r="AJ185" i="32" s="1"/>
  <c r="L186" i="32"/>
  <c r="AJ186" i="32" s="1"/>
  <c r="L187" i="32"/>
  <c r="AJ187" i="32" s="1"/>
  <c r="L188" i="32"/>
  <c r="AJ188" i="32" s="1"/>
  <c r="L189" i="32"/>
  <c r="AJ189" i="32" s="1"/>
  <c r="L190" i="32"/>
  <c r="AJ190" i="32" s="1"/>
  <c r="L191" i="32"/>
  <c r="AJ191" i="32" s="1"/>
  <c r="L192" i="32"/>
  <c r="AJ192" i="32" s="1"/>
  <c r="L193" i="32"/>
  <c r="AJ193" i="32" s="1"/>
  <c r="L194" i="32"/>
  <c r="AJ194" i="32" s="1"/>
  <c r="L195" i="32"/>
  <c r="AJ195" i="32" s="1"/>
  <c r="L196" i="32"/>
  <c r="AJ196" i="32" s="1"/>
  <c r="L197" i="32"/>
  <c r="AJ197" i="32" s="1"/>
  <c r="L198" i="32"/>
  <c r="AJ198" i="32" s="1"/>
  <c r="L199" i="32"/>
  <c r="AJ199" i="32" s="1"/>
  <c r="L200" i="32"/>
  <c r="AJ200" i="32" s="1"/>
  <c r="L201" i="32"/>
  <c r="AJ201" i="32" s="1"/>
  <c r="L202" i="32"/>
  <c r="AJ202" i="32" s="1"/>
  <c r="L203" i="32"/>
  <c r="AJ203" i="32" s="1"/>
  <c r="L204" i="32"/>
  <c r="AJ204" i="32" s="1"/>
  <c r="L205" i="32"/>
  <c r="AJ205" i="32" s="1"/>
  <c r="L206" i="32"/>
  <c r="AJ206" i="32" s="1"/>
  <c r="L207" i="32"/>
  <c r="AJ207" i="32" s="1"/>
  <c r="L208" i="32"/>
  <c r="AJ208" i="32" s="1"/>
  <c r="L209" i="32"/>
  <c r="AJ209" i="32" s="1"/>
  <c r="L210" i="32"/>
  <c r="AJ210" i="32" s="1"/>
  <c r="L211" i="32"/>
  <c r="AJ211" i="32" s="1"/>
  <c r="L212" i="32"/>
  <c r="AJ212" i="32" s="1"/>
  <c r="L213" i="32"/>
  <c r="AJ213" i="32" s="1"/>
  <c r="L214" i="32"/>
  <c r="AJ214" i="32" s="1"/>
  <c r="L215" i="32"/>
  <c r="AJ215" i="32" s="1"/>
  <c r="L216" i="32"/>
  <c r="AJ216" i="32" s="1"/>
  <c r="L217" i="32"/>
  <c r="AJ217" i="32" s="1"/>
  <c r="L218" i="32"/>
  <c r="AJ218" i="32" s="1"/>
  <c r="L219" i="32"/>
  <c r="AJ219" i="32" s="1"/>
  <c r="L220" i="32"/>
  <c r="AJ220" i="32" s="1"/>
  <c r="L221" i="32"/>
  <c r="AJ221" i="32" s="1"/>
  <c r="L222" i="32"/>
  <c r="AJ222" i="32" s="1"/>
  <c r="L223" i="32"/>
  <c r="AJ223" i="32" s="1"/>
  <c r="L224" i="32"/>
  <c r="AJ224" i="32" s="1"/>
  <c r="L225" i="32"/>
  <c r="AJ225" i="32" s="1"/>
  <c r="L226" i="32"/>
  <c r="AJ226" i="32" s="1"/>
  <c r="L227" i="32"/>
  <c r="AJ227" i="32" s="1"/>
  <c r="L228" i="32"/>
  <c r="AJ228" i="32" s="1"/>
  <c r="L229" i="32"/>
  <c r="AJ229" i="32" s="1"/>
  <c r="L230" i="32"/>
  <c r="AJ230" i="32" s="1"/>
  <c r="L231" i="32"/>
  <c r="AJ231" i="32" s="1"/>
  <c r="L232" i="32"/>
  <c r="AJ232" i="32" s="1"/>
  <c r="L233" i="32"/>
  <c r="AJ233" i="32" s="1"/>
  <c r="L234" i="32"/>
  <c r="AJ234" i="32" s="1"/>
  <c r="L235" i="32"/>
  <c r="AJ235" i="32" s="1"/>
  <c r="L236" i="32"/>
  <c r="AJ236" i="32" s="1"/>
  <c r="L237" i="32"/>
  <c r="AJ237" i="32" s="1"/>
  <c r="L238" i="32"/>
  <c r="AJ238" i="32" s="1"/>
  <c r="L239" i="32"/>
  <c r="AJ239" i="32" s="1"/>
  <c r="L240" i="32"/>
  <c r="AJ240" i="32" s="1"/>
  <c r="L241" i="32"/>
  <c r="AJ241" i="32" s="1"/>
  <c r="L242" i="32"/>
  <c r="AJ242" i="32" s="1"/>
  <c r="L243" i="32"/>
  <c r="AJ243" i="32" s="1"/>
  <c r="L244" i="32"/>
  <c r="AJ244" i="32" s="1"/>
  <c r="L245" i="32"/>
  <c r="AJ245" i="32" s="1"/>
  <c r="L246" i="32"/>
  <c r="AJ246" i="32" s="1"/>
  <c r="L247" i="32"/>
  <c r="AJ247" i="32" s="1"/>
  <c r="L248" i="32"/>
  <c r="AJ248" i="32" s="1"/>
  <c r="L249" i="32"/>
  <c r="AJ249" i="32" s="1"/>
  <c r="L250" i="32"/>
  <c r="AJ250" i="32" s="1"/>
  <c r="L251" i="32"/>
  <c r="AJ251" i="32" s="1"/>
  <c r="L252" i="32"/>
  <c r="AJ252" i="32" s="1"/>
  <c r="L253" i="32"/>
  <c r="AJ253" i="32" s="1"/>
  <c r="L254" i="32"/>
  <c r="AJ254" i="32" s="1"/>
  <c r="L255" i="32"/>
  <c r="AJ255" i="32" s="1"/>
  <c r="L256" i="32"/>
  <c r="AJ256" i="32" s="1"/>
  <c r="L257" i="32"/>
  <c r="AJ257" i="32" s="1"/>
  <c r="L258" i="32"/>
  <c r="AJ258" i="32" s="1"/>
  <c r="L259" i="32"/>
  <c r="AJ259" i="32" s="1"/>
  <c r="L260" i="32"/>
  <c r="AJ260" i="32" s="1"/>
  <c r="L261" i="32"/>
  <c r="AJ261" i="32" s="1"/>
  <c r="L262" i="32"/>
  <c r="AJ262" i="32" s="1"/>
  <c r="L263" i="32"/>
  <c r="AJ263" i="32" s="1"/>
  <c r="L264" i="32"/>
  <c r="AJ264" i="32" s="1"/>
  <c r="L265" i="32"/>
  <c r="AJ265" i="32" s="1"/>
  <c r="L266" i="32"/>
  <c r="AJ266" i="32" s="1"/>
  <c r="L267" i="32"/>
  <c r="AJ267" i="32" s="1"/>
  <c r="L268" i="32"/>
  <c r="AJ268" i="32" s="1"/>
  <c r="L269" i="32"/>
  <c r="AJ269" i="32" s="1"/>
  <c r="L270" i="32"/>
  <c r="AJ270" i="32" s="1"/>
  <c r="L271" i="32"/>
  <c r="AJ271" i="32" s="1"/>
  <c r="L272" i="32"/>
  <c r="AJ272" i="32" s="1"/>
  <c r="L273" i="32"/>
  <c r="AJ273" i="32" s="1"/>
  <c r="L274" i="32"/>
  <c r="AJ274" i="32" s="1"/>
  <c r="L275" i="32"/>
  <c r="AJ275" i="32" s="1"/>
  <c r="L276" i="32"/>
  <c r="AJ276" i="32" s="1"/>
  <c r="L277" i="32"/>
  <c r="AJ277" i="32" s="1"/>
  <c r="L278" i="32"/>
  <c r="AJ278" i="32" s="1"/>
  <c r="L279" i="32"/>
  <c r="AJ279" i="32" s="1"/>
  <c r="L280" i="32"/>
  <c r="AJ280" i="32" s="1"/>
  <c r="L281" i="32"/>
  <c r="AJ281" i="32" s="1"/>
  <c r="L282" i="32"/>
  <c r="AJ282" i="32" s="1"/>
  <c r="L283" i="32"/>
  <c r="AJ283" i="32" s="1"/>
  <c r="L284" i="32"/>
  <c r="AJ284" i="32" s="1"/>
  <c r="L285" i="32"/>
  <c r="AJ285" i="32" s="1"/>
  <c r="L286" i="32"/>
  <c r="AJ286" i="32" s="1"/>
  <c r="L287" i="32"/>
  <c r="AJ287" i="32" s="1"/>
  <c r="L288" i="32"/>
  <c r="AJ288" i="32" s="1"/>
  <c r="L289" i="32"/>
  <c r="AJ289" i="32" s="1"/>
  <c r="L290" i="32"/>
  <c r="AJ290" i="32" s="1"/>
  <c r="L291" i="32"/>
  <c r="AJ291" i="32" s="1"/>
  <c r="L292" i="32"/>
  <c r="AJ292" i="32" s="1"/>
  <c r="L293" i="32"/>
  <c r="AJ293" i="32" s="1"/>
  <c r="L294" i="32"/>
  <c r="AJ294" i="32" s="1"/>
  <c r="L295" i="32"/>
  <c r="AJ295" i="32" s="1"/>
  <c r="L296" i="32"/>
  <c r="AJ296" i="32" s="1"/>
  <c r="L297" i="32"/>
  <c r="AJ297" i="32" s="1"/>
  <c r="L298" i="32"/>
  <c r="AJ298" i="32" s="1"/>
  <c r="L299" i="32"/>
  <c r="AJ299" i="32" s="1"/>
  <c r="L300" i="32"/>
  <c r="AJ300" i="32" s="1"/>
  <c r="L301" i="32"/>
  <c r="AJ301" i="32" s="1"/>
  <c r="L302" i="32"/>
  <c r="AJ302" i="32" s="1"/>
  <c r="L303" i="32"/>
  <c r="AJ303" i="32" s="1"/>
  <c r="L10" i="32"/>
  <c r="AJ10" i="32" s="1"/>
  <c r="Y12" i="32"/>
  <c r="Y13" i="32"/>
  <c r="Y14" i="32"/>
  <c r="Y15" i="32"/>
  <c r="Y16" i="32"/>
  <c r="Y17" i="32"/>
  <c r="Y18" i="32"/>
  <c r="Y19" i="32"/>
  <c r="Y20" i="32"/>
  <c r="Y21" i="32"/>
  <c r="Y22" i="32"/>
  <c r="Y23" i="32"/>
  <c r="Y24" i="32"/>
  <c r="Y25" i="32"/>
  <c r="Y26" i="32"/>
  <c r="Y27" i="32"/>
  <c r="Y28" i="32"/>
  <c r="Y29" i="32"/>
  <c r="Y30" i="32"/>
  <c r="Y31" i="32"/>
  <c r="Y32" i="32"/>
  <c r="Y33" i="32"/>
  <c r="Y34" i="32"/>
  <c r="Y35" i="32"/>
  <c r="Y36" i="32"/>
  <c r="Y37" i="32"/>
  <c r="Y38" i="32"/>
  <c r="Y39" i="32"/>
  <c r="Y40" i="32"/>
  <c r="Y41" i="32"/>
  <c r="Y42" i="32"/>
  <c r="Z42" i="32" s="1"/>
  <c r="AX42" i="32" s="1"/>
  <c r="Y43" i="32"/>
  <c r="Y44" i="32"/>
  <c r="Y45" i="32"/>
  <c r="Y46" i="32"/>
  <c r="Y47" i="32"/>
  <c r="Y48" i="32"/>
  <c r="Y49" i="32"/>
  <c r="Y50" i="32"/>
  <c r="Y51" i="32"/>
  <c r="Y52" i="32"/>
  <c r="Y53" i="32"/>
  <c r="Y54" i="32"/>
  <c r="Y55" i="32"/>
  <c r="Y56" i="32"/>
  <c r="Y57" i="32"/>
  <c r="Y58" i="32"/>
  <c r="Y59" i="32"/>
  <c r="Y60" i="32"/>
  <c r="Y61" i="32"/>
  <c r="Y62" i="32"/>
  <c r="Y63" i="32"/>
  <c r="Y64" i="32"/>
  <c r="Y65" i="32"/>
  <c r="Y66" i="32"/>
  <c r="Y67" i="32"/>
  <c r="Y68" i="32"/>
  <c r="Y69" i="32"/>
  <c r="Y70" i="32"/>
  <c r="Y71" i="32"/>
  <c r="Y72" i="32"/>
  <c r="Y73" i="32"/>
  <c r="Y74" i="32"/>
  <c r="Z74" i="32" s="1"/>
  <c r="AX74" i="32" s="1"/>
  <c r="Y75" i="32"/>
  <c r="Y76" i="32"/>
  <c r="Y77" i="32"/>
  <c r="Y78" i="32"/>
  <c r="Y79" i="32"/>
  <c r="Y80" i="32"/>
  <c r="Y81" i="32"/>
  <c r="Y82" i="32"/>
  <c r="Y83" i="32"/>
  <c r="Y84" i="32"/>
  <c r="Y85" i="32"/>
  <c r="Y86" i="32"/>
  <c r="Y87" i="32"/>
  <c r="Y88" i="32"/>
  <c r="Y89" i="32"/>
  <c r="Y90" i="32"/>
  <c r="Y91" i="32"/>
  <c r="Y92" i="32"/>
  <c r="Y93" i="32"/>
  <c r="Y94" i="32"/>
  <c r="Y95" i="32"/>
  <c r="Y96" i="32"/>
  <c r="Y97" i="32"/>
  <c r="Y98" i="32"/>
  <c r="Y99" i="32"/>
  <c r="Y100" i="32"/>
  <c r="Y101" i="32"/>
  <c r="Y102" i="32"/>
  <c r="Y103" i="32"/>
  <c r="Y104" i="32"/>
  <c r="Y105" i="32"/>
  <c r="Y106" i="32"/>
  <c r="Z106" i="32" s="1"/>
  <c r="AX106" i="32" s="1"/>
  <c r="Y107" i="32"/>
  <c r="Y108" i="32"/>
  <c r="Y109" i="32"/>
  <c r="Y110" i="32"/>
  <c r="Y111" i="32"/>
  <c r="Y112" i="32"/>
  <c r="Y113" i="32"/>
  <c r="Y114" i="32"/>
  <c r="Y115" i="32"/>
  <c r="Y116" i="32"/>
  <c r="Y117" i="32"/>
  <c r="Y118" i="32"/>
  <c r="Y119" i="32"/>
  <c r="Y120" i="32"/>
  <c r="Y121" i="32"/>
  <c r="Y122" i="32"/>
  <c r="Y123" i="32"/>
  <c r="Y124" i="32"/>
  <c r="Y125" i="32"/>
  <c r="Y126" i="32"/>
  <c r="Y127" i="32"/>
  <c r="Y128" i="32"/>
  <c r="Y129" i="32"/>
  <c r="Y130" i="32"/>
  <c r="Y131" i="32"/>
  <c r="Y132" i="32"/>
  <c r="Y133" i="32"/>
  <c r="Y134" i="32"/>
  <c r="Y135" i="32"/>
  <c r="Y136" i="32"/>
  <c r="Y137" i="32"/>
  <c r="Y138" i="32"/>
  <c r="Z138" i="32" s="1"/>
  <c r="AX138" i="32" s="1"/>
  <c r="Y139" i="32"/>
  <c r="Y140" i="32"/>
  <c r="Y141" i="32"/>
  <c r="Y142" i="32"/>
  <c r="Y143" i="32"/>
  <c r="Y144" i="32"/>
  <c r="Y145" i="32"/>
  <c r="Y146" i="32"/>
  <c r="Y147" i="32"/>
  <c r="Y148" i="32"/>
  <c r="Y149" i="32"/>
  <c r="Y150" i="32"/>
  <c r="Y151" i="32"/>
  <c r="Y152" i="32"/>
  <c r="Y153" i="32"/>
  <c r="Y154" i="32"/>
  <c r="Y155" i="32"/>
  <c r="Y156" i="32"/>
  <c r="Y157" i="32"/>
  <c r="Y158" i="32"/>
  <c r="Y159" i="32"/>
  <c r="Y160" i="32"/>
  <c r="Y161" i="32"/>
  <c r="Y162" i="32"/>
  <c r="Y163" i="32"/>
  <c r="Y164" i="32"/>
  <c r="Y165" i="32"/>
  <c r="Y166" i="32"/>
  <c r="Y168" i="32"/>
  <c r="Y169" i="32"/>
  <c r="Y170" i="32"/>
  <c r="Z170" i="32" s="1"/>
  <c r="AX170" i="32" s="1"/>
  <c r="Y171" i="32"/>
  <c r="Y172" i="32"/>
  <c r="Y173" i="32"/>
  <c r="Y174" i="32"/>
  <c r="Y175" i="32"/>
  <c r="Y176" i="32"/>
  <c r="Y177" i="32"/>
  <c r="Y178" i="32"/>
  <c r="Y179" i="32"/>
  <c r="Y180" i="32"/>
  <c r="Y181" i="32"/>
  <c r="Y182" i="32"/>
  <c r="Y183" i="32"/>
  <c r="Y184" i="32"/>
  <c r="Y185" i="32"/>
  <c r="Y186" i="32"/>
  <c r="Y187" i="32"/>
  <c r="Y188" i="32"/>
  <c r="Y190" i="32"/>
  <c r="AW190" i="32" s="1"/>
  <c r="Y191" i="32"/>
  <c r="AW191" i="32" s="1"/>
  <c r="Y192" i="32"/>
  <c r="AW192" i="32" s="1"/>
  <c r="Y193" i="32"/>
  <c r="AW193" i="32" s="1"/>
  <c r="Y194" i="32"/>
  <c r="AW194" i="32" s="1"/>
  <c r="Y195" i="32"/>
  <c r="AW195" i="32" s="1"/>
  <c r="Y196" i="32"/>
  <c r="AW196" i="32" s="1"/>
  <c r="Y197" i="32"/>
  <c r="AW197" i="32" s="1"/>
  <c r="Y198" i="32"/>
  <c r="AW198" i="32" s="1"/>
  <c r="Y199" i="32"/>
  <c r="AW199" i="32" s="1"/>
  <c r="Y200" i="32"/>
  <c r="AW200" i="32" s="1"/>
  <c r="Y201" i="32"/>
  <c r="AW201" i="32" s="1"/>
  <c r="Y202" i="32"/>
  <c r="AW202" i="32" s="1"/>
  <c r="Y203" i="32"/>
  <c r="AW203" i="32" s="1"/>
  <c r="Y204" i="32"/>
  <c r="AW204" i="32" s="1"/>
  <c r="Y205" i="32"/>
  <c r="AW205" i="32" s="1"/>
  <c r="Y206" i="32"/>
  <c r="AW206" i="32" s="1"/>
  <c r="Y207" i="32"/>
  <c r="AW207" i="32" s="1"/>
  <c r="Y208" i="32"/>
  <c r="AW208" i="32" s="1"/>
  <c r="Y209" i="32"/>
  <c r="AW209" i="32" s="1"/>
  <c r="Y210" i="32"/>
  <c r="AW210" i="32" s="1"/>
  <c r="Y211" i="32"/>
  <c r="AW211" i="32" s="1"/>
  <c r="Y212" i="32"/>
  <c r="AW212" i="32" s="1"/>
  <c r="Y213" i="32"/>
  <c r="AW213" i="32" s="1"/>
  <c r="Y214" i="32"/>
  <c r="AW214" i="32" s="1"/>
  <c r="Y215" i="32"/>
  <c r="AW215" i="32" s="1"/>
  <c r="Y216" i="32"/>
  <c r="AW216" i="32" s="1"/>
  <c r="Y217" i="32"/>
  <c r="AW217" i="32" s="1"/>
  <c r="Y218" i="32"/>
  <c r="AW218" i="32" s="1"/>
  <c r="Y219" i="32"/>
  <c r="AW219" i="32" s="1"/>
  <c r="Y220" i="32"/>
  <c r="AW220" i="32" s="1"/>
  <c r="Y221" i="32"/>
  <c r="AW221" i="32" s="1"/>
  <c r="Y222" i="32"/>
  <c r="AW222" i="32" s="1"/>
  <c r="Y223" i="32"/>
  <c r="AW223" i="32" s="1"/>
  <c r="Y224" i="32"/>
  <c r="AW224" i="32" s="1"/>
  <c r="Y225" i="32"/>
  <c r="AW225" i="32" s="1"/>
  <c r="Y226" i="32"/>
  <c r="AW226" i="32" s="1"/>
  <c r="Y227" i="32"/>
  <c r="AW227" i="32" s="1"/>
  <c r="Y228" i="32"/>
  <c r="AW228" i="32" s="1"/>
  <c r="Y229" i="32"/>
  <c r="AW229" i="32" s="1"/>
  <c r="Y230" i="32"/>
  <c r="AW230" i="32" s="1"/>
  <c r="Y231" i="32"/>
  <c r="AW231" i="32" s="1"/>
  <c r="Y232" i="32"/>
  <c r="AW232" i="32" s="1"/>
  <c r="Y233" i="32"/>
  <c r="AW233" i="32" s="1"/>
  <c r="Y234" i="32"/>
  <c r="Y235" i="32"/>
  <c r="AW235" i="32" s="1"/>
  <c r="Y236" i="32"/>
  <c r="AW236" i="32" s="1"/>
  <c r="Y237" i="32"/>
  <c r="AW237" i="32" s="1"/>
  <c r="Y238" i="32"/>
  <c r="AW238" i="32" s="1"/>
  <c r="Y239" i="32"/>
  <c r="AW239" i="32" s="1"/>
  <c r="Y240" i="32"/>
  <c r="AW240" i="32" s="1"/>
  <c r="Y241" i="32"/>
  <c r="AW241" i="32" s="1"/>
  <c r="Y242" i="32"/>
  <c r="AW242" i="32" s="1"/>
  <c r="Y243" i="32"/>
  <c r="AW243" i="32" s="1"/>
  <c r="Y244" i="32"/>
  <c r="AW244" i="32" s="1"/>
  <c r="Y245" i="32"/>
  <c r="AW245" i="32" s="1"/>
  <c r="Y246" i="32"/>
  <c r="AW246" i="32" s="1"/>
  <c r="Y247" i="32"/>
  <c r="AW247" i="32" s="1"/>
  <c r="Y248" i="32"/>
  <c r="AW248" i="32" s="1"/>
  <c r="Y249" i="32"/>
  <c r="AW249" i="32" s="1"/>
  <c r="Y250" i="32"/>
  <c r="AW250" i="32" s="1"/>
  <c r="Y251" i="32"/>
  <c r="AW251" i="32" s="1"/>
  <c r="Y252" i="32"/>
  <c r="AW252" i="32" s="1"/>
  <c r="Y253" i="32"/>
  <c r="AW253" i="32" s="1"/>
  <c r="Y254" i="32"/>
  <c r="AW254" i="32" s="1"/>
  <c r="Y255" i="32"/>
  <c r="AW255" i="32" s="1"/>
  <c r="Y256" i="32"/>
  <c r="AW256" i="32" s="1"/>
  <c r="Y257" i="32"/>
  <c r="AW257" i="32" s="1"/>
  <c r="Y258" i="32"/>
  <c r="AW258" i="32" s="1"/>
  <c r="Y259" i="32"/>
  <c r="AW259" i="32" s="1"/>
  <c r="Y260" i="32"/>
  <c r="AW260" i="32" s="1"/>
  <c r="Y261" i="32"/>
  <c r="AW261" i="32" s="1"/>
  <c r="Y262" i="32"/>
  <c r="AW262" i="32" s="1"/>
  <c r="Y263" i="32"/>
  <c r="AW263" i="32" s="1"/>
  <c r="Y264" i="32"/>
  <c r="AW264" i="32" s="1"/>
  <c r="Y265" i="32"/>
  <c r="AW265" i="32" s="1"/>
  <c r="Y266" i="32"/>
  <c r="Y267" i="32"/>
  <c r="AW267" i="32" s="1"/>
  <c r="Y268" i="32"/>
  <c r="AW268" i="32" s="1"/>
  <c r="Y269" i="32"/>
  <c r="AW269" i="32" s="1"/>
  <c r="Y270" i="32"/>
  <c r="AW270" i="32" s="1"/>
  <c r="Y271" i="32"/>
  <c r="AW271" i="32" s="1"/>
  <c r="Y272" i="32"/>
  <c r="AW272" i="32" s="1"/>
  <c r="Y273" i="32"/>
  <c r="AW273" i="32" s="1"/>
  <c r="Y274" i="32"/>
  <c r="AW274" i="32" s="1"/>
  <c r="Y275" i="32"/>
  <c r="AW275" i="32" s="1"/>
  <c r="Y276" i="32"/>
  <c r="AW276" i="32" s="1"/>
  <c r="Y277" i="32"/>
  <c r="AW277" i="32" s="1"/>
  <c r="Y278" i="32"/>
  <c r="AW278" i="32" s="1"/>
  <c r="Y279" i="32"/>
  <c r="AW279" i="32" s="1"/>
  <c r="Y280" i="32"/>
  <c r="AW280" i="32" s="1"/>
  <c r="Y281" i="32"/>
  <c r="AW281" i="32" s="1"/>
  <c r="Y282" i="32"/>
  <c r="AW282" i="32" s="1"/>
  <c r="Y283" i="32"/>
  <c r="AW283" i="32" s="1"/>
  <c r="Y284" i="32"/>
  <c r="AW284" i="32" s="1"/>
  <c r="Y285" i="32"/>
  <c r="AW285" i="32" s="1"/>
  <c r="Y286" i="32"/>
  <c r="AW286" i="32" s="1"/>
  <c r="Y287" i="32"/>
  <c r="AW287" i="32" s="1"/>
  <c r="Y288" i="32"/>
  <c r="AW288" i="32" s="1"/>
  <c r="Y289" i="32"/>
  <c r="AW289" i="32" s="1"/>
  <c r="Y290" i="32"/>
  <c r="AW290" i="32" s="1"/>
  <c r="Y291" i="32"/>
  <c r="AW291" i="32" s="1"/>
  <c r="Y292" i="32"/>
  <c r="AW292" i="32" s="1"/>
  <c r="Y293" i="32"/>
  <c r="AW293" i="32" s="1"/>
  <c r="Y294" i="32"/>
  <c r="AW294" i="32" s="1"/>
  <c r="Y295" i="32"/>
  <c r="AW295" i="32" s="1"/>
  <c r="Y296" i="32"/>
  <c r="AW296" i="32" s="1"/>
  <c r="Y297" i="32"/>
  <c r="AW297" i="32" s="1"/>
  <c r="Y298" i="32"/>
  <c r="Y299" i="32"/>
  <c r="AW299" i="32" s="1"/>
  <c r="Y300" i="32"/>
  <c r="AW300" i="32" s="1"/>
  <c r="Y301" i="32"/>
  <c r="AW301" i="32" s="1"/>
  <c r="Y302" i="32"/>
  <c r="AW302" i="32" s="1"/>
  <c r="Y303" i="32"/>
  <c r="AW303" i="32" s="1"/>
  <c r="Y11" i="32"/>
  <c r="M11" i="3" l="1"/>
  <c r="H11" i="29"/>
  <c r="I11" i="29" s="1"/>
  <c r="E11" i="29"/>
  <c r="F11" i="29" s="1"/>
  <c r="AA115" i="35"/>
  <c r="AB115" i="35" s="1"/>
  <c r="BD115" i="35"/>
  <c r="BE115" i="35" s="1"/>
  <c r="BF115" i="35" s="1"/>
  <c r="J10" i="3"/>
  <c r="BD11" i="35"/>
  <c r="BE11" i="35" s="1"/>
  <c r="BF11" i="35" s="1"/>
  <c r="AA11" i="35"/>
  <c r="AB11" i="35" s="1"/>
  <c r="Z298" i="32"/>
  <c r="AX298" i="32" s="1"/>
  <c r="AW298" i="32"/>
  <c r="Z266" i="32"/>
  <c r="AX266" i="32" s="1"/>
  <c r="AW266" i="32"/>
  <c r="Z234" i="32"/>
  <c r="AX234" i="32" s="1"/>
  <c r="AW234" i="32"/>
  <c r="K11" i="3"/>
  <c r="Z202" i="32"/>
  <c r="AX202" i="32" s="1"/>
  <c r="Z186" i="32"/>
  <c r="AX186" i="32" s="1"/>
  <c r="AW186" i="32"/>
  <c r="Z281" i="32"/>
  <c r="AX281" i="32" s="1"/>
  <c r="Z225" i="32"/>
  <c r="AX225" i="32" s="1"/>
  <c r="Z193" i="32"/>
  <c r="AX193" i="32" s="1"/>
  <c r="Z161" i="32"/>
  <c r="AX161" i="32" s="1"/>
  <c r="AW161" i="32"/>
  <c r="Z129" i="32"/>
  <c r="AX129" i="32" s="1"/>
  <c r="AW129" i="32"/>
  <c r="Z89" i="32"/>
  <c r="AX89" i="32" s="1"/>
  <c r="AW89" i="32"/>
  <c r="Z65" i="32"/>
  <c r="AX65" i="32" s="1"/>
  <c r="AW65" i="32"/>
  <c r="Z41" i="32"/>
  <c r="AX41" i="32" s="1"/>
  <c r="AW41" i="32"/>
  <c r="Z17" i="32"/>
  <c r="AX17" i="32" s="1"/>
  <c r="AW17" i="32"/>
  <c r="Z18" i="32"/>
  <c r="AX18" i="32" s="1"/>
  <c r="AW18" i="32"/>
  <c r="Z273" i="32"/>
  <c r="AX273" i="32" s="1"/>
  <c r="Z217" i="32"/>
  <c r="AX217" i="32" s="1"/>
  <c r="Z185" i="32"/>
  <c r="AX185" i="32" s="1"/>
  <c r="AW185" i="32"/>
  <c r="Z169" i="32"/>
  <c r="AX169" i="32" s="1"/>
  <c r="AW169" i="32"/>
  <c r="Z137" i="32"/>
  <c r="AX137" i="32" s="1"/>
  <c r="AW137" i="32"/>
  <c r="Z113" i="32"/>
  <c r="AX113" i="32" s="1"/>
  <c r="AW113" i="32"/>
  <c r="Z97" i="32"/>
  <c r="AX97" i="32" s="1"/>
  <c r="AW97" i="32"/>
  <c r="Z73" i="32"/>
  <c r="AX73" i="32" s="1"/>
  <c r="AW73" i="32"/>
  <c r="Z49" i="32"/>
  <c r="AX49" i="32" s="1"/>
  <c r="AW49" i="32"/>
  <c r="Z25" i="32"/>
  <c r="AX25" i="32" s="1"/>
  <c r="AW25" i="32"/>
  <c r="Z296" i="32"/>
  <c r="AX296" i="32" s="1"/>
  <c r="Z280" i="32"/>
  <c r="AX280" i="32" s="1"/>
  <c r="Z264" i="32"/>
  <c r="AX264" i="32" s="1"/>
  <c r="Z248" i="32"/>
  <c r="AX248" i="32" s="1"/>
  <c r="Z232" i="32"/>
  <c r="AX232" i="32" s="1"/>
  <c r="Z216" i="32"/>
  <c r="AX216" i="32" s="1"/>
  <c r="Z200" i="32"/>
  <c r="AX200" i="32" s="1"/>
  <c r="Z184" i="32"/>
  <c r="AX184" i="32" s="1"/>
  <c r="AW184" i="32"/>
  <c r="Z168" i="32"/>
  <c r="AX168" i="32" s="1"/>
  <c r="AW168" i="32"/>
  <c r="Z152" i="32"/>
  <c r="AX152" i="32" s="1"/>
  <c r="AW152" i="32"/>
  <c r="Z136" i="32"/>
  <c r="AX136" i="32" s="1"/>
  <c r="AW136" i="32"/>
  <c r="Z112" i="32"/>
  <c r="AX112" i="32" s="1"/>
  <c r="AW112" i="32"/>
  <c r="Z96" i="32"/>
  <c r="AX96" i="32" s="1"/>
  <c r="AW96" i="32"/>
  <c r="Z80" i="32"/>
  <c r="AX80" i="32" s="1"/>
  <c r="AW80" i="32"/>
  <c r="Z48" i="32"/>
  <c r="AX48" i="32" s="1"/>
  <c r="AW48" i="32"/>
  <c r="Z24" i="32"/>
  <c r="AX24" i="32" s="1"/>
  <c r="AW24" i="32"/>
  <c r="Z242" i="32"/>
  <c r="AX242" i="32" s="1"/>
  <c r="Z210" i="32"/>
  <c r="AX210" i="32" s="1"/>
  <c r="Z178" i="32"/>
  <c r="AX178" i="32" s="1"/>
  <c r="AW178" i="32"/>
  <c r="Z154" i="32"/>
  <c r="AX154" i="32" s="1"/>
  <c r="AW154" i="32"/>
  <c r="Z249" i="32"/>
  <c r="AX249" i="32" s="1"/>
  <c r="Z209" i="32"/>
  <c r="AX209" i="32" s="1"/>
  <c r="Z177" i="32"/>
  <c r="AX177" i="32" s="1"/>
  <c r="AW177" i="32"/>
  <c r="Z153" i="32"/>
  <c r="AX153" i="32" s="1"/>
  <c r="AW153" i="32"/>
  <c r="Z121" i="32"/>
  <c r="AX121" i="32" s="1"/>
  <c r="AW121" i="32"/>
  <c r="Z105" i="32"/>
  <c r="AX105" i="32" s="1"/>
  <c r="AW105" i="32"/>
  <c r="Z81" i="32"/>
  <c r="AX81" i="32" s="1"/>
  <c r="AW81" i="32"/>
  <c r="Z57" i="32"/>
  <c r="AX57" i="32" s="1"/>
  <c r="AW57" i="32"/>
  <c r="Z33" i="32"/>
  <c r="AX33" i="32" s="1"/>
  <c r="AW33" i="32"/>
  <c r="Z11" i="32"/>
  <c r="AX11" i="32" s="1"/>
  <c r="AW11" i="32"/>
  <c r="Z288" i="32"/>
  <c r="AX288" i="32" s="1"/>
  <c r="Z272" i="32"/>
  <c r="AX272" i="32" s="1"/>
  <c r="Z256" i="32"/>
  <c r="AX256" i="32" s="1"/>
  <c r="Z240" i="32"/>
  <c r="AX240" i="32" s="1"/>
  <c r="Z224" i="32"/>
  <c r="AX224" i="32" s="1"/>
  <c r="Z208" i="32"/>
  <c r="AX208" i="32" s="1"/>
  <c r="Z192" i="32"/>
  <c r="AX192" i="32" s="1"/>
  <c r="Z176" i="32"/>
  <c r="AX176" i="32" s="1"/>
  <c r="AW176" i="32"/>
  <c r="Z160" i="32"/>
  <c r="AX160" i="32" s="1"/>
  <c r="AW160" i="32"/>
  <c r="Z144" i="32"/>
  <c r="AX144" i="32" s="1"/>
  <c r="AW144" i="32"/>
  <c r="Z128" i="32"/>
  <c r="AX128" i="32" s="1"/>
  <c r="AW128" i="32"/>
  <c r="Z120" i="32"/>
  <c r="AX120" i="32" s="1"/>
  <c r="AW120" i="32"/>
  <c r="Z104" i="32"/>
  <c r="AX104" i="32" s="1"/>
  <c r="AW104" i="32"/>
  <c r="Z88" i="32"/>
  <c r="AX88" i="32" s="1"/>
  <c r="AW88" i="32"/>
  <c r="Z72" i="32"/>
  <c r="AX72" i="32" s="1"/>
  <c r="AW72" i="32"/>
  <c r="Z64" i="32"/>
  <c r="AX64" i="32" s="1"/>
  <c r="AW64" i="32"/>
  <c r="Z56" i="32"/>
  <c r="AX56" i="32" s="1"/>
  <c r="AW56" i="32"/>
  <c r="Z40" i="32"/>
  <c r="AX40" i="32" s="1"/>
  <c r="AW40" i="32"/>
  <c r="Z32" i="32"/>
  <c r="AX32" i="32" s="1"/>
  <c r="AW32" i="32"/>
  <c r="Z16" i="32"/>
  <c r="AX16" i="32" s="1"/>
  <c r="AW16" i="32"/>
  <c r="Z303" i="32"/>
  <c r="AX303" i="32" s="1"/>
  <c r="Z295" i="32"/>
  <c r="AX295" i="32" s="1"/>
  <c r="Z287" i="32"/>
  <c r="AX287" i="32" s="1"/>
  <c r="Z279" i="32"/>
  <c r="AX279" i="32" s="1"/>
  <c r="Z271" i="32"/>
  <c r="AX271" i="32" s="1"/>
  <c r="Z263" i="32"/>
  <c r="AX263" i="32" s="1"/>
  <c r="Z255" i="32"/>
  <c r="AX255" i="32" s="1"/>
  <c r="Z247" i="32"/>
  <c r="AX247" i="32" s="1"/>
  <c r="AW170" i="32"/>
  <c r="Z290" i="32"/>
  <c r="AX290" i="32" s="1"/>
  <c r="Z274" i="32"/>
  <c r="AX274" i="32" s="1"/>
  <c r="Z250" i="32"/>
  <c r="AX250" i="32" s="1"/>
  <c r="Z226" i="32"/>
  <c r="AX226" i="32" s="1"/>
  <c r="Z194" i="32"/>
  <c r="AX194" i="32" s="1"/>
  <c r="Z162" i="32"/>
  <c r="AX162" i="32" s="1"/>
  <c r="AW162" i="32"/>
  <c r="Z114" i="32"/>
  <c r="AX114" i="32" s="1"/>
  <c r="AW114" i="32"/>
  <c r="Z98" i="32"/>
  <c r="AX98" i="32" s="1"/>
  <c r="AW98" i="32"/>
  <c r="Z90" i="32"/>
  <c r="AX90" i="32" s="1"/>
  <c r="AW90" i="32"/>
  <c r="Z82" i="32"/>
  <c r="AX82" i="32" s="1"/>
  <c r="AW82" i="32"/>
  <c r="Z58" i="32"/>
  <c r="AX58" i="32" s="1"/>
  <c r="AW58" i="32"/>
  <c r="Z26" i="32"/>
  <c r="AX26" i="32" s="1"/>
  <c r="AW26" i="32"/>
  <c r="Z257" i="32"/>
  <c r="AX257" i="32" s="1"/>
  <c r="Z201" i="32"/>
  <c r="AX201" i="32" s="1"/>
  <c r="Z145" i="32"/>
  <c r="AX145" i="32" s="1"/>
  <c r="AW145" i="32"/>
  <c r="Z302" i="32"/>
  <c r="AX302" i="32" s="1"/>
  <c r="Z294" i="32"/>
  <c r="AX294" i="32" s="1"/>
  <c r="Z286" i="32"/>
  <c r="AX286" i="32" s="1"/>
  <c r="Z278" i="32"/>
  <c r="AX278" i="32" s="1"/>
  <c r="Z270" i="32"/>
  <c r="AX270" i="32" s="1"/>
  <c r="Z262" i="32"/>
  <c r="AX262" i="32" s="1"/>
  <c r="Z254" i="32"/>
  <c r="AX254" i="32" s="1"/>
  <c r="Z246" i="32"/>
  <c r="AX246" i="32" s="1"/>
  <c r="Z238" i="32"/>
  <c r="AX238" i="32" s="1"/>
  <c r="Z230" i="32"/>
  <c r="AX230" i="32" s="1"/>
  <c r="Z222" i="32"/>
  <c r="AX222" i="32" s="1"/>
  <c r="Z214" i="32"/>
  <c r="AX214" i="32" s="1"/>
  <c r="Z206" i="32"/>
  <c r="AX206" i="32" s="1"/>
  <c r="Z198" i="32"/>
  <c r="AX198" i="32" s="1"/>
  <c r="Z190" i="32"/>
  <c r="AX190" i="32" s="1"/>
  <c r="Z182" i="32"/>
  <c r="AX182" i="32" s="1"/>
  <c r="AW182" i="32"/>
  <c r="Z174" i="32"/>
  <c r="AX174" i="32" s="1"/>
  <c r="AW174" i="32"/>
  <c r="Z166" i="32"/>
  <c r="AX166" i="32" s="1"/>
  <c r="AW166" i="32"/>
  <c r="Z158" i="32"/>
  <c r="AX158" i="32" s="1"/>
  <c r="AW158" i="32"/>
  <c r="Z150" i="32"/>
  <c r="AX150" i="32" s="1"/>
  <c r="AW150" i="32"/>
  <c r="Z142" i="32"/>
  <c r="AX142" i="32" s="1"/>
  <c r="AW142" i="32"/>
  <c r="Z134" i="32"/>
  <c r="AX134" i="32" s="1"/>
  <c r="AW134" i="32"/>
  <c r="Z126" i="32"/>
  <c r="AX126" i="32" s="1"/>
  <c r="AW126" i="32"/>
  <c r="Z118" i="32"/>
  <c r="AX118" i="32" s="1"/>
  <c r="AW118" i="32"/>
  <c r="Z110" i="32"/>
  <c r="AX110" i="32" s="1"/>
  <c r="AW110" i="32"/>
  <c r="Z102" i="32"/>
  <c r="AX102" i="32" s="1"/>
  <c r="AW102" i="32"/>
  <c r="Z94" i="32"/>
  <c r="AX94" i="32" s="1"/>
  <c r="AW94" i="32"/>
  <c r="Z86" i="32"/>
  <c r="AX86" i="32" s="1"/>
  <c r="AW86" i="32"/>
  <c r="Z78" i="32"/>
  <c r="AX78" i="32" s="1"/>
  <c r="AW78" i="32"/>
  <c r="Z70" i="32"/>
  <c r="AX70" i="32" s="1"/>
  <c r="AW70" i="32"/>
  <c r="Z62" i="32"/>
  <c r="AX62" i="32" s="1"/>
  <c r="AW62" i="32"/>
  <c r="Z54" i="32"/>
  <c r="AX54" i="32" s="1"/>
  <c r="AW54" i="32"/>
  <c r="Z46" i="32"/>
  <c r="AX46" i="32" s="1"/>
  <c r="AW46" i="32"/>
  <c r="Z38" i="32"/>
  <c r="AX38" i="32" s="1"/>
  <c r="AW38" i="32"/>
  <c r="Z30" i="32"/>
  <c r="AX30" i="32" s="1"/>
  <c r="AW30" i="32"/>
  <c r="Z22" i="32"/>
  <c r="AX22" i="32" s="1"/>
  <c r="AW22" i="32"/>
  <c r="Z14" i="32"/>
  <c r="AX14" i="32" s="1"/>
  <c r="AW14" i="32"/>
  <c r="AW138" i="32"/>
  <c r="Z218" i="32"/>
  <c r="AX218" i="32" s="1"/>
  <c r="Z66" i="32"/>
  <c r="AX66" i="32" s="1"/>
  <c r="AW66" i="32"/>
  <c r="Z297" i="32"/>
  <c r="AX297" i="32" s="1"/>
  <c r="Z233" i="32"/>
  <c r="AX233" i="32" s="1"/>
  <c r="Z285" i="32"/>
  <c r="AX285" i="32" s="1"/>
  <c r="Z261" i="32"/>
  <c r="AX261" i="32" s="1"/>
  <c r="Z237" i="32"/>
  <c r="AX237" i="32" s="1"/>
  <c r="Z213" i="32"/>
  <c r="AX213" i="32" s="1"/>
  <c r="Z149" i="32"/>
  <c r="AX149" i="32" s="1"/>
  <c r="AW149" i="32"/>
  <c r="Z125" i="32"/>
  <c r="AX125" i="32" s="1"/>
  <c r="AW125" i="32"/>
  <c r="Z93" i="32"/>
  <c r="AX93" i="32" s="1"/>
  <c r="AW93" i="32"/>
  <c r="Z77" i="32"/>
  <c r="AX77" i="32" s="1"/>
  <c r="AW77" i="32"/>
  <c r="Z61" i="32"/>
  <c r="AX61" i="32" s="1"/>
  <c r="AW61" i="32"/>
  <c r="Z53" i="32"/>
  <c r="AX53" i="32" s="1"/>
  <c r="AW53" i="32"/>
  <c r="Z45" i="32"/>
  <c r="AX45" i="32" s="1"/>
  <c r="AW45" i="32"/>
  <c r="Z37" i="32"/>
  <c r="AX37" i="32" s="1"/>
  <c r="AW37" i="32"/>
  <c r="Z13" i="32"/>
  <c r="AX13" i="32" s="1"/>
  <c r="AW13" i="32"/>
  <c r="AW106" i="32"/>
  <c r="Z258" i="32"/>
  <c r="AX258" i="32" s="1"/>
  <c r="Z130" i="32"/>
  <c r="AX130" i="32" s="1"/>
  <c r="AW130" i="32"/>
  <c r="Z289" i="32"/>
  <c r="AX289" i="32" s="1"/>
  <c r="Z265" i="32"/>
  <c r="AX265" i="32" s="1"/>
  <c r="Z293" i="32"/>
  <c r="AX293" i="32" s="1"/>
  <c r="Z269" i="32"/>
  <c r="AX269" i="32" s="1"/>
  <c r="Z245" i="32"/>
  <c r="AX245" i="32" s="1"/>
  <c r="Z221" i="32"/>
  <c r="AX221" i="32" s="1"/>
  <c r="Z197" i="32"/>
  <c r="AX197" i="32" s="1"/>
  <c r="Z173" i="32"/>
  <c r="AX173" i="32" s="1"/>
  <c r="AW173" i="32"/>
  <c r="Z157" i="32"/>
  <c r="AX157" i="32" s="1"/>
  <c r="AW157" i="32"/>
  <c r="Z133" i="32"/>
  <c r="AX133" i="32" s="1"/>
  <c r="AW133" i="32"/>
  <c r="Z117" i="32"/>
  <c r="AX117" i="32" s="1"/>
  <c r="AW117" i="32"/>
  <c r="Z85" i="32"/>
  <c r="AX85" i="32" s="1"/>
  <c r="AW85" i="32"/>
  <c r="Z21" i="32"/>
  <c r="AX21" i="32" s="1"/>
  <c r="AW21" i="32"/>
  <c r="Z292" i="32"/>
  <c r="AX292" i="32" s="1"/>
  <c r="Z276" i="32"/>
  <c r="AX276" i="32" s="1"/>
  <c r="Z260" i="32"/>
  <c r="AX260" i="32" s="1"/>
  <c r="Z236" i="32"/>
  <c r="AX236" i="32" s="1"/>
  <c r="Z212" i="32"/>
  <c r="AX212" i="32" s="1"/>
  <c r="Z196" i="32"/>
  <c r="AX196" i="32" s="1"/>
  <c r="Z172" i="32"/>
  <c r="AX172" i="32" s="1"/>
  <c r="AW172" i="32"/>
  <c r="Z156" i="32"/>
  <c r="AX156" i="32" s="1"/>
  <c r="AW156" i="32"/>
  <c r="Z140" i="32"/>
  <c r="AX140" i="32" s="1"/>
  <c r="AW140" i="32"/>
  <c r="Z124" i="32"/>
  <c r="AX124" i="32" s="1"/>
  <c r="AW124" i="32"/>
  <c r="Z108" i="32"/>
  <c r="AX108" i="32" s="1"/>
  <c r="AW108" i="32"/>
  <c r="Z84" i="32"/>
  <c r="AX84" i="32" s="1"/>
  <c r="AW84" i="32"/>
  <c r="Z68" i="32"/>
  <c r="AX68" i="32" s="1"/>
  <c r="AW68" i="32"/>
  <c r="Z44" i="32"/>
  <c r="AX44" i="32" s="1"/>
  <c r="AW44" i="32"/>
  <c r="Z20" i="32"/>
  <c r="AX20" i="32" s="1"/>
  <c r="AW20" i="32"/>
  <c r="AW74" i="32"/>
  <c r="Z282" i="32"/>
  <c r="AX282" i="32" s="1"/>
  <c r="Z146" i="32"/>
  <c r="AX146" i="32" s="1"/>
  <c r="AW146" i="32"/>
  <c r="Z122" i="32"/>
  <c r="AX122" i="32" s="1"/>
  <c r="AW122" i="32"/>
  <c r="Z50" i="32"/>
  <c r="AX50" i="32" s="1"/>
  <c r="AW50" i="32"/>
  <c r="Z34" i="32"/>
  <c r="AX34" i="32" s="1"/>
  <c r="AW34" i="32"/>
  <c r="Z241" i="32"/>
  <c r="AX241" i="32" s="1"/>
  <c r="Z301" i="32"/>
  <c r="AX301" i="32" s="1"/>
  <c r="Z277" i="32"/>
  <c r="AX277" i="32" s="1"/>
  <c r="Z253" i="32"/>
  <c r="AX253" i="32" s="1"/>
  <c r="Z229" i="32"/>
  <c r="AX229" i="32" s="1"/>
  <c r="Z205" i="32"/>
  <c r="AX205" i="32" s="1"/>
  <c r="Z181" i="32"/>
  <c r="AX181" i="32" s="1"/>
  <c r="AW181" i="32"/>
  <c r="Z165" i="32"/>
  <c r="AX165" i="32" s="1"/>
  <c r="AW165" i="32"/>
  <c r="Z141" i="32"/>
  <c r="AX141" i="32" s="1"/>
  <c r="AW141" i="32"/>
  <c r="Z109" i="32"/>
  <c r="AX109" i="32" s="1"/>
  <c r="AW109" i="32"/>
  <c r="Z101" i="32"/>
  <c r="AX101" i="32" s="1"/>
  <c r="AW101" i="32"/>
  <c r="Z69" i="32"/>
  <c r="AX69" i="32" s="1"/>
  <c r="AW69" i="32"/>
  <c r="Z29" i="32"/>
  <c r="AX29" i="32" s="1"/>
  <c r="AW29" i="32"/>
  <c r="Z300" i="32"/>
  <c r="AX300" i="32" s="1"/>
  <c r="Z284" i="32"/>
  <c r="AX284" i="32" s="1"/>
  <c r="Z268" i="32"/>
  <c r="AX268" i="32" s="1"/>
  <c r="Z252" i="32"/>
  <c r="AX252" i="32" s="1"/>
  <c r="Z244" i="32"/>
  <c r="AX244" i="32" s="1"/>
  <c r="Z228" i="32"/>
  <c r="AX228" i="32" s="1"/>
  <c r="Z220" i="32"/>
  <c r="AX220" i="32" s="1"/>
  <c r="Z204" i="32"/>
  <c r="AX204" i="32" s="1"/>
  <c r="Z188" i="32"/>
  <c r="AX188" i="32" s="1"/>
  <c r="AW188" i="32"/>
  <c r="Z180" i="32"/>
  <c r="AX180" i="32" s="1"/>
  <c r="AW180" i="32"/>
  <c r="Z164" i="32"/>
  <c r="AX164" i="32" s="1"/>
  <c r="AW164" i="32"/>
  <c r="Z148" i="32"/>
  <c r="AX148" i="32" s="1"/>
  <c r="AW148" i="32"/>
  <c r="Z132" i="32"/>
  <c r="AX132" i="32" s="1"/>
  <c r="AW132" i="32"/>
  <c r="Z116" i="32"/>
  <c r="AX116" i="32" s="1"/>
  <c r="AW116" i="32"/>
  <c r="Z100" i="32"/>
  <c r="AX100" i="32" s="1"/>
  <c r="AW100" i="32"/>
  <c r="Z92" i="32"/>
  <c r="AX92" i="32" s="1"/>
  <c r="AW92" i="32"/>
  <c r="Z76" i="32"/>
  <c r="AX76" i="32" s="1"/>
  <c r="AW76" i="32"/>
  <c r="Z60" i="32"/>
  <c r="AX60" i="32" s="1"/>
  <c r="AW60" i="32"/>
  <c r="Z52" i="32"/>
  <c r="AX52" i="32" s="1"/>
  <c r="AW52" i="32"/>
  <c r="Z36" i="32"/>
  <c r="AX36" i="32" s="1"/>
  <c r="AW36" i="32"/>
  <c r="Z28" i="32"/>
  <c r="AX28" i="32" s="1"/>
  <c r="AW28" i="32"/>
  <c r="Z12" i="32"/>
  <c r="AX12" i="32" s="1"/>
  <c r="AW12" i="32"/>
  <c r="Z299" i="32"/>
  <c r="AX299" i="32" s="1"/>
  <c r="Z291" i="32"/>
  <c r="AX291" i="32" s="1"/>
  <c r="Z283" i="32"/>
  <c r="AX283" i="32" s="1"/>
  <c r="Z275" i="32"/>
  <c r="AX275" i="32" s="1"/>
  <c r="Z267" i="32"/>
  <c r="AX267" i="32" s="1"/>
  <c r="Z259" i="32"/>
  <c r="AX259" i="32" s="1"/>
  <c r="Z251" i="32"/>
  <c r="AX251" i="32" s="1"/>
  <c r="Z243" i="32"/>
  <c r="AX243" i="32" s="1"/>
  <c r="Z235" i="32"/>
  <c r="AX235" i="32" s="1"/>
  <c r="Z227" i="32"/>
  <c r="AX227" i="32" s="1"/>
  <c r="AW42" i="32"/>
  <c r="Z219" i="32"/>
  <c r="AX219" i="32" s="1"/>
  <c r="Z211" i="32"/>
  <c r="AX211" i="32" s="1"/>
  <c r="Z203" i="32"/>
  <c r="AX203" i="32" s="1"/>
  <c r="Z195" i="32"/>
  <c r="AX195" i="32" s="1"/>
  <c r="Z187" i="32"/>
  <c r="AX187" i="32" s="1"/>
  <c r="AW187" i="32"/>
  <c r="Z179" i="32"/>
  <c r="AX179" i="32" s="1"/>
  <c r="AW179" i="32"/>
  <c r="Z171" i="32"/>
  <c r="AX171" i="32" s="1"/>
  <c r="AW171" i="32"/>
  <c r="Z163" i="32"/>
  <c r="AX163" i="32" s="1"/>
  <c r="AW163" i="32"/>
  <c r="Z155" i="32"/>
  <c r="AX155" i="32" s="1"/>
  <c r="AW155" i="32"/>
  <c r="Z147" i="32"/>
  <c r="AX147" i="32" s="1"/>
  <c r="AW147" i="32"/>
  <c r="Z139" i="32"/>
  <c r="AX139" i="32" s="1"/>
  <c r="AW139" i="32"/>
  <c r="Z131" i="32"/>
  <c r="AX131" i="32" s="1"/>
  <c r="AW131" i="32"/>
  <c r="Z123" i="32"/>
  <c r="AX123" i="32" s="1"/>
  <c r="AW123" i="32"/>
  <c r="Z115" i="32"/>
  <c r="AX115" i="32" s="1"/>
  <c r="AW115" i="32"/>
  <c r="Z107" i="32"/>
  <c r="AX107" i="32" s="1"/>
  <c r="AW107" i="32"/>
  <c r="Z99" i="32"/>
  <c r="AX99" i="32" s="1"/>
  <c r="AW99" i="32"/>
  <c r="Z91" i="32"/>
  <c r="AX91" i="32" s="1"/>
  <c r="AW91" i="32"/>
  <c r="Z83" i="32"/>
  <c r="AX83" i="32" s="1"/>
  <c r="AW83" i="32"/>
  <c r="Z75" i="32"/>
  <c r="AX75" i="32" s="1"/>
  <c r="AW75" i="32"/>
  <c r="Z67" i="32"/>
  <c r="AX67" i="32" s="1"/>
  <c r="AW67" i="32"/>
  <c r="Z59" i="32"/>
  <c r="AX59" i="32" s="1"/>
  <c r="AW59" i="32"/>
  <c r="Z51" i="32"/>
  <c r="AX51" i="32" s="1"/>
  <c r="AW51" i="32"/>
  <c r="Z43" i="32"/>
  <c r="AX43" i="32" s="1"/>
  <c r="AW43" i="32"/>
  <c r="Z35" i="32"/>
  <c r="AX35" i="32" s="1"/>
  <c r="AW35" i="32"/>
  <c r="Z27" i="32"/>
  <c r="AX27" i="32" s="1"/>
  <c r="AW27" i="32"/>
  <c r="Z19" i="32"/>
  <c r="AX19" i="32" s="1"/>
  <c r="AW19" i="32"/>
  <c r="Z239" i="32"/>
  <c r="AX239" i="32" s="1"/>
  <c r="Z231" i="32"/>
  <c r="AX231" i="32" s="1"/>
  <c r="Z223" i="32"/>
  <c r="AX223" i="32" s="1"/>
  <c r="Z215" i="32"/>
  <c r="AX215" i="32" s="1"/>
  <c r="Z207" i="32"/>
  <c r="AX207" i="32" s="1"/>
  <c r="Z199" i="32"/>
  <c r="AX199" i="32" s="1"/>
  <c r="Z191" i="32"/>
  <c r="AX191" i="32" s="1"/>
  <c r="Z183" i="32"/>
  <c r="AX183" i="32" s="1"/>
  <c r="AW183" i="32"/>
  <c r="Z175" i="32"/>
  <c r="AX175" i="32" s="1"/>
  <c r="AW175" i="32"/>
  <c r="Z167" i="32"/>
  <c r="AX167" i="32" s="1"/>
  <c r="AW167" i="32"/>
  <c r="Z159" i="32"/>
  <c r="AX159" i="32" s="1"/>
  <c r="AW159" i="32"/>
  <c r="Z151" i="32"/>
  <c r="AX151" i="32" s="1"/>
  <c r="AW151" i="32"/>
  <c r="Z143" i="32"/>
  <c r="AX143" i="32" s="1"/>
  <c r="AW143" i="32"/>
  <c r="Z135" i="32"/>
  <c r="AX135" i="32" s="1"/>
  <c r="AW135" i="32"/>
  <c r="Z127" i="32"/>
  <c r="AX127" i="32" s="1"/>
  <c r="AW127" i="32"/>
  <c r="Z119" i="32"/>
  <c r="AX119" i="32" s="1"/>
  <c r="AW119" i="32"/>
  <c r="Z111" i="32"/>
  <c r="AX111" i="32" s="1"/>
  <c r="AW111" i="32"/>
  <c r="Z103" i="32"/>
  <c r="AX103" i="32" s="1"/>
  <c r="AW103" i="32"/>
  <c r="Z95" i="32"/>
  <c r="AX95" i="32" s="1"/>
  <c r="AW95" i="32"/>
  <c r="Z87" i="32"/>
  <c r="AX87" i="32" s="1"/>
  <c r="AW87" i="32"/>
  <c r="Z79" i="32"/>
  <c r="AX79" i="32" s="1"/>
  <c r="AW79" i="32"/>
  <c r="Z71" i="32"/>
  <c r="AX71" i="32" s="1"/>
  <c r="AW71" i="32"/>
  <c r="Z63" i="32"/>
  <c r="AX63" i="32" s="1"/>
  <c r="AW63" i="32"/>
  <c r="Z55" i="32"/>
  <c r="AX55" i="32" s="1"/>
  <c r="AW55" i="32"/>
  <c r="Z47" i="32"/>
  <c r="AX47" i="32" s="1"/>
  <c r="AW47" i="32"/>
  <c r="Z39" i="32"/>
  <c r="AX39" i="32" s="1"/>
  <c r="AW39" i="32"/>
  <c r="Z31" i="32"/>
  <c r="AX31" i="32" s="1"/>
  <c r="AW31" i="32"/>
  <c r="Z23" i="32"/>
  <c r="AX23" i="32" s="1"/>
  <c r="AW23" i="32"/>
  <c r="Z15" i="32"/>
  <c r="AX15" i="32" s="1"/>
  <c r="AW15" i="32"/>
  <c r="J11" i="29" l="1"/>
  <c r="M10" i="3"/>
  <c r="J154" i="29"/>
  <c r="J105" i="29"/>
  <c r="J41" i="29"/>
  <c r="J208" i="29"/>
  <c r="J239" i="29"/>
  <c r="J270" i="29"/>
  <c r="J222" i="29"/>
  <c r="J293" i="29"/>
  <c r="J101" i="29"/>
  <c r="J77" i="29"/>
  <c r="J61" i="29"/>
  <c r="J13" i="29"/>
  <c r="J202" i="29"/>
  <c r="J42" i="29"/>
  <c r="J113" i="29"/>
  <c r="J176" i="29"/>
  <c r="J120" i="29"/>
  <c r="J231" i="29"/>
  <c r="J175" i="29"/>
  <c r="J230" i="29"/>
  <c r="J102" i="29"/>
  <c r="J245" i="29"/>
  <c r="J284" i="29"/>
  <c r="J260" i="29"/>
  <c r="J220" i="29"/>
  <c r="J196" i="29"/>
  <c r="J156" i="29"/>
  <c r="J106" i="29"/>
  <c r="J161" i="29"/>
  <c r="J88" i="29"/>
  <c r="J143" i="29"/>
  <c r="J78" i="29"/>
  <c r="J291" i="29"/>
  <c r="J163" i="29"/>
  <c r="J99" i="29"/>
  <c r="J83" i="29"/>
  <c r="J35" i="29"/>
  <c r="J19" i="29"/>
  <c r="J261" i="29"/>
  <c r="J75" i="29"/>
  <c r="J79" i="29"/>
  <c r="J203" i="29"/>
  <c r="J139" i="29"/>
  <c r="J274" i="29"/>
  <c r="J130" i="29"/>
  <c r="J184" i="29"/>
  <c r="J87" i="29"/>
  <c r="J298" i="29"/>
  <c r="J26" i="29"/>
  <c r="J257" i="29"/>
  <c r="J70" i="29"/>
  <c r="J125" i="29"/>
  <c r="J212" i="29"/>
  <c r="J20" i="29"/>
  <c r="J297" i="29"/>
  <c r="J248" i="29"/>
  <c r="J80" i="29"/>
  <c r="J111" i="29"/>
  <c r="J63" i="29"/>
  <c r="J150" i="29"/>
  <c r="J38" i="29"/>
  <c r="J221" i="29"/>
  <c r="J243" i="29"/>
  <c r="J219" i="29"/>
  <c r="J179" i="29"/>
  <c r="J51" i="29"/>
  <c r="J138" i="29"/>
  <c r="J144" i="29"/>
  <c r="J262" i="29"/>
  <c r="J182" i="29"/>
  <c r="J22" i="29"/>
  <c r="J213" i="29"/>
  <c r="J149" i="29"/>
  <c r="J188" i="29"/>
  <c r="J100" i="29"/>
  <c r="J60" i="29"/>
  <c r="J36" i="29"/>
  <c r="J233" i="29"/>
  <c r="J49" i="29"/>
  <c r="J259" i="29"/>
  <c r="J27" i="29"/>
  <c r="J137" i="29"/>
  <c r="J57" i="29"/>
  <c r="J224" i="29"/>
  <c r="J168" i="29"/>
  <c r="J255" i="29"/>
  <c r="J238" i="29"/>
  <c r="J14" i="29"/>
  <c r="J85" i="29"/>
  <c r="J281" i="29"/>
  <c r="J192" i="29"/>
  <c r="J56" i="29"/>
  <c r="J16" i="29"/>
  <c r="J135" i="29"/>
  <c r="J141" i="29"/>
  <c r="J292" i="29"/>
  <c r="J252" i="29"/>
  <c r="J164" i="29"/>
  <c r="J76" i="29"/>
  <c r="J73" i="29"/>
  <c r="J151" i="29"/>
  <c r="J277" i="29"/>
  <c r="J235" i="29"/>
  <c r="J171" i="29"/>
  <c r="J131" i="29"/>
  <c r="J91" i="29"/>
  <c r="J43" i="29"/>
  <c r="J258" i="29"/>
  <c r="J114" i="29"/>
  <c r="J296" i="29"/>
  <c r="J109" i="29"/>
  <c r="J21" i="29"/>
  <c r="J282" i="29"/>
  <c r="J183" i="29"/>
  <c r="J246" i="29"/>
  <c r="J62" i="29"/>
  <c r="J117" i="29"/>
  <c r="J268" i="29"/>
  <c r="J244" i="29"/>
  <c r="J140" i="29"/>
  <c r="J116" i="29"/>
  <c r="J12" i="29"/>
  <c r="J25" i="29"/>
  <c r="J103" i="29"/>
  <c r="J147" i="29"/>
  <c r="J67" i="29"/>
  <c r="J47" i="29"/>
  <c r="J211" i="29"/>
  <c r="J107" i="29"/>
  <c r="J59" i="29"/>
  <c r="J250" i="29"/>
  <c r="J66" i="29"/>
  <c r="J152" i="29"/>
  <c r="J159" i="29"/>
  <c r="J254" i="29"/>
  <c r="J142" i="29"/>
  <c r="J30" i="29"/>
  <c r="J229" i="29"/>
  <c r="J53" i="29"/>
  <c r="J37" i="29"/>
  <c r="J266" i="29"/>
  <c r="J146" i="29"/>
  <c r="J273" i="29"/>
  <c r="J225" i="29"/>
  <c r="J177" i="29"/>
  <c r="J33" i="29"/>
  <c r="J256" i="29"/>
  <c r="J200" i="29"/>
  <c r="J72" i="29"/>
  <c r="J54" i="29"/>
  <c r="J133" i="29"/>
  <c r="J172" i="29"/>
  <c r="J108" i="29"/>
  <c r="J92" i="29"/>
  <c r="J68" i="29"/>
  <c r="J44" i="29"/>
  <c r="J28" i="29"/>
  <c r="J58" i="29"/>
  <c r="J249" i="29"/>
  <c r="J123" i="29"/>
  <c r="J132" i="29"/>
  <c r="J227" i="29"/>
  <c r="J115" i="29"/>
  <c r="J136" i="29"/>
  <c r="J207" i="29"/>
  <c r="J15" i="29"/>
  <c r="J86" i="29"/>
  <c r="J289" i="29"/>
  <c r="J223" i="29"/>
  <c r="J302" i="29"/>
  <c r="J90" i="29"/>
  <c r="J145" i="29"/>
  <c r="J263" i="29"/>
  <c r="J94" i="29"/>
  <c r="J279" i="29"/>
  <c r="J127" i="29"/>
  <c r="J45" i="29"/>
  <c r="J271" i="29"/>
  <c r="J195" i="29"/>
  <c r="J170" i="29"/>
  <c r="J272" i="29"/>
  <c r="J118" i="29"/>
  <c r="J269" i="29"/>
  <c r="J173" i="29"/>
  <c r="J124" i="29"/>
  <c r="J185" i="29"/>
  <c r="J126" i="29"/>
  <c r="J104" i="29"/>
  <c r="J216" i="29"/>
  <c r="J31" i="29"/>
  <c r="J204" i="29"/>
  <c r="J217" i="29"/>
  <c r="J299" i="29"/>
  <c r="J174" i="29"/>
  <c r="J226" i="29"/>
  <c r="J295" i="29"/>
  <c r="J278" i="29"/>
  <c r="J206" i="29"/>
  <c r="J301" i="29"/>
  <c r="J197" i="29"/>
  <c r="J180" i="29"/>
  <c r="J34" i="29"/>
  <c r="J32" i="29"/>
  <c r="J251" i="29"/>
  <c r="J187" i="29"/>
  <c r="J178" i="29"/>
  <c r="J89" i="29"/>
  <c r="J240" i="29"/>
  <c r="J64" i="29"/>
  <c r="J39" i="29"/>
  <c r="J165" i="29"/>
  <c r="J29" i="29"/>
  <c r="J218" i="29"/>
  <c r="J98" i="29"/>
  <c r="J129" i="29"/>
  <c r="J232" i="29"/>
  <c r="J160" i="29"/>
  <c r="J112" i="29"/>
  <c r="J40" i="29"/>
  <c r="J167" i="29"/>
  <c r="J119" i="29"/>
  <c r="J198" i="29"/>
  <c r="J134" i="29"/>
  <c r="J285" i="29"/>
  <c r="J189" i="29"/>
  <c r="J300" i="29"/>
  <c r="J276" i="29"/>
  <c r="J236" i="29"/>
  <c r="J148" i="29"/>
  <c r="J84" i="29"/>
  <c r="J201" i="29"/>
  <c r="J65" i="29"/>
  <c r="J288" i="29"/>
  <c r="J110" i="29"/>
  <c r="J267" i="29"/>
  <c r="J205" i="29"/>
  <c r="J93" i="29"/>
  <c r="J186" i="29"/>
  <c r="J199" i="29"/>
  <c r="J71" i="29"/>
  <c r="J214" i="29"/>
  <c r="J23" i="29"/>
  <c r="J155" i="29"/>
  <c r="J234" i="29"/>
  <c r="J17" i="29"/>
  <c r="J24" i="29"/>
  <c r="J190" i="29"/>
  <c r="J253" i="29"/>
  <c r="J69" i="29"/>
  <c r="J242" i="29"/>
  <c r="J209" i="29"/>
  <c r="J97" i="29"/>
  <c r="J228" i="29"/>
  <c r="J50" i="29"/>
  <c r="J280" i="29"/>
  <c r="J286" i="29"/>
  <c r="J283" i="29"/>
  <c r="J210" i="29"/>
  <c r="J82" i="29"/>
  <c r="J241" i="29"/>
  <c r="J169" i="29"/>
  <c r="J55" i="29"/>
  <c r="J181" i="29"/>
  <c r="J162" i="29"/>
  <c r="J193" i="29"/>
  <c r="J294" i="29"/>
  <c r="J52" i="29"/>
  <c r="J74" i="29"/>
  <c r="J265" i="29"/>
  <c r="J128" i="29"/>
  <c r="J194" i="29"/>
  <c r="J287" i="29"/>
  <c r="J95" i="29"/>
  <c r="J46" i="29"/>
  <c r="J237" i="29"/>
  <c r="J122" i="29"/>
  <c r="J18" i="29"/>
  <c r="J153" i="29"/>
  <c r="J121" i="29"/>
  <c r="J81" i="29"/>
  <c r="J96" i="29"/>
  <c r="J48" i="29"/>
  <c r="J247" i="29"/>
  <c r="J215" i="29"/>
  <c r="J166" i="29"/>
  <c r="J157" i="29"/>
  <c r="J264" i="29"/>
  <c r="J158" i="29"/>
  <c r="J275" i="29"/>
  <c r="AK115" i="35"/>
  <c r="AL115" i="35" s="1"/>
  <c r="BN115" i="35"/>
  <c r="BO115" i="35" s="1"/>
  <c r="BP115" i="35" s="1"/>
  <c r="AK78" i="35"/>
  <c r="AL78" i="35" s="1"/>
  <c r="BN78" i="35"/>
  <c r="BO78" i="35" s="1"/>
  <c r="BP78" i="35" s="1"/>
  <c r="AA10" i="35"/>
  <c r="AB10" i="35" s="1"/>
  <c r="BD10" i="35"/>
  <c r="BE10" i="35" s="1"/>
  <c r="BF10" i="35" s="1"/>
  <c r="AK11" i="35"/>
  <c r="AL11" i="35" s="1"/>
  <c r="BN11" i="35"/>
  <c r="BO11" i="35" s="1"/>
  <c r="BP11" i="35" s="1"/>
  <c r="K10" i="3"/>
  <c r="R10" i="32"/>
  <c r="AP10" i="32" s="1"/>
  <c r="AM10" i="32"/>
  <c r="J290" i="29" l="1"/>
  <c r="E10" i="29"/>
  <c r="F10" i="29" s="1"/>
  <c r="J191" i="29"/>
  <c r="J10" i="29"/>
  <c r="H10" i="29"/>
  <c r="I10" i="29" s="1"/>
  <c r="AK10" i="35"/>
  <c r="AL10" i="35" s="1"/>
  <c r="BN10" i="35"/>
  <c r="BO10" i="35" s="1"/>
  <c r="BP10" i="35" s="1"/>
  <c r="P172" i="3"/>
  <c r="Q172" i="3" s="1"/>
  <c r="P147" i="3"/>
  <c r="Q147" i="3" s="1"/>
  <c r="P145" i="3"/>
  <c r="Q145" i="3" s="1"/>
  <c r="P208" i="3"/>
  <c r="Q208" i="3" s="1"/>
  <c r="P168" i="3"/>
  <c r="Q168" i="3" s="1"/>
  <c r="P48" i="3"/>
  <c r="Q48" i="3" s="1"/>
  <c r="P16" i="3"/>
  <c r="Q16" i="3" s="1"/>
  <c r="P52" i="3"/>
  <c r="Q52" i="3" s="1"/>
  <c r="P90" i="3"/>
  <c r="Q90" i="3" s="1"/>
  <c r="P178" i="3"/>
  <c r="Q178" i="3" s="1"/>
  <c r="P19" i="3"/>
  <c r="Q19" i="3" s="1"/>
  <c r="P62" i="3"/>
  <c r="Q62" i="3" s="1"/>
  <c r="P205" i="3"/>
  <c r="Q205" i="3" s="1"/>
  <c r="P271" i="3"/>
  <c r="Q271" i="3" s="1"/>
  <c r="P50" i="3"/>
  <c r="Q50" i="3" s="1"/>
  <c r="P18" i="3"/>
  <c r="Q18" i="3" s="1"/>
  <c r="P122" i="3"/>
  <c r="Q122" i="3" s="1"/>
  <c r="P235" i="3"/>
  <c r="Q235" i="3" s="1"/>
  <c r="P280" i="3"/>
  <c r="Q280" i="3" s="1"/>
  <c r="P261" i="3"/>
  <c r="Q261" i="3" s="1"/>
  <c r="P102" i="3"/>
  <c r="Q102" i="3" s="1"/>
  <c r="P32" i="3"/>
  <c r="Q32" i="3" s="1"/>
  <c r="P157" i="3"/>
  <c r="Q157" i="3" s="1"/>
  <c r="P249" i="3"/>
  <c r="Q249" i="3" s="1"/>
  <c r="P74" i="3"/>
  <c r="Q74" i="3" s="1"/>
  <c r="P275" i="3"/>
  <c r="Q275" i="3" s="1"/>
  <c r="P163" i="3"/>
  <c r="Q163" i="3" s="1"/>
  <c r="P66" i="3"/>
  <c r="Q66" i="3" s="1"/>
  <c r="P61" i="3"/>
  <c r="Q61" i="3" s="1"/>
  <c r="P169" i="3"/>
  <c r="Q169" i="3" s="1"/>
  <c r="P290" i="3"/>
  <c r="Q290" i="3" s="1"/>
  <c r="P34" i="3"/>
  <c r="Q34" i="3" s="1"/>
  <c r="P176" i="3"/>
  <c r="Q176" i="3" s="1"/>
  <c r="P274" i="3"/>
  <c r="Q274" i="3" s="1"/>
  <c r="P215" i="3"/>
  <c r="Q215" i="3" s="1"/>
  <c r="P233" i="3"/>
  <c r="Q233" i="3" s="1"/>
  <c r="P35" i="3"/>
  <c r="Q35" i="3" s="1"/>
  <c r="P255" i="3"/>
  <c r="Q255" i="3" s="1"/>
  <c r="P152" i="3"/>
  <c r="Q152" i="3" s="1"/>
  <c r="P256" i="3"/>
  <c r="Q256" i="3" s="1"/>
  <c r="P204" i="3"/>
  <c r="Q204" i="3" s="1"/>
  <c r="P186" i="3"/>
  <c r="Q186" i="3" s="1"/>
  <c r="P137" i="3"/>
  <c r="Q137" i="3" s="1"/>
  <c r="P121" i="3"/>
  <c r="Q121" i="3" s="1"/>
  <c r="P76" i="3"/>
  <c r="Q76" i="3" s="1"/>
  <c r="P153" i="3"/>
  <c r="Q153" i="3" s="1"/>
  <c r="P25" i="3"/>
  <c r="Q25" i="3" s="1"/>
  <c r="P142" i="3"/>
  <c r="Q142" i="3" s="1"/>
  <c r="P291" i="3"/>
  <c r="Q291" i="3" s="1"/>
  <c r="P105" i="3"/>
  <c r="Q105" i="3" s="1"/>
  <c r="P68" i="3"/>
  <c r="Q68" i="3" s="1"/>
  <c r="P273" i="3"/>
  <c r="Q273" i="3" s="1"/>
  <c r="P298" i="3"/>
  <c r="Q298" i="3" s="1"/>
  <c r="P236" i="3"/>
  <c r="Q236" i="3" s="1"/>
  <c r="P210" i="3"/>
  <c r="Q210" i="3" s="1"/>
  <c r="P196" i="3"/>
  <c r="Q196" i="3" s="1"/>
  <c r="P181" i="3"/>
  <c r="Q181" i="3" s="1"/>
  <c r="P136" i="3"/>
  <c r="Q136" i="3" s="1"/>
  <c r="P120" i="3"/>
  <c r="Q120" i="3" s="1"/>
  <c r="P85" i="3"/>
  <c r="Q85" i="3" s="1"/>
  <c r="P251" i="3"/>
  <c r="Q251" i="3" s="1"/>
  <c r="P177" i="3"/>
  <c r="Q177" i="3" s="1"/>
  <c r="P158" i="3"/>
  <c r="Q158" i="3" s="1"/>
  <c r="P104" i="3"/>
  <c r="Q104" i="3" s="1"/>
  <c r="P206" i="3"/>
  <c r="Q206" i="3" s="1"/>
  <c r="P188" i="3"/>
  <c r="Q188" i="3" s="1"/>
  <c r="P150" i="3"/>
  <c r="Q150" i="3" s="1"/>
  <c r="P131" i="3"/>
  <c r="Q131" i="3" s="1"/>
  <c r="P115" i="3"/>
  <c r="Q115" i="3" s="1"/>
  <c r="P285" i="3"/>
  <c r="Q285" i="3" s="1"/>
  <c r="P33" i="3"/>
  <c r="Q33" i="3" s="1"/>
  <c r="P138" i="3"/>
  <c r="Q138" i="3" s="1"/>
  <c r="P216" i="3"/>
  <c r="Q216" i="3" s="1"/>
  <c r="P29" i="3"/>
  <c r="Q29" i="3" s="1"/>
  <c r="P134" i="3"/>
  <c r="Q134" i="3" s="1"/>
  <c r="P292" i="3"/>
  <c r="Q292" i="3" s="1"/>
  <c r="P276" i="3"/>
  <c r="Q276" i="3" s="1"/>
  <c r="P257" i="3"/>
  <c r="Q257" i="3" s="1"/>
  <c r="P164" i="3"/>
  <c r="Q164" i="3" s="1"/>
  <c r="P98" i="3"/>
  <c r="Q98" i="3" s="1"/>
  <c r="P44" i="3"/>
  <c r="Q44" i="3" s="1"/>
  <c r="P28" i="3"/>
  <c r="Q28" i="3" s="1"/>
  <c r="P12" i="3"/>
  <c r="Q12" i="3" s="1"/>
  <c r="P17" i="3"/>
  <c r="Q17" i="3" s="1"/>
  <c r="P299" i="3"/>
  <c r="Q299" i="3" s="1"/>
  <c r="P245" i="3"/>
  <c r="Q245" i="3" s="1"/>
  <c r="P229" i="3"/>
  <c r="Q229" i="3" s="1"/>
  <c r="P86" i="3"/>
  <c r="Q86" i="3" s="1"/>
  <c r="P63" i="3"/>
  <c r="Q63" i="3" s="1"/>
  <c r="P268" i="3"/>
  <c r="Q268" i="3" s="1"/>
  <c r="P252" i="3"/>
  <c r="Q252" i="3" s="1"/>
  <c r="P174" i="3"/>
  <c r="Q174" i="3" s="1"/>
  <c r="P159" i="3"/>
  <c r="Q159" i="3" s="1"/>
  <c r="P47" i="3"/>
  <c r="Q47" i="3" s="1"/>
  <c r="P31" i="3"/>
  <c r="Q31" i="3" s="1"/>
  <c r="P15" i="3"/>
  <c r="Q15" i="3" s="1"/>
  <c r="P58" i="3"/>
  <c r="Q58" i="3" s="1"/>
  <c r="P53" i="3"/>
  <c r="Q53" i="3" s="1"/>
  <c r="P99" i="3"/>
  <c r="Q99" i="3" s="1"/>
  <c r="P126" i="3"/>
  <c r="Q126" i="3" s="1"/>
  <c r="P286" i="3"/>
  <c r="Q286" i="3" s="1"/>
  <c r="P267" i="3"/>
  <c r="Q267" i="3" s="1"/>
  <c r="P46" i="3"/>
  <c r="Q46" i="3" s="1"/>
  <c r="P30" i="3"/>
  <c r="Q30" i="3" s="1"/>
  <c r="P14" i="3"/>
  <c r="Q14" i="3" s="1"/>
  <c r="P107" i="3"/>
  <c r="Q107" i="3" s="1"/>
  <c r="P75" i="3"/>
  <c r="Q75" i="3" s="1"/>
  <c r="P247" i="3"/>
  <c r="Q247" i="3" s="1"/>
  <c r="P231" i="3"/>
  <c r="Q231" i="3" s="1"/>
  <c r="P200" i="3"/>
  <c r="Q200" i="3" s="1"/>
  <c r="P182" i="3"/>
  <c r="Q182" i="3" s="1"/>
  <c r="P133" i="3"/>
  <c r="Q133" i="3" s="1"/>
  <c r="P117" i="3"/>
  <c r="Q117" i="3" s="1"/>
  <c r="P277" i="3"/>
  <c r="Q277" i="3" s="1"/>
  <c r="P103" i="3"/>
  <c r="Q103" i="3" s="1"/>
  <c r="P226" i="3"/>
  <c r="Q226" i="3" s="1"/>
  <c r="P130" i="3"/>
  <c r="Q130" i="3" s="1"/>
  <c r="P287" i="3"/>
  <c r="Q287" i="3" s="1"/>
  <c r="P101" i="3"/>
  <c r="Q101" i="3" s="1"/>
  <c r="P37" i="3"/>
  <c r="Q37" i="3" s="1"/>
  <c r="P238" i="3"/>
  <c r="Q238" i="3" s="1"/>
  <c r="P114" i="3"/>
  <c r="Q114" i="3" s="1"/>
  <c r="P248" i="3"/>
  <c r="Q248" i="3" s="1"/>
  <c r="P232" i="3"/>
  <c r="Q232" i="3" s="1"/>
  <c r="P207" i="3"/>
  <c r="Q207" i="3" s="1"/>
  <c r="P192" i="3"/>
  <c r="Q192" i="3" s="1"/>
  <c r="P132" i="3"/>
  <c r="Q132" i="3" s="1"/>
  <c r="P116" i="3"/>
  <c r="Q116" i="3" s="1"/>
  <c r="P81" i="3"/>
  <c r="Q81" i="3" s="1"/>
  <c r="P220" i="3"/>
  <c r="Q220" i="3" s="1"/>
  <c r="P170" i="3"/>
  <c r="Q170" i="3" s="1"/>
  <c r="P154" i="3"/>
  <c r="Q154" i="3" s="1"/>
  <c r="P100" i="3"/>
  <c r="Q100" i="3" s="1"/>
  <c r="P202" i="3"/>
  <c r="Q202" i="3" s="1"/>
  <c r="P184" i="3"/>
  <c r="Q184" i="3" s="1"/>
  <c r="P143" i="3"/>
  <c r="Q143" i="3" s="1"/>
  <c r="P127" i="3"/>
  <c r="Q127" i="3" s="1"/>
  <c r="P88" i="3"/>
  <c r="Q88" i="3" s="1"/>
  <c r="P270" i="3"/>
  <c r="Q270" i="3" s="1"/>
  <c r="P246" i="3"/>
  <c r="Q246" i="3" s="1"/>
  <c r="P95" i="3"/>
  <c r="Q95" i="3" s="1"/>
  <c r="P198" i="3"/>
  <c r="Q198" i="3" s="1"/>
  <c r="P230" i="3"/>
  <c r="Q230" i="3" s="1"/>
  <c r="P118" i="3"/>
  <c r="Q118" i="3" s="1"/>
  <c r="P288" i="3"/>
  <c r="Q288" i="3" s="1"/>
  <c r="P269" i="3"/>
  <c r="Q269" i="3" s="1"/>
  <c r="P253" i="3"/>
  <c r="Q253" i="3" s="1"/>
  <c r="P197" i="3"/>
  <c r="Q197" i="3" s="1"/>
  <c r="P160" i="3"/>
  <c r="Q160" i="3" s="1"/>
  <c r="P110" i="3"/>
  <c r="Q110" i="3" s="1"/>
  <c r="P71" i="3"/>
  <c r="Q71" i="3" s="1"/>
  <c r="P40" i="3"/>
  <c r="Q40" i="3" s="1"/>
  <c r="P24" i="3"/>
  <c r="Q24" i="3" s="1"/>
  <c r="P289" i="3"/>
  <c r="Q289" i="3" s="1"/>
  <c r="P300" i="3"/>
  <c r="Q300" i="3" s="1"/>
  <c r="P295" i="3"/>
  <c r="Q295" i="3" s="1"/>
  <c r="P241" i="3"/>
  <c r="Q241" i="3" s="1"/>
  <c r="P225" i="3"/>
  <c r="Q225" i="3" s="1"/>
  <c r="P113" i="3"/>
  <c r="Q113" i="3" s="1"/>
  <c r="P82" i="3"/>
  <c r="Q82" i="3" s="1"/>
  <c r="P59" i="3"/>
  <c r="Q59" i="3" s="1"/>
  <c r="P264" i="3"/>
  <c r="Q264" i="3" s="1"/>
  <c r="P221" i="3"/>
  <c r="Q221" i="3" s="1"/>
  <c r="P171" i="3"/>
  <c r="Q171" i="3" s="1"/>
  <c r="P155" i="3"/>
  <c r="Q155" i="3" s="1"/>
  <c r="P43" i="3"/>
  <c r="Q43" i="3" s="1"/>
  <c r="P27" i="3"/>
  <c r="Q27" i="3" s="1"/>
  <c r="P54" i="3"/>
  <c r="Q54" i="3" s="1"/>
  <c r="P281" i="3"/>
  <c r="Q281" i="3" s="1"/>
  <c r="P21" i="3"/>
  <c r="Q21" i="3" s="1"/>
  <c r="P83" i="3"/>
  <c r="Q83" i="3" s="1"/>
  <c r="P282" i="3"/>
  <c r="Q282" i="3" s="1"/>
  <c r="P263" i="3"/>
  <c r="Q263" i="3" s="1"/>
  <c r="P96" i="3"/>
  <c r="Q96" i="3" s="1"/>
  <c r="P42" i="3"/>
  <c r="Q42" i="3" s="1"/>
  <c r="P26" i="3"/>
  <c r="Q26" i="3" s="1"/>
  <c r="P80" i="3"/>
  <c r="Q80" i="3" s="1"/>
  <c r="P45" i="3"/>
  <c r="Q45" i="3" s="1"/>
  <c r="P301" i="3"/>
  <c r="Q301" i="3" s="1"/>
  <c r="P243" i="3"/>
  <c r="Q243" i="3" s="1"/>
  <c r="P227" i="3"/>
  <c r="Q227" i="3" s="1"/>
  <c r="P218" i="3"/>
  <c r="Q218" i="3" s="1"/>
  <c r="P193" i="3"/>
  <c r="Q193" i="3" s="1"/>
  <c r="P148" i="3"/>
  <c r="Q148" i="3" s="1"/>
  <c r="P129" i="3"/>
  <c r="Q129" i="3" s="1"/>
  <c r="P258" i="3"/>
  <c r="Q258" i="3" s="1"/>
  <c r="P72" i="3"/>
  <c r="Q72" i="3" s="1"/>
  <c r="P201" i="3"/>
  <c r="Q201" i="3" s="1"/>
  <c r="P79" i="3"/>
  <c r="Q79" i="3" s="1"/>
  <c r="P283" i="3"/>
  <c r="Q283" i="3" s="1"/>
  <c r="P151" i="3"/>
  <c r="Q151" i="3" s="1"/>
  <c r="P97" i="3"/>
  <c r="Q97" i="3" s="1"/>
  <c r="P13" i="3"/>
  <c r="Q13" i="3" s="1"/>
  <c r="P194" i="3"/>
  <c r="Q194" i="3" s="1"/>
  <c r="P91" i="3"/>
  <c r="Q91" i="3" s="1"/>
  <c r="P244" i="3"/>
  <c r="Q244" i="3" s="1"/>
  <c r="P228" i="3"/>
  <c r="Q228" i="3" s="1"/>
  <c r="P203" i="3"/>
  <c r="Q203" i="3" s="1"/>
  <c r="P144" i="3"/>
  <c r="Q144" i="3" s="1"/>
  <c r="P128" i="3"/>
  <c r="Q128" i="3" s="1"/>
  <c r="P93" i="3"/>
  <c r="Q93" i="3" s="1"/>
  <c r="P77" i="3"/>
  <c r="Q77" i="3" s="1"/>
  <c r="P217" i="3"/>
  <c r="Q217" i="3" s="1"/>
  <c r="P166" i="3"/>
  <c r="Q166" i="3" s="1"/>
  <c r="P112" i="3"/>
  <c r="Q112" i="3" s="1"/>
  <c r="P195" i="3"/>
  <c r="Q195" i="3" s="1"/>
  <c r="P180" i="3"/>
  <c r="Q180" i="3" s="1"/>
  <c r="P139" i="3"/>
  <c r="Q139" i="3" s="1"/>
  <c r="P123" i="3"/>
  <c r="Q123" i="3" s="1"/>
  <c r="P84" i="3"/>
  <c r="Q84" i="3" s="1"/>
  <c r="P146" i="3"/>
  <c r="Q146" i="3" s="1"/>
  <c r="P212" i="3"/>
  <c r="Q212" i="3" s="1"/>
  <c r="P56" i="3"/>
  <c r="Q56" i="3" s="1"/>
  <c r="P161" i="3"/>
  <c r="Q161" i="3" s="1"/>
  <c r="P187" i="3"/>
  <c r="Q187" i="3" s="1"/>
  <c r="P87" i="3"/>
  <c r="Q87" i="3" s="1"/>
  <c r="P284" i="3"/>
  <c r="Q284" i="3" s="1"/>
  <c r="P265" i="3"/>
  <c r="Q265" i="3" s="1"/>
  <c r="P222" i="3"/>
  <c r="Q222" i="3" s="1"/>
  <c r="P175" i="3"/>
  <c r="Q175" i="3" s="1"/>
  <c r="P156" i="3"/>
  <c r="Q156" i="3" s="1"/>
  <c r="P106" i="3"/>
  <c r="Q106" i="3" s="1"/>
  <c r="P67" i="3"/>
  <c r="Q67" i="3" s="1"/>
  <c r="P36" i="3"/>
  <c r="Q36" i="3" s="1"/>
  <c r="P20" i="3"/>
  <c r="Q20" i="3" s="1"/>
  <c r="P254" i="3"/>
  <c r="Q254" i="3" s="1"/>
  <c r="P234" i="3"/>
  <c r="Q234" i="3" s="1"/>
  <c r="P272" i="3"/>
  <c r="Q272" i="3" s="1"/>
  <c r="P237" i="3"/>
  <c r="Q237" i="3" s="1"/>
  <c r="P94" i="3"/>
  <c r="Q94" i="3" s="1"/>
  <c r="P78" i="3"/>
  <c r="Q78" i="3" s="1"/>
  <c r="P55" i="3"/>
  <c r="Q55" i="3" s="1"/>
  <c r="P260" i="3"/>
  <c r="Q260" i="3" s="1"/>
  <c r="P214" i="3"/>
  <c r="Q214" i="3" s="1"/>
  <c r="P39" i="3"/>
  <c r="Q39" i="3" s="1"/>
  <c r="P23" i="3"/>
  <c r="Q23" i="3" s="1"/>
  <c r="P92" i="3"/>
  <c r="Q92" i="3" s="1"/>
  <c r="P73" i="3"/>
  <c r="Q73" i="3" s="1"/>
  <c r="P65" i="3"/>
  <c r="Q65" i="3" s="1"/>
  <c r="P266" i="3"/>
  <c r="Q266" i="3" s="1"/>
  <c r="P242" i="3"/>
  <c r="Q242" i="3" s="1"/>
  <c r="P294" i="3"/>
  <c r="Q294" i="3" s="1"/>
  <c r="P278" i="3"/>
  <c r="Q278" i="3" s="1"/>
  <c r="P259" i="3"/>
  <c r="Q259" i="3" s="1"/>
  <c r="P69" i="3"/>
  <c r="Q69" i="3" s="1"/>
  <c r="P38" i="3"/>
  <c r="Q38" i="3" s="1"/>
  <c r="P22" i="3"/>
  <c r="Q22" i="3" s="1"/>
  <c r="P262" i="3"/>
  <c r="Q262" i="3" s="1"/>
  <c r="P250" i="3"/>
  <c r="Q250" i="3" s="1"/>
  <c r="P297" i="3"/>
  <c r="Q297" i="3" s="1"/>
  <c r="P239" i="3"/>
  <c r="Q239" i="3" s="1"/>
  <c r="P223" i="3"/>
  <c r="Q223" i="3" s="1"/>
  <c r="P211" i="3"/>
  <c r="Q211" i="3" s="1"/>
  <c r="P189" i="3"/>
  <c r="Q189" i="3" s="1"/>
  <c r="P141" i="3"/>
  <c r="Q141" i="3" s="1"/>
  <c r="P125" i="3"/>
  <c r="Q125" i="3" s="1"/>
  <c r="P51" i="3"/>
  <c r="Q51" i="3" s="1"/>
  <c r="P165" i="3"/>
  <c r="Q165" i="3" s="1"/>
  <c r="P41" i="3"/>
  <c r="Q41" i="3" s="1"/>
  <c r="P190" i="3"/>
  <c r="Q190" i="3" s="1"/>
  <c r="P60" i="3"/>
  <c r="Q60" i="3" s="1"/>
  <c r="P279" i="3"/>
  <c r="Q279" i="3" s="1"/>
  <c r="P109" i="3"/>
  <c r="Q109" i="3" s="1"/>
  <c r="P70" i="3"/>
  <c r="Q70" i="3" s="1"/>
  <c r="P219" i="3"/>
  <c r="Q219" i="3" s="1"/>
  <c r="P296" i="3"/>
  <c r="Q296" i="3" s="1"/>
  <c r="P183" i="3"/>
  <c r="Q183" i="3" s="1"/>
  <c r="P302" i="3"/>
  <c r="Q302" i="3" s="1"/>
  <c r="P240" i="3"/>
  <c r="Q240" i="3" s="1"/>
  <c r="P224" i="3"/>
  <c r="Q224" i="3" s="1"/>
  <c r="P199" i="3"/>
  <c r="Q199" i="3" s="1"/>
  <c r="P185" i="3"/>
  <c r="Q185" i="3" s="1"/>
  <c r="P140" i="3"/>
  <c r="Q140" i="3" s="1"/>
  <c r="P124" i="3"/>
  <c r="Q124" i="3" s="1"/>
  <c r="P89" i="3"/>
  <c r="Q89" i="3" s="1"/>
  <c r="P213" i="3"/>
  <c r="Q213" i="3" s="1"/>
  <c r="P162" i="3"/>
  <c r="Q162" i="3" s="1"/>
  <c r="P108" i="3"/>
  <c r="Q108" i="3" s="1"/>
  <c r="P209" i="3"/>
  <c r="Q209" i="3" s="1"/>
  <c r="P191" i="3"/>
  <c r="Q191" i="3" s="1"/>
  <c r="P173" i="3"/>
  <c r="Q173" i="3" s="1"/>
  <c r="P135" i="3"/>
  <c r="Q135" i="3" s="1"/>
  <c r="P119" i="3"/>
  <c r="Q119" i="3" s="1"/>
  <c r="P57" i="3"/>
  <c r="Q57" i="3" s="1"/>
  <c r="P111" i="3"/>
  <c r="Q111" i="3" s="1"/>
  <c r="P293" i="3"/>
  <c r="Q293" i="3" s="1"/>
  <c r="P49" i="3"/>
  <c r="Q49" i="3" s="1"/>
  <c r="P149" i="3"/>
  <c r="Q149" i="3" s="1"/>
  <c r="P64" i="3"/>
  <c r="Q64" i="3" s="1"/>
  <c r="R208" i="3" l="1"/>
  <c r="P167" i="3"/>
  <c r="Q167" i="3" s="1"/>
  <c r="R172" i="3"/>
  <c r="R147" i="3"/>
  <c r="R145" i="3"/>
  <c r="P11" i="3"/>
  <c r="Q11" i="3" s="1"/>
  <c r="P179" i="3"/>
  <c r="Q179" i="3" s="1"/>
  <c r="P10" i="3"/>
  <c r="Q10" i="3" s="1"/>
  <c r="R256" i="3" l="1"/>
  <c r="R276" i="3"/>
  <c r="R198" i="3"/>
  <c r="R162" i="3"/>
  <c r="R204" i="3"/>
  <c r="R257" i="3"/>
  <c r="R262" i="3"/>
  <c r="R168" i="3"/>
  <c r="R233" i="3"/>
  <c r="R267" i="3"/>
  <c r="R197" i="3"/>
  <c r="R157" i="3"/>
  <c r="R277" i="3"/>
  <c r="R45" i="3"/>
  <c r="R181" i="3"/>
  <c r="R24" i="3"/>
  <c r="R105" i="3"/>
  <c r="R154" i="3"/>
  <c r="R58" i="3"/>
  <c r="R84" i="3"/>
  <c r="R196" i="3"/>
  <c r="R248" i="3"/>
  <c r="R254" i="3"/>
  <c r="R60" i="3"/>
  <c r="R272" i="3"/>
  <c r="R32" i="3"/>
  <c r="R245" i="3"/>
  <c r="R151" i="3"/>
  <c r="R138" i="3"/>
  <c r="R94" i="3"/>
  <c r="R178" i="3"/>
  <c r="R25" i="3"/>
  <c r="R253" i="3"/>
  <c r="R67" i="3"/>
  <c r="R188" i="3"/>
  <c r="R130" i="3"/>
  <c r="R269" i="3"/>
  <c r="R80" i="3"/>
  <c r="R44" i="3"/>
  <c r="R218" i="3"/>
  <c r="R292" i="3"/>
  <c r="R171" i="3"/>
  <c r="R69" i="3"/>
  <c r="R163" i="3"/>
  <c r="R251" i="3"/>
  <c r="R19" i="3"/>
  <c r="R128" i="3"/>
  <c r="R236" i="3"/>
  <c r="R90" i="3"/>
  <c r="R107" i="3"/>
  <c r="R161" i="3"/>
  <c r="R57" i="3"/>
  <c r="R121" i="3"/>
  <c r="R182" i="3"/>
  <c r="R265" i="3"/>
  <c r="R148" i="3"/>
  <c r="R187" i="3"/>
  <c r="R133" i="3"/>
  <c r="R230" i="3"/>
  <c r="R282" i="3"/>
  <c r="R50" i="3"/>
  <c r="R223" i="3"/>
  <c r="R110" i="3"/>
  <c r="R22" i="3"/>
  <c r="R235" i="3"/>
  <c r="R222" i="3"/>
  <c r="R258" i="3"/>
  <c r="R93" i="3"/>
  <c r="R141" i="3"/>
  <c r="R293" i="3"/>
  <c r="R167" i="3"/>
  <c r="R242" i="3"/>
  <c r="R232" i="3"/>
  <c r="R73" i="3"/>
  <c r="R247" i="3"/>
  <c r="R189" i="3"/>
  <c r="R264" i="3"/>
  <c r="R74" i="3"/>
  <c r="R159" i="3"/>
  <c r="R70" i="3"/>
  <c r="R284" i="3"/>
  <c r="R268" i="3"/>
  <c r="R210" i="3"/>
  <c r="R156" i="3"/>
  <c r="R38" i="3"/>
  <c r="R15" i="3"/>
  <c r="R165" i="3"/>
  <c r="R183" i="3"/>
  <c r="R120" i="3"/>
  <c r="R85" i="3"/>
  <c r="R271" i="3"/>
  <c r="R241" i="3"/>
  <c r="R143" i="3"/>
  <c r="R61" i="3"/>
  <c r="R192" i="3"/>
  <c r="R20" i="3"/>
  <c r="R205" i="3"/>
  <c r="R217" i="3"/>
  <c r="R17" i="3"/>
  <c r="R286" i="3"/>
  <c r="R150" i="3"/>
  <c r="R103" i="3"/>
  <c r="R59" i="3"/>
  <c r="R244" i="3"/>
  <c r="R174" i="3"/>
  <c r="R278" i="3"/>
  <c r="R194" i="3"/>
  <c r="R209" i="3"/>
  <c r="R95" i="3"/>
  <c r="R191" i="3"/>
  <c r="R31" i="3"/>
  <c r="R270" i="3"/>
  <c r="R12" i="3"/>
  <c r="R219" i="3"/>
  <c r="R300" i="3"/>
  <c r="R98" i="3"/>
  <c r="R87" i="3"/>
  <c r="R227" i="3"/>
  <c r="R56" i="3"/>
  <c r="R119" i="3"/>
  <c r="R287" i="3"/>
  <c r="R71" i="3"/>
  <c r="R275" i="3"/>
  <c r="R302" i="3"/>
  <c r="R11" i="3"/>
  <c r="R111" i="3"/>
  <c r="R132" i="3"/>
  <c r="R108" i="3"/>
  <c r="R238" i="3"/>
  <c r="R55" i="3"/>
  <c r="R199" i="3"/>
  <c r="R164" i="3"/>
  <c r="R214" i="3"/>
  <c r="R240" i="3"/>
  <c r="R288" i="3"/>
  <c r="R126" i="3"/>
  <c r="R166" i="3"/>
  <c r="R299" i="3"/>
  <c r="R113" i="3"/>
  <c r="R193" i="3"/>
  <c r="R125" i="3"/>
  <c r="R142" i="3"/>
  <c r="R290" i="3"/>
  <c r="R229" i="3"/>
  <c r="R201" i="3"/>
  <c r="R158" i="3"/>
  <c r="R81" i="3"/>
  <c r="R237" i="3"/>
  <c r="R206" i="3"/>
  <c r="R170" i="3"/>
  <c r="R26" i="3"/>
  <c r="R173" i="3"/>
  <c r="R296" i="3"/>
  <c r="R136" i="3"/>
  <c r="R207" i="3"/>
  <c r="R289" i="3"/>
  <c r="R239" i="3"/>
  <c r="R176" i="3"/>
  <c r="R100" i="3"/>
  <c r="R28" i="3"/>
  <c r="R273" i="3"/>
  <c r="R131" i="3"/>
  <c r="R101" i="3"/>
  <c r="R202" i="3"/>
  <c r="R295" i="3"/>
  <c r="R83" i="3"/>
  <c r="R106" i="3"/>
  <c r="R280" i="3"/>
  <c r="R35" i="3"/>
  <c r="R252" i="3"/>
  <c r="R115" i="3"/>
  <c r="R155" i="3"/>
  <c r="R261" i="3"/>
  <c r="R255" i="3"/>
  <c r="R86" i="3"/>
  <c r="R30" i="3"/>
  <c r="R13" i="3"/>
  <c r="R139" i="3"/>
  <c r="R135" i="3"/>
  <c r="R177" i="3"/>
  <c r="R260" i="3"/>
  <c r="R63" i="3"/>
  <c r="R14" i="3"/>
  <c r="R283" i="3"/>
  <c r="R112" i="3"/>
  <c r="R41" i="3"/>
  <c r="R89" i="3"/>
  <c r="R134" i="3"/>
  <c r="R27" i="3"/>
  <c r="R23" i="3"/>
  <c r="R88" i="3"/>
  <c r="R216" i="3"/>
  <c r="R16" i="3"/>
  <c r="R52" i="3"/>
  <c r="R231" i="3"/>
  <c r="R109" i="3"/>
  <c r="R96" i="3"/>
  <c r="R146" i="3"/>
  <c r="R54" i="3"/>
  <c r="R64" i="3"/>
  <c r="R301" i="3"/>
  <c r="R99" i="3"/>
  <c r="R76" i="3"/>
  <c r="R66" i="3"/>
  <c r="R129" i="3"/>
  <c r="R124" i="3"/>
  <c r="R203" i="3"/>
  <c r="R91" i="3"/>
  <c r="R220" i="3"/>
  <c r="R144" i="3"/>
  <c r="R114" i="3"/>
  <c r="R234" i="3"/>
  <c r="R285" i="3"/>
  <c r="R43" i="3"/>
  <c r="R62" i="3"/>
  <c r="R179" i="3"/>
  <c r="R185" i="3"/>
  <c r="R40" i="3"/>
  <c r="R250" i="3"/>
  <c r="R211" i="3"/>
  <c r="R221" i="3"/>
  <c r="R297" i="3"/>
  <c r="R34" i="3"/>
  <c r="R79" i="3"/>
  <c r="R279" i="3"/>
  <c r="R175" i="3"/>
  <c r="R18" i="3"/>
  <c r="R169" i="3"/>
  <c r="R47" i="3"/>
  <c r="R77" i="3"/>
  <c r="R49" i="3"/>
  <c r="R104" i="3"/>
  <c r="R92" i="3"/>
  <c r="R46" i="3"/>
  <c r="R149" i="3"/>
  <c r="R291" i="3"/>
  <c r="R226" i="3"/>
  <c r="R78" i="3"/>
  <c r="R294" i="3"/>
  <c r="R186" i="3"/>
  <c r="R29" i="3"/>
  <c r="R246" i="3"/>
  <c r="R281" i="3"/>
  <c r="R39" i="3"/>
  <c r="R137" i="3"/>
  <c r="R122" i="3"/>
  <c r="R274" i="3"/>
  <c r="R53" i="3"/>
  <c r="R72" i="3"/>
  <c r="R195" i="3"/>
  <c r="R190" i="3"/>
  <c r="R213" i="3"/>
  <c r="R266" i="3"/>
  <c r="R82" i="3"/>
  <c r="R42" i="3"/>
  <c r="R48" i="3"/>
  <c r="R75" i="3"/>
  <c r="R97" i="3"/>
  <c r="R180" i="3"/>
  <c r="R51" i="3"/>
  <c r="R140" i="3"/>
  <c r="R152" i="3"/>
  <c r="R33" i="3"/>
  <c r="R127" i="3"/>
  <c r="R21" i="3"/>
  <c r="R259" i="3"/>
  <c r="R298" i="3"/>
  <c r="R37" i="3"/>
  <c r="R184" i="3"/>
  <c r="R160" i="3"/>
  <c r="R243" i="3"/>
  <c r="R249" i="3"/>
  <c r="R228" i="3"/>
  <c r="R212" i="3"/>
  <c r="R224" i="3"/>
  <c r="R153" i="3"/>
  <c r="R117" i="3"/>
  <c r="R116" i="3"/>
  <c r="R118" i="3"/>
  <c r="R225" i="3"/>
  <c r="R263" i="3"/>
  <c r="R36" i="3"/>
  <c r="R65" i="3"/>
  <c r="R102" i="3"/>
  <c r="R215" i="3"/>
  <c r="R123" i="3"/>
  <c r="R68" i="3"/>
  <c r="R200" i="3"/>
  <c r="R10"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tc={BE2DB52F-2B64-4133-92B1-72C48A27697D}</author>
    <author>tc={5B45F156-D8FF-4E5C-96FB-D296369DC6C9}</author>
  </authors>
  <commentList>
    <comment ref="B167" authorId="0" shapeId="0" xr:uid="{BE2DB52F-2B64-4133-92B1-72C48A27697D}">
      <text>
        <t xml:space="preserve">[Kommenttiketju]
Excel-versiosi avulla voit lukea tämän kommenttiketjun, mutta siihen tehdyt muutokset poistetaan, jos tiedosto avataan uudemmassa Excel-versiossa. Lisätietoja: https://go.microsoft.com/fwlink/?linkid=870924
Kommentti:
    Kuntaliitos Pertunmaan kanssa 2025. </t>
      </text>
    </comment>
    <comment ref="U167" authorId="1" shapeId="0" xr:uid="{5B45F156-D8FF-4E5C-96FB-D296369DC6C9}">
      <text>
        <t xml:space="preserve">[Kommenttiketju]
Excel-versiosi avulla voit lukea tämän kommenttiketjun, mutta siihen tehdyt muutokset poistetaan, jos tiedosto avataan uudemmassa Excel-versiossa. Lisätietoja: https://go.microsoft.com/fwlink/?linkid=870924
Kommentti:
    Kuntaliitos Pertunmaan kanssa 2025.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tc={13917C57-30AE-44B5-AF3A-643114F29397}</author>
    <author>tc={C671030D-4701-4BCC-A1CE-EB698F9C5133}</author>
    <author>tc={7F95DA54-408C-495E-BA05-FE73AA01FEEC}</author>
  </authors>
  <commentList>
    <comment ref="AN9" authorId="0" shapeId="0" xr:uid="{13917C57-30AE-44B5-AF3A-643114F29397}">
      <text>
        <t>[Kommenttiketju]
Excel-versiosi avulla voit lukea tämän kommenttiketjun, mutta siihen tehdyt muutokset poistetaan, jos tiedosto avataan uudemmassa Excel-versiossa. Lisätietoja: https://go.microsoft.com/fwlink/?linkid=870924
Kommentti:
    Tässä ovat mukana valtionosuuksien sote-erät. Kaikille kunnille tasasuuruinen sote-vähennys kasvaa vuoteen 2024 verrattuna. Myös vos-laskelman rakenne muuttuu. Tämä avattu omalla välilehdellään.</t>
      </text>
    </comment>
    <comment ref="AX9" authorId="1" shapeId="0" xr:uid="{C671030D-4701-4BCC-A1CE-EB698F9C5133}">
      <text>
        <t>[Kommenttiketju]
Excel-versiosi avulla voit lukea tämän kommenttiketjun, mutta siihen tehdyt muutokset poistetaan, jos tiedosto avataan uudemmassa Excel-versiossa. Lisätietoja: https://go.microsoft.com/fwlink/?linkid=870924
Kommentti:
    Kunnallisveron ansiotulovähennys poistuu vuoden 2025 alusta ja se kasvattaa kunnallisveron tuottoa, mutta pienentää vastaavalla summalla verotulomenestysten korvausta.</t>
      </text>
    </comment>
    <comment ref="D167" authorId="2" shapeId="0" xr:uid="{7F95DA54-408C-495E-BA05-FE73AA01FEEC}">
      <text>
        <t xml:space="preserve">[Kommenttiketju]
Excel-versiosi avulla voit lukea tämän kommenttiketjun, mutta siihen tehdyt muutokset poistetaan, jos tiedosto avataan uudemmassa Excel-versiossa. Lisätietoja: https://go.microsoft.com/fwlink/?linkid=870924
Kommentti:
    Mäntyharju sisältää myös Pertunmaan.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tc={C1AE9AAD-9D9E-454D-8254-A89202E076A5}</author>
  </authors>
  <commentList>
    <comment ref="B167" authorId="0" shapeId="0" xr:uid="{C1AE9AAD-9D9E-454D-8254-A89202E076A5}">
      <text>
        <t xml:space="preserve">[Kommenttiketju]
Excel-versiosi avulla voit lukea tämän kommenttiketjun, mutta siihen tehdyt muutokset poistetaan, jos tiedosto avataan uudemmassa Excel-versiossa. Lisätietoja: https://go.microsoft.com/fwlink/?linkid=870924
Kommentti:
    Kuntaliitos Pertunmaan kanssa 2025.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tc={861E9025-5E9E-4641-B92D-2A4392294427}</author>
    <author>tc={3A7061E9-1357-431F-979E-DEDB705C2A14}</author>
    <author>tc={BB690F4D-BC4F-44D6-A6CF-2169BB4D58D8}</author>
    <author>tc={2C76E537-6780-4DDD-9D43-FBB360580514}</author>
    <author>tc={1B57A684-54B5-4006-B4C1-5E1C1AFE4C61}</author>
    <author>tc={FE63DAA9-82AE-49D3-99D8-46E4157B4414}</author>
    <author>tc={C6FBE4D7-FCBE-4379-95ED-D7102C9F11FE}</author>
  </authors>
  <commentList>
    <comment ref="X9" authorId="0" shapeId="0" xr:uid="{861E9025-5E9E-4641-B92D-2A4392294427}">
      <text>
        <t>[Kommenttiketju]
Excel-versiosi avulla voit lukea tämän kommenttiketjun, mutta siihen tehdyt muutokset poistetaan, jos tiedosto avataan uudemmassa Excel-versiossa. Lisätietoja: https://go.microsoft.com/fwlink/?linkid=870924
Kommentti:
    Siirretty vos-laskelmissa valtionosuusprosenttiin eli kasvattaa kuntien omarahoitusosuutta n. 90 €/as., mutta ei näy omana laskentatekijänä.</t>
      </text>
    </comment>
    <comment ref="Y9" authorId="1" shapeId="0" xr:uid="{3A7061E9-1357-431F-979E-DEDB705C2A14}">
      <text>
        <t xml:space="preserve">[Kommenttiketju]
Excel-versiosi avulla voit lukea tämän kommenttiketjun, mutta siihen tehdyt muutokset poistetaan, jos tiedosto avataan uudemmassa Excel-versiossa. Lisätietoja: https://go.microsoft.com/fwlink/?linkid=870924
Kommentti:
    Sisältyy vos-laskelmassa valtionosuusprosenttiin eli puolestaan vähentää kuntien omarahoitusosuutta n. 50 €/as.
</t>
      </text>
    </comment>
    <comment ref="AV9" authorId="2" shapeId="0" xr:uid="{BB690F4D-BC4F-44D6-A6CF-2169BB4D58D8}">
      <text>
        <t>[Kommenttiketju]
Excel-versiosi avulla voit lukea tämän kommenttiketjun, mutta siihen tehdyt muutokset poistetaan, jos tiedosto avataan uudemmassa Excel-versiossa. Lisätietoja: https://go.microsoft.com/fwlink/?linkid=870924
Kommentti:
    Siirretty vos-laskelmissa valtionosuusprosenttiin eli kasvattaa kuntien omarahoitusosuutta n. 90 €/as., mutta ei näy omana laskentatekijänä.</t>
      </text>
    </comment>
    <comment ref="AW9" authorId="3" shapeId="0" xr:uid="{2C76E537-6780-4DDD-9D43-FBB360580514}">
      <text>
        <t xml:space="preserve">[Kommenttiketju]
Excel-versiosi avulla voit lukea tämän kommenttiketjun, mutta siihen tehdyt muutokset poistetaan, jos tiedosto avataan uudemmassa Excel-versiossa. Lisätietoja: https://go.microsoft.com/fwlink/?linkid=870924
Kommentti:
    Kehysriihessä päätetty 277 miljoonan euron lisäys lieventämään sote-siirtolaskelmien vaikutusta. Sisältyy vos-laskelmassa valtionosuusprosenttiin eli puolestaan vähentää kuntien omarahoitusosuutta n. 50 €/as.
</t>
      </text>
    </comment>
    <comment ref="BD9" authorId="4" shapeId="0" xr:uid="{1B57A684-54B5-4006-B4C1-5E1C1AFE4C61}">
      <text>
        <t>[Kommenttiketju]
Excel-versiosi avulla voit lukea tämän kommenttiketjun, mutta siihen tehdyt muutokset poistetaan, jos tiedosto avataan uudemmassa Excel-versiossa. Lisätietoja: https://go.microsoft.com/fwlink/?linkid=870924
Kommentti:
    Vuonna 2025 laskelmassa näkyvät pysyvä lisäsiirtotarve ja vos-lisäys on viety valtionosuusprosenttiin eli sisältyy kunnan omarahoitusosuuteen.</t>
      </text>
    </comment>
    <comment ref="X167" authorId="5" shapeId="0" xr:uid="{FE63DAA9-82AE-49D3-99D8-46E4157B4414}">
      <text>
        <t xml:space="preserve">[Kommenttiketju]
Excel-versiosi avulla voit lukea tämän kommenttiketjun, mutta siihen tehdyt muutokset poistetaan, jos tiedosto avataan uudemmassa Excel-versiossa. Lisätietoja: https://go.microsoft.com/fwlink/?linkid=870924
Kommentti:
    Pertunmaan osuus lisätty
</t>
      </text>
    </comment>
    <comment ref="Y167" authorId="6" shapeId="0" xr:uid="{C6FBE4D7-FCBE-4379-95ED-D7102C9F11FE}">
      <text>
        <t>[Kommenttiketju]
Excel-versiosi avulla voit lukea tämän kommenttiketjun, mutta siihen tehdyt muutokset poistetaan, jos tiedosto avataan uudemmassa Excel-versiossa. Lisätietoja: https://go.microsoft.com/fwlink/?linkid=870924
Kommentti:
    Pertunmaan osuus lisätty</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tc={9F7EF9CB-5DC8-498F-9CA7-533071B9E620}</author>
    <author>tc={8707317A-6439-4E5F-9121-47F7F5BFB357}</author>
  </authors>
  <commentList>
    <comment ref="B23" authorId="0" shapeId="0" xr:uid="{9F7EF9CB-5DC8-498F-9CA7-533071B9E620}">
      <text>
        <t>[Kommenttiketju]
Excel-versiosi avulla voit lukea tämän kommenttiketjun, mutta siihen tehdyt muutokset poistetaan, jos tiedosto avataan uudemmassa Excel-versiossa. Lisätietoja: https://go.microsoft.com/fwlink/?linkid=870924
Kommentti:
    Poistui sote-uudistuksen myötä 2023 alkaen.</t>
      </text>
    </comment>
    <comment ref="C33" authorId="1" shapeId="0" xr:uid="{8707317A-6439-4E5F-9121-47F7F5BFB357}">
      <text>
        <t>[Kommenttiketju]
Excel-versiosi avulla voit lukea tämän kommenttiketjun, mutta siihen tehdyt muutokset poistetaan, jos tiedosto avataan uudemmassa Excel-versiossa. Lisätietoja: https://go.microsoft.com/fwlink/?linkid=870924
Kommentti:
    Uusi TE-kriteeri 2025-</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tc={2872AF6B-69DA-401B-9D6E-D78C5B6F9F0E}</author>
    <author>tc={70B2C090-28E4-48D5-9166-A7F2076443BA}</author>
  </authors>
  <commentList>
    <comment ref="AY9" authorId="0" shapeId="0" xr:uid="{2872AF6B-69DA-401B-9D6E-D78C5B6F9F0E}">
      <text>
        <t>[Kommenttiketju]
Excel-versiosi avulla voit lukea tämän kommenttiketjun, mutta siihen tehdyt muutokset poistetaan, jos tiedosto avataan uudemmassa Excel-versiossa. Lisätietoja: https://go.microsoft.com/fwlink/?linkid=870924
Kommentti:
    Valtionosuusprosentti kuvaa valtion rahoitusosuutta kunnan laskennallisista kustannuksista. Kyseessä on siis vain valtionosuuslaskennan välisumma ja siitä laskettu prosentti. 
Koska kaikkien kuntien omarahoitusosuus on asukasta kohti sama, mutta laskennalliset kustannukset vaihtelevat, myös kuntakohtainen valtionosuusprosentti vaihtelee suuresti.</t>
      </text>
    </comment>
    <comment ref="BA9" authorId="1" shapeId="0" xr:uid="{70B2C090-28E4-48D5-9166-A7F2076443BA}">
      <text>
        <t xml:space="preserve">[Kommenttiketju]
Excel-versiosi avulla voit lukea tämän kommenttiketjun, mutta siihen tehdyt muutokset poistetaan, jos tiedosto avataan uudemmassa Excel-versiossa. Lisätietoja: https://go.microsoft.com/fwlink/?linkid=870924
Kommentti:
    Tästä luvusta puuttuu opetus- ja kulttuuritoimen valtionosuus eli ns. OKM-vos, joka useimmilla kunnilla on negatiivinen. Valtionosuusrahoituksen kokonaisuus selviää parhaiten 1. välilehdeltä.
</t>
      </text>
    </comment>
  </commentList>
</comments>
</file>

<file path=xl/sharedStrings.xml><?xml version="1.0" encoding="utf-8"?>
<sst xmlns="http://schemas.openxmlformats.org/spreadsheetml/2006/main" count="3749" uniqueCount="651">
  <si>
    <t xml:space="preserve">Käyttöehdot: </t>
  </si>
  <si>
    <t>Voit</t>
  </si>
  <si>
    <t>Jakaa </t>
  </si>
  <si>
    <t>kopioida aineistoa ja levittää sitä edelleen missä tahansa välineessä ja muodossa</t>
  </si>
  <si>
    <t>Muunnella</t>
  </si>
  <si>
    <t>remiksata ja muokata aineistoa sekä luoda sen pohjalta uusia aineistoja</t>
  </si>
  <si>
    <t>missä tahansa tarkoituksessa, myös kaupallisesti.</t>
  </si>
  <si>
    <t>Lähteet:</t>
  </si>
  <si>
    <t>Muutoslaskelmat Kuntaliitto / Olli Riikonen</t>
  </si>
  <si>
    <t>Sarakeotsikossa oleva numero viittaa kirjanpidon tiliin, johon ko. erä kirjataan.</t>
  </si>
  <si>
    <t>Kunta-nro</t>
  </si>
  <si>
    <t>Kunta</t>
  </si>
  <si>
    <t>Asukasluku 31.12.2022</t>
  </si>
  <si>
    <t>VM:n valtionosuudet ja veromenetysten korvaus yhteensä</t>
  </si>
  <si>
    <t>5701 Opetus- ja kulttuuritoimen valtionosuus (ns. OKM-vos)</t>
  </si>
  <si>
    <t>Kotikunta-korvaukset, netto</t>
  </si>
  <si>
    <t>Maakunta-nro</t>
  </si>
  <si>
    <t>Hyvin-vointi-alue-nro</t>
  </si>
  <si>
    <t>Muutos yhteensä %</t>
  </si>
  <si>
    <t>Muutos yhteensä €/as.</t>
  </si>
  <si>
    <t>Asukasluku 31.12.2021</t>
  </si>
  <si>
    <t>Kunnan  peruspalvelujen valtionosuus yhteensä</t>
  </si>
  <si>
    <t>YHTEENSÄ</t>
  </si>
  <si>
    <t>Alajärvi</t>
  </si>
  <si>
    <t>Alavieska</t>
  </si>
  <si>
    <t>Alavus</t>
  </si>
  <si>
    <t>Asikkala</t>
  </si>
  <si>
    <t>Askola</t>
  </si>
  <si>
    <t>Aura</t>
  </si>
  <si>
    <t>Akaa</t>
  </si>
  <si>
    <t>Enonkoski</t>
  </si>
  <si>
    <t>Enontekiö</t>
  </si>
  <si>
    <t>Espoo</t>
  </si>
  <si>
    <t>Eura</t>
  </si>
  <si>
    <t>Eurajoki</t>
  </si>
  <si>
    <t>Evijärvi</t>
  </si>
  <si>
    <t>Forssa</t>
  </si>
  <si>
    <t>Haapajärvi</t>
  </si>
  <si>
    <t>Haapavesi</t>
  </si>
  <si>
    <t>Hailuoto</t>
  </si>
  <si>
    <t>Halsua</t>
  </si>
  <si>
    <t>Hamina</t>
  </si>
  <si>
    <t>Hankasalmi</t>
  </si>
  <si>
    <t>Hanko</t>
  </si>
  <si>
    <t>Harjavalta</t>
  </si>
  <si>
    <t>Hartola</t>
  </si>
  <si>
    <t>Hattula</t>
  </si>
  <si>
    <t>Hausjärvi</t>
  </si>
  <si>
    <t>Heinävesi</t>
  </si>
  <si>
    <t>Helsinki</t>
  </si>
  <si>
    <t>Vantaa</t>
  </si>
  <si>
    <t>Hirvensalmi</t>
  </si>
  <si>
    <t>Hollola</t>
  </si>
  <si>
    <t>Huittinen</t>
  </si>
  <si>
    <t>Humppila</t>
  </si>
  <si>
    <t>Hyrynsalmi</t>
  </si>
  <si>
    <t>Hyvinkää</t>
  </si>
  <si>
    <t>Hämeenkyrö</t>
  </si>
  <si>
    <t>Hämeenlinna</t>
  </si>
  <si>
    <t>Heinola</t>
  </si>
  <si>
    <t>Ii</t>
  </si>
  <si>
    <t>Iisalmi</t>
  </si>
  <si>
    <t>Iitti</t>
  </si>
  <si>
    <t>Ikaalinen</t>
  </si>
  <si>
    <t>Ilmajoki</t>
  </si>
  <si>
    <t>Ilomantsi</t>
  </si>
  <si>
    <t>Inari</t>
  </si>
  <si>
    <t>Inkoo</t>
  </si>
  <si>
    <t>Isojoki</t>
  </si>
  <si>
    <t>Isokyrö</t>
  </si>
  <si>
    <t>Imatra</t>
  </si>
  <si>
    <t>Janakkala</t>
  </si>
  <si>
    <t>Joensuu</t>
  </si>
  <si>
    <t>Jokioinen</t>
  </si>
  <si>
    <t>Joroinen</t>
  </si>
  <si>
    <t>Joutsa</t>
  </si>
  <si>
    <t>Juuka</t>
  </si>
  <si>
    <t>Juupajoki</t>
  </si>
  <si>
    <t>Juva</t>
  </si>
  <si>
    <t>Jyväskylä</t>
  </si>
  <si>
    <t>Jämijärvi</t>
  </si>
  <si>
    <t>Jämsä</t>
  </si>
  <si>
    <t>Järvenpää</t>
  </si>
  <si>
    <t>Kaarina</t>
  </si>
  <si>
    <t>Kaavi</t>
  </si>
  <si>
    <t>Kajaani</t>
  </si>
  <si>
    <t>Kalajoki</t>
  </si>
  <si>
    <t>Kangasala</t>
  </si>
  <si>
    <t>Kangasniemi</t>
  </si>
  <si>
    <t>Kankaanpää</t>
  </si>
  <si>
    <t>Kannonkoski</t>
  </si>
  <si>
    <t>Kannus</t>
  </si>
  <si>
    <t>Karijoki</t>
  </si>
  <si>
    <t>Karkkila</t>
  </si>
  <si>
    <t>Karstula</t>
  </si>
  <si>
    <t>Karvia</t>
  </si>
  <si>
    <t>Kaskinen</t>
  </si>
  <si>
    <t>Kauhajoki</t>
  </si>
  <si>
    <t>Kauhava</t>
  </si>
  <si>
    <t>Kauniainen</t>
  </si>
  <si>
    <t>Kaustinen</t>
  </si>
  <si>
    <t>Keitele</t>
  </si>
  <si>
    <t>Kemi</t>
  </si>
  <si>
    <t>Keminmaa</t>
  </si>
  <si>
    <t>Kempele</t>
  </si>
  <si>
    <t>Kerava</t>
  </si>
  <si>
    <t>Keuruu</t>
  </si>
  <si>
    <t>Kihniö</t>
  </si>
  <si>
    <t>Kinnula</t>
  </si>
  <si>
    <t>Kirkkonummi</t>
  </si>
  <si>
    <t>Kitee</t>
  </si>
  <si>
    <t>Kittilä</t>
  </si>
  <si>
    <t>Kiuruvesi</t>
  </si>
  <si>
    <t>Kivijärvi</t>
  </si>
  <si>
    <t>Kokemäki</t>
  </si>
  <si>
    <t>Kokkola</t>
  </si>
  <si>
    <t>Kolari</t>
  </si>
  <si>
    <t>Konnevesi</t>
  </si>
  <si>
    <t>Kontiolahti</t>
  </si>
  <si>
    <t>Korsnäs</t>
  </si>
  <si>
    <t>Koski Tl</t>
  </si>
  <si>
    <t>Kotka</t>
  </si>
  <si>
    <t>Kouvola</t>
  </si>
  <si>
    <t>Kristiinankaupunki</t>
  </si>
  <si>
    <t>Kruunupyy</t>
  </si>
  <si>
    <t>Kuhmo</t>
  </si>
  <si>
    <t>Kuhmoinen</t>
  </si>
  <si>
    <t>Kuopio</t>
  </si>
  <si>
    <t>Kuortane</t>
  </si>
  <si>
    <t>Kurikka</t>
  </si>
  <si>
    <t>Kustavi</t>
  </si>
  <si>
    <t>Kuusamo</t>
  </si>
  <si>
    <t>Outokumpu</t>
  </si>
  <si>
    <t>Kyyjärvi</t>
  </si>
  <si>
    <t>Kärkölä</t>
  </si>
  <si>
    <t>Kärsämäki</t>
  </si>
  <si>
    <t>Kemijärvi</t>
  </si>
  <si>
    <t>Kemiönsaari</t>
  </si>
  <si>
    <t>Lahti</t>
  </si>
  <si>
    <t>Laihia</t>
  </si>
  <si>
    <t>Laitila</t>
  </si>
  <si>
    <t>Lapinlahti</t>
  </si>
  <si>
    <t>Lappajärvi</t>
  </si>
  <si>
    <t>Lappeenranta</t>
  </si>
  <si>
    <t>Lapinjärvi</t>
  </si>
  <si>
    <t>Lapua</t>
  </si>
  <si>
    <t>Laukaa</t>
  </si>
  <si>
    <t>Lemi</t>
  </si>
  <si>
    <t>Lempäälä</t>
  </si>
  <si>
    <t>Leppävirta</t>
  </si>
  <si>
    <t>Lestijärvi</t>
  </si>
  <si>
    <t>Lieksa</t>
  </si>
  <si>
    <t>Lieto</t>
  </si>
  <si>
    <t>Liminka</t>
  </si>
  <si>
    <t>Liperi</t>
  </si>
  <si>
    <t>Loimaa</t>
  </si>
  <si>
    <t>Loppi</t>
  </si>
  <si>
    <t>Loviisa</t>
  </si>
  <si>
    <t>Luhanka</t>
  </si>
  <si>
    <t>Lumijoki</t>
  </si>
  <si>
    <t>Luoto</t>
  </si>
  <si>
    <t>Luumäki</t>
  </si>
  <si>
    <t>Lohja</t>
  </si>
  <si>
    <t>Parainen</t>
  </si>
  <si>
    <t>Maalahti</t>
  </si>
  <si>
    <t>Marttila</t>
  </si>
  <si>
    <t>Masku</t>
  </si>
  <si>
    <t>Merijärvi</t>
  </si>
  <si>
    <t>Merikarvia</t>
  </si>
  <si>
    <t>Miehikkälä</t>
  </si>
  <si>
    <t>Mikkeli</t>
  </si>
  <si>
    <t>Muhos</t>
  </si>
  <si>
    <t>Multia</t>
  </si>
  <si>
    <t>Muonio</t>
  </si>
  <si>
    <t>Mustasaari</t>
  </si>
  <si>
    <t>Muurame</t>
  </si>
  <si>
    <t>Mynämäki</t>
  </si>
  <si>
    <t>Myrskylä</t>
  </si>
  <si>
    <t>Mäntsälä</t>
  </si>
  <si>
    <t>Mäntyharju</t>
  </si>
  <si>
    <t>Mänttä-Vilppula</t>
  </si>
  <si>
    <t>Naantali</t>
  </si>
  <si>
    <t>Nakkila</t>
  </si>
  <si>
    <t>Nivala</t>
  </si>
  <si>
    <t>Nokia</t>
  </si>
  <si>
    <t>Nousiainen</t>
  </si>
  <si>
    <t>Nurmes</t>
  </si>
  <si>
    <t>Nurmijärvi</t>
  </si>
  <si>
    <t>Närpiö</t>
  </si>
  <si>
    <t>Orimattila</t>
  </si>
  <si>
    <t>Oripää</t>
  </si>
  <si>
    <t>Orivesi</t>
  </si>
  <si>
    <t>Oulainen</t>
  </si>
  <si>
    <t>Oulu</t>
  </si>
  <si>
    <t>Padasjoki</t>
  </si>
  <si>
    <t>Paimio</t>
  </si>
  <si>
    <t>Paltamo</t>
  </si>
  <si>
    <t>Parikkala</t>
  </si>
  <si>
    <t>Parkano</t>
  </si>
  <si>
    <t>Pelkosenniemi</t>
  </si>
  <si>
    <t>Perho</t>
  </si>
  <si>
    <t>Pertunmaa</t>
  </si>
  <si>
    <t>Petäjävesi</t>
  </si>
  <si>
    <t>Pieksämäki</t>
  </si>
  <si>
    <t>Pielavesi</t>
  </si>
  <si>
    <t>Pietarsaari</t>
  </si>
  <si>
    <t>Pedersöre</t>
  </si>
  <si>
    <t>Pihtipudas</t>
  </si>
  <si>
    <t>Pirkkala</t>
  </si>
  <si>
    <t>Polvijärvi</t>
  </si>
  <si>
    <t>Pomarkku</t>
  </si>
  <si>
    <t>Pori</t>
  </si>
  <si>
    <t>Pornainen</t>
  </si>
  <si>
    <t>Posio</t>
  </si>
  <si>
    <t>Pudasjärvi</t>
  </si>
  <si>
    <t>Pukkila</t>
  </si>
  <si>
    <t>Punkalaidun</t>
  </si>
  <si>
    <t>Puolanka</t>
  </si>
  <si>
    <t>Puumala</t>
  </si>
  <si>
    <t>Pyhtää</t>
  </si>
  <si>
    <t>Pyhäjoki</t>
  </si>
  <si>
    <t>Pyhäjärvi</t>
  </si>
  <si>
    <t>Pyhäntä</t>
  </si>
  <si>
    <t>Pyhäranta</t>
  </si>
  <si>
    <t>Pälkäne</t>
  </si>
  <si>
    <t>Pöytyä</t>
  </si>
  <si>
    <t>Porvoo</t>
  </si>
  <si>
    <t>Raahe</t>
  </si>
  <si>
    <t>Raisio</t>
  </si>
  <si>
    <t>Rantasalmi</t>
  </si>
  <si>
    <t>Ranua</t>
  </si>
  <si>
    <t>Rauma</t>
  </si>
  <si>
    <t>Rautalampi</t>
  </si>
  <si>
    <t>Rautavaara</t>
  </si>
  <si>
    <t>Rautjärvi</t>
  </si>
  <si>
    <t>Reisjärvi</t>
  </si>
  <si>
    <t>Riihimäki</t>
  </si>
  <si>
    <t>Ristijärvi</t>
  </si>
  <si>
    <t>Rovaniemi</t>
  </si>
  <si>
    <t>Ruokolahti</t>
  </si>
  <si>
    <t>Ruovesi</t>
  </si>
  <si>
    <t>Rusko</t>
  </si>
  <si>
    <t>Rääkkylä</t>
  </si>
  <si>
    <t>Raasepori</t>
  </si>
  <si>
    <t>Saarijärvi</t>
  </si>
  <si>
    <t>Salla</t>
  </si>
  <si>
    <t>Salo</t>
  </si>
  <si>
    <t>Sauvo</t>
  </si>
  <si>
    <t>Savitaipale</t>
  </si>
  <si>
    <t>Savonlinna</t>
  </si>
  <si>
    <t>Savukoski</t>
  </si>
  <si>
    <t>Seinäjoki</t>
  </si>
  <si>
    <t>Sievi</t>
  </si>
  <si>
    <t>Siikainen</t>
  </si>
  <si>
    <t>Siikajoki</t>
  </si>
  <si>
    <t>Siilinjärvi</t>
  </si>
  <si>
    <t>Simo</t>
  </si>
  <si>
    <t>Sipoo</t>
  </si>
  <si>
    <t>Siuntio</t>
  </si>
  <si>
    <t>Sodankylä</t>
  </si>
  <si>
    <t>Soini</t>
  </si>
  <si>
    <t>Somero</t>
  </si>
  <si>
    <t>Sonkajärvi</t>
  </si>
  <si>
    <t>Sotkamo</t>
  </si>
  <si>
    <t>Sulkava</t>
  </si>
  <si>
    <t>Suomussalmi</t>
  </si>
  <si>
    <t>Suonenjoki</t>
  </si>
  <si>
    <t>Sysmä</t>
  </si>
  <si>
    <t>Säkylä</t>
  </si>
  <si>
    <t>Vaala</t>
  </si>
  <si>
    <t>Sastamala</t>
  </si>
  <si>
    <t>Siikalatva</t>
  </si>
  <si>
    <t>Taipalsaari</t>
  </si>
  <si>
    <t>Taivalkoski</t>
  </si>
  <si>
    <t>Taivassalo</t>
  </si>
  <si>
    <t>Tammela</t>
  </si>
  <si>
    <t>Tampere</t>
  </si>
  <si>
    <t>Tervo</t>
  </si>
  <si>
    <t>Tervola</t>
  </si>
  <si>
    <t>Teuva</t>
  </si>
  <si>
    <t>Tohmajärvi</t>
  </si>
  <si>
    <t>Toholampi</t>
  </si>
  <si>
    <t>Toivakka</t>
  </si>
  <si>
    <t>Tornio</t>
  </si>
  <si>
    <t>Turku</t>
  </si>
  <si>
    <t>Pello</t>
  </si>
  <si>
    <t>Tuusniemi</t>
  </si>
  <si>
    <t>Tuusula</t>
  </si>
  <si>
    <t>Tyrnävä</t>
  </si>
  <si>
    <t>Ulvila</t>
  </si>
  <si>
    <t>Urjala</t>
  </si>
  <si>
    <t>Utajärvi</t>
  </si>
  <si>
    <t>Utsjoki</t>
  </si>
  <si>
    <t>Uurainen</t>
  </si>
  <si>
    <t>Uusikaarlepyy</t>
  </si>
  <si>
    <t>Uusikaupunki</t>
  </si>
  <si>
    <t>Vaasa</t>
  </si>
  <si>
    <t>Valkeakoski</t>
  </si>
  <si>
    <t>Varkaus</t>
  </si>
  <si>
    <t>Vehmaa</t>
  </si>
  <si>
    <t>Vesanto</t>
  </si>
  <si>
    <t>Vesilahti</t>
  </si>
  <si>
    <t>Veteli</t>
  </si>
  <si>
    <t>Vieremä</t>
  </si>
  <si>
    <t>Vihti</t>
  </si>
  <si>
    <t>Viitasaari</t>
  </si>
  <si>
    <t>Vimpeli</t>
  </si>
  <si>
    <t>Virolahti</t>
  </si>
  <si>
    <t>Virrat</t>
  </si>
  <si>
    <t>Vöyri</t>
  </si>
  <si>
    <t>Ylitornio</t>
  </si>
  <si>
    <t>Ylivieska</t>
  </si>
  <si>
    <t>Ylöjärvi</t>
  </si>
  <si>
    <t>Ypäjä</t>
  </si>
  <si>
    <t>Ähtäri</t>
  </si>
  <si>
    <t>Äänekoski</t>
  </si>
  <si>
    <t>Sote-uudistuksen järjestelmä-muutoksen tasaus vuodelle 2023</t>
  </si>
  <si>
    <t>5501 Peruspalvelujen valtionosuus ilman tasausta</t>
  </si>
  <si>
    <t>Koko maa</t>
  </si>
  <si>
    <t>Muutos, %</t>
  </si>
  <si>
    <t>Syrjäisyys</t>
  </si>
  <si>
    <t>Saamen kotiseutu</t>
  </si>
  <si>
    <t>Väestön kasvu</t>
  </si>
  <si>
    <t>Yhteensä</t>
  </si>
  <si>
    <t>Lähde: VM / KL</t>
  </si>
  <si>
    <t xml:space="preserve">Valtionosuusprosentti </t>
  </si>
  <si>
    <t>Kunnan omarahoitusosuus, €/asukas</t>
  </si>
  <si>
    <t>euroa</t>
  </si>
  <si>
    <t>Ikärakenne</t>
  </si>
  <si>
    <t>ikä 0-5</t>
  </si>
  <si>
    <t>ikä 6</t>
  </si>
  <si>
    <t>ikä 7-12</t>
  </si>
  <si>
    <t>ikä 13-15</t>
  </si>
  <si>
    <t>ikä 16-18</t>
  </si>
  <si>
    <t>ikä 19-64</t>
  </si>
  <si>
    <t>ikä 65-74</t>
  </si>
  <si>
    <t>ikä 75-84</t>
  </si>
  <si>
    <t>ikä 85+</t>
  </si>
  <si>
    <t>Sairastavuus</t>
  </si>
  <si>
    <t>Muut laskennalliset kustannukset</t>
  </si>
  <si>
    <t>Työttömyys</t>
  </si>
  <si>
    <t>Kaksikielisyys</t>
  </si>
  <si>
    <t>Vieraskielisyys</t>
  </si>
  <si>
    <t>Asukastiheys</t>
  </si>
  <si>
    <t>Saaristoisuus</t>
  </si>
  <si>
    <t>Saaristo-osakunnat</t>
  </si>
  <si>
    <t>Koulutustausta</t>
  </si>
  <si>
    <t>Lisäosat</t>
  </si>
  <si>
    <t>Työpaikkaomavaraisuus</t>
  </si>
  <si>
    <t>Kotikuntakorvaus</t>
  </si>
  <si>
    <t>Perusosa</t>
  </si>
  <si>
    <t>Yksikköhinta perusosaan tehtävän vähennyksen jälkeen</t>
  </si>
  <si>
    <t>Manner-Suomi</t>
  </si>
  <si>
    <t>Nro</t>
  </si>
  <si>
    <t xml:space="preserve">Muutos €/as. </t>
  </si>
  <si>
    <t>Hva</t>
  </si>
  <si>
    <t>Mk</t>
  </si>
  <si>
    <t>Asukasluku 31.12.2023</t>
  </si>
  <si>
    <t>Kunnan valtionosuudet yhteensä €/as.</t>
  </si>
  <si>
    <t>Kunnan valtionosuudet yhteensä</t>
  </si>
  <si>
    <t>Valtionosuus-maksatus €/as.</t>
  </si>
  <si>
    <t>Valtionosuus-maksatus (valtionosuudet + kotikunta-korvaukset)</t>
  </si>
  <si>
    <t>Vos 2025 €/as.</t>
  </si>
  <si>
    <t>Väestö 31.12.2023</t>
  </si>
  <si>
    <t xml:space="preserve">5890 Verotulo-menetysten korvaus        </t>
  </si>
  <si>
    <t>5502   Verotuloihin perustuva valtionosuuden tasaus</t>
  </si>
  <si>
    <t>VM:n valtionosuudet ja verotulo-menetysten korvaus yhteensä</t>
  </si>
  <si>
    <t>Vos 2025 yhteensä</t>
  </si>
  <si>
    <t>Sote-uudistuksen muutosrajoitin 2023</t>
  </si>
  <si>
    <t>Sote-uudistuksen muutosrajoitin 2024</t>
  </si>
  <si>
    <t>Sote-uudistuksen järjestelmä-muutoksen tasaus vuodelle 2024</t>
  </si>
  <si>
    <t>Sote-uudistuksen järjestelmämuutoksen tasaus vuodelle 2025</t>
  </si>
  <si>
    <t>Sote-uudistuksen muutosrajoitin 2025</t>
  </si>
  <si>
    <t>Jälkikäteis-tarkistuksesta johtuva valtionosuuden pysyvä lisäsiirtotarve 2024</t>
  </si>
  <si>
    <t>Määräaikainen lisäys kompensoimaan lisäsiirtotarpeen muutosta 2024</t>
  </si>
  <si>
    <t>Määräaikaisen v. 2024 tehdyn lisäyksen takaisinperintä (1/3) 2025</t>
  </si>
  <si>
    <t>Vos-lisäys 277 M€</t>
  </si>
  <si>
    <t>Sote-erät yhteensä 2023</t>
  </si>
  <si>
    <t>Sote-erät yhteensä 2024</t>
  </si>
  <si>
    <t>Sote-erät ja vos-vaikutus yhteensä 2025</t>
  </si>
  <si>
    <t>Jälkikäteis-tarkistuksesta johtuva valtionosuuden pysyvä lisäsiirtotarve</t>
  </si>
  <si>
    <t>€/asukas</t>
  </si>
  <si>
    <t>Jälkikäteis-tarkistuksesta johtuva valtionosuuden  lisäsiirtotarve vuodelta 2023, 500 milj. € (1/3) 2025</t>
  </si>
  <si>
    <t>Sote-uudistuksen järjestelmä-muutoksen tasaus vuodelle 2025</t>
  </si>
  <si>
    <t>Jälkikäteis-tarkistuksesta johtuva valtionosuuden pysyvä lisäsiirtotarve 2025</t>
  </si>
  <si>
    <t>Vuonna 2024 mukaan tuli kaikille kunnille asukasta kohti yhtä suuri jälkitarkistuksesta joohtuva valtionosuuden pysyvä lisäsiirtotarve (n. -500 milj.€ /-90 €/as.) sekä määräaikainen lisäys kompensoimaan lisäsiirtotarpeen muutosta (+192 milj. € / +35 €/as.)</t>
  </si>
  <si>
    <t>Nämä erät näkyvät myös valtionosuuslaskelmassa valtionosuuksien lisäyksissä ja vähennyksissä vuonna 2024.</t>
  </si>
  <si>
    <t>Vuoden 2023 osuus tuosta 500 miljoonasta vähennetään kunnilta kolmanneksen osuuksina vuosina 2025-27 eli n. -167 milj. €/vuosi. Lisäksi kunnilta peritään takaisin vuonna 2024 saatu määräaikainen 192 milj. € lisäys kolmanneksen osuuksina vuosina 2025-27 eli -64 milj. €/vuosi.</t>
  </si>
  <si>
    <t>Nämä erät näkyvät valtionosuuslaskelman lisäyksissä ja vähennyksissä. Sote-siirtolaskelmasta aiheutuvia heikennyksiä tasaamaan hallitus päätti kehysriihessä lisätä kuntien valtionosuuksia 277 milj. €. Tämä puolestaan pienentää kunnan omarahoitusosuutta 50 €/as.</t>
  </si>
  <si>
    <t>Sote-uudistuksen muutosrajoitin ja järjestelmämuutoksen tasaus ovat kuntakohtaisesti vaihtelevia ja tasaavat sote-uudistuksen vaikutusta kunnan taloudelliseen asemaan. Ne kuuluvat valtionosuuslaskelmassa (VM) valtionosuuksien lisäyksiin ja vähennyksiin.</t>
  </si>
  <si>
    <t>Sisältyvät välilehdillä 1-3 peruspalvelujen valtionosuuteen</t>
  </si>
  <si>
    <t>5502   Verotuloihin perustuva valtionosuuden tasaus 2025</t>
  </si>
  <si>
    <t>5890 Verotulo-menetysten korvaus 2025</t>
  </si>
  <si>
    <t>Muutos</t>
  </si>
  <si>
    <t>Muutos, €</t>
  </si>
  <si>
    <t>Huom! %-muutos ei ole käyttökelpoinen jos negatiivista verrataan positiiviseen tai päinvastoin tai jos negatiivinen luku muuttuu</t>
  </si>
  <si>
    <t>Maa-kunta-nro</t>
  </si>
  <si>
    <t>Muutosvertailut KL / Olli Riikonen</t>
  </si>
  <si>
    <t>Muutosprosentti poikkeaa siksi hieman absoluuttisilla euroilla laskettuun muutokseen verrattuna.</t>
  </si>
  <si>
    <t>Vierittämällä sivua oikealle laskelma löytyy myös €/asukas -muodossa</t>
  </si>
  <si>
    <t>Mäntyharju*</t>
  </si>
  <si>
    <t>Jälkikäteistarkistuksesta johtuva valtionosuuden  lisäsiirtotarve vuodelta 2023, 501 milj. € (1/3) 2025</t>
  </si>
  <si>
    <t>Vuonna 2025 jälkitarkistuksesta johtuva pysyvä lisäsiirtotarve pysyy ennallaan (-501 milj. €). Tämä erä kuitenkin poistetaan vos-laskelman lisäyksistä ja vähennyksistä ja siirretään osaksi kunnan asukaskohtaista omarahoitusosuutta eli kasvattaa sitä 90 €/as.</t>
  </si>
  <si>
    <t>Alv</t>
  </si>
  <si>
    <t>(valtio / kotikuntaa vailla olevien menot)</t>
  </si>
  <si>
    <t>BJÖRNEBORGS SVENSKA SAMSKOLAS</t>
  </si>
  <si>
    <t>ANNA TAPION SÄÄTIÖ SR</t>
  </si>
  <si>
    <t>KOTKA SVENSKA SAMSKOLAS GARANT</t>
  </si>
  <si>
    <t>FÖRENINGEN FÖR SVENSKA SAMSKOL</t>
  </si>
  <si>
    <t>KOULUYHDISTYS PESTALOZZI SCHUL</t>
  </si>
  <si>
    <t>HELSINGIN UUSI YHTEISKOULU OSA</t>
  </si>
  <si>
    <t>SKOLGARANTIFÖRENINGEN R.F.</t>
  </si>
  <si>
    <t>APOLLON YHTEISKOULUN KANNATUSY</t>
  </si>
  <si>
    <t>SUOMALAISEN YHTEISKOULUN OSAKE</t>
  </si>
  <si>
    <t>MAANVILJELYSLYSEON OSAKEYHTIÖ</t>
  </si>
  <si>
    <t>OY HELSINGIN YHTEISKOULU JA RE</t>
  </si>
  <si>
    <t>VIIPURIN REAALIKOULU OY</t>
  </si>
  <si>
    <t>KULOSAAREN YHTEISKOULUN OSAKEY</t>
  </si>
  <si>
    <t>ENGLANTILAISEN KOULUN SÄÄTIÖ S</t>
  </si>
  <si>
    <t>LAHDEN YHTEISKOULUN SÄÄTIÖ SR</t>
  </si>
  <si>
    <t>LAHDEN RUDOLF STEINER-KOULUN K</t>
  </si>
  <si>
    <t>TAMPEREEN STEINER-KOULUYHDISTY</t>
  </si>
  <si>
    <t>POHJOIS-HAAGAN YHTEISKOULU OY</t>
  </si>
  <si>
    <t>HELSINGIN RUDOLF STEINER-KOULU</t>
  </si>
  <si>
    <t>TÖÖLÖN YHTEISKOULU OSAKEYHTIÖ</t>
  </si>
  <si>
    <t>HELSINGIN JUUTALAINEN SEURAKUN</t>
  </si>
  <si>
    <t>NUORTEN YSTÄVÄT RY</t>
  </si>
  <si>
    <t>PERHEKUNTOUTUSKESKUS LAUSTE RY</t>
  </si>
  <si>
    <t>MUNKKINIEMEN KOULUTUSSÄÄTIÖ SR</t>
  </si>
  <si>
    <t>SYLVIA-KOTI YHDISTYS RY</t>
  </si>
  <si>
    <t>HOITOPEDAGOGISEN RUDOLF STEINE</t>
  </si>
  <si>
    <t>HELSINGIN KANSAINVÄLISEN KOULU</t>
  </si>
  <si>
    <t>ELIAS-KOULUN KOULUYHDISTYS RY</t>
  </si>
  <si>
    <t>JYVÄSKYLÄN SEUDUN STEINERKOULU</t>
  </si>
  <si>
    <t>VAPAAN KYLÄKOULUN KANNATUSYHDI</t>
  </si>
  <si>
    <t>RUDOLF STEINER-PEDAGOGIKENS VÄ</t>
  </si>
  <si>
    <t>OULUN STEINERKOULUN KANNATUSYH</t>
  </si>
  <si>
    <t>PORIN SEUDUN STEINERKOULUYHDIS</t>
  </si>
  <si>
    <t>ROVANIEMEN SEUDUN STEINERKOULU</t>
  </si>
  <si>
    <t>ETELÄ-POHJANMAAN STEINERKOULUY</t>
  </si>
  <si>
    <t>TURUN SEUDUN STEINERKOULUYHDIS</t>
  </si>
  <si>
    <t>VANTAAN SEUDUN STEINERKOULUN K</t>
  </si>
  <si>
    <t>VAASAN STEINERPEDAGOGIIKAN KAN</t>
  </si>
  <si>
    <t>SUOMEN ADVENTTIKIRKKO</t>
  </si>
  <si>
    <t>LAPPEENRANNAN SEUDUN STEINERKO</t>
  </si>
  <si>
    <t>ESPOON STEINERKOULUN KANNATUSY</t>
  </si>
  <si>
    <t>KUOPION STEINERKOULUYHDISTYS R</t>
  </si>
  <si>
    <t>HELSINGIN KRISTILLISEN KOULUN</t>
  </si>
  <si>
    <t>ITÄ-SUOMEN SUOMALAIS-VENÄLÄISE</t>
  </si>
  <si>
    <t>PORIN KRISTILLISEN KOULUN KANN</t>
  </si>
  <si>
    <t>RAUMAN AVOKAS RY</t>
  </si>
  <si>
    <t>KESKI-UUDENMAAN KRISTILLISEN K</t>
  </si>
  <si>
    <t>KUOPION KRISTILLISEN PÄIVÄKODI</t>
  </si>
  <si>
    <t>ESPOON KRISTILLISEN KOULUN KAN</t>
  </si>
  <si>
    <t>JYVÄSKYLÄN KRISTILLISEN KOULUN</t>
  </si>
  <si>
    <t>CONFIDO POHJANMAAN KRISTILLINE</t>
  </si>
  <si>
    <t>KYMENLAAKSON STEINERKOULUN KAN</t>
  </si>
  <si>
    <t>LAHDEN KRISTILLISEN KOULUN KAN</t>
  </si>
  <si>
    <t>OULUN KRISTILLINEN KASVATUS RY</t>
  </si>
  <si>
    <t>JOENSUUN STEINERKOULUN KANNATU</t>
  </si>
  <si>
    <t>PORVOON STEINERKOULUN KANNATUS</t>
  </si>
  <si>
    <t>ROVANIEMEN SEUDUN KRISTILLISEN</t>
  </si>
  <si>
    <t>HELSINGIN MONTESSORI-YHDISTYS</t>
  </si>
  <si>
    <t>OULUN REGGIO EMILIA KANNATUSYH</t>
  </si>
  <si>
    <t>LAUTTASAAREN YHTEISKOULUN SÄÄT</t>
  </si>
  <si>
    <t>OULUNKYLÄN YHTEISKOULUN SÄÄTIÖ</t>
  </si>
  <si>
    <t>HELSINGIN RANSKALAIS-SUOMALAIN</t>
  </si>
  <si>
    <t>SUOMALAIS-VENÄLÄINEN KOULU</t>
  </si>
  <si>
    <t>VALTION KOULUKODIT</t>
  </si>
  <si>
    <t>HELSINGIN EUROOPPALAINEN KOU</t>
  </si>
  <si>
    <t>VALTERI-KOULU</t>
  </si>
  <si>
    <t>SATEENKAAREN KOULUN KUNTAYHTYM</t>
  </si>
  <si>
    <t>HELSINGIN YLIOPISTO</t>
  </si>
  <si>
    <t>JYVÄSKYLÄN YLIOPISTO</t>
  </si>
  <si>
    <t>OULUN YLIOPISTO</t>
  </si>
  <si>
    <t>TAMPEREEN KORKEAKOULUSÄÄTIÖ SR</t>
  </si>
  <si>
    <t>TURUN YLIOPISTO</t>
  </si>
  <si>
    <t>ÅBO AKADEMI</t>
  </si>
  <si>
    <t>ITÄ-SUOMEN YLIOPISTO</t>
  </si>
  <si>
    <t>LAPIN YLIOPISTO</t>
  </si>
  <si>
    <t>Kuntanro</t>
  </si>
  <si>
    <t>Tulot</t>
  </si>
  <si>
    <t>Menot</t>
  </si>
  <si>
    <t>Netto</t>
  </si>
  <si>
    <t>Opetuksen järjestäjä nro</t>
  </si>
  <si>
    <t>Muut opetuksen järjestäjät yhteensä</t>
  </si>
  <si>
    <t>Kunnat yhteensä</t>
  </si>
  <si>
    <t>Muut opetuksen järjestäjät</t>
  </si>
  <si>
    <t>Työttömät ja palveluissa olevat</t>
  </si>
  <si>
    <t>Ikä 16+</t>
  </si>
  <si>
    <t>Ikä 18-64</t>
  </si>
  <si>
    <t>Hyvinvoinnin ja terveyden edistäminen (HYTE-kerroin)</t>
  </si>
  <si>
    <t>ammatillinen keskihinnassa 2017 asti</t>
  </si>
  <si>
    <t>nimi oli teatterit 2022 asti</t>
  </si>
  <si>
    <t>nimi oli orkesterit 2022 asti</t>
  </si>
  <si>
    <t>Lukiokoulutus</t>
  </si>
  <si>
    <t>Ammatillinen koulutus</t>
  </si>
  <si>
    <t>Opintokeskukset</t>
  </si>
  <si>
    <t>Kuntien omarahoitusosuudet</t>
  </si>
  <si>
    <t>2015-17 lukio ja ammatillinen koulutus yhteensä</t>
  </si>
  <si>
    <t>Aamu- ja iltapäivätoiminta (€/t)</t>
  </si>
  <si>
    <t>Liikunta (€/as.)</t>
  </si>
  <si>
    <t>Nuoriso (€/0-28 v.)</t>
  </si>
  <si>
    <t>Muu esittävä taide (€/htv)</t>
  </si>
  <si>
    <t>Lukiokoulutus (€/oppilas)</t>
  </si>
  <si>
    <t>Taiteen perusopetus (€/t)</t>
  </si>
  <si>
    <t>Kansalaisopistot (€/t)</t>
  </si>
  <si>
    <t>Museot (€/htv</t>
  </si>
  <si>
    <t>Musiikki (€/htv)</t>
  </si>
  <si>
    <t>Kesäyliopistot (€/t)</t>
  </si>
  <si>
    <t>Kansanopistot (€/opiskelijavko)</t>
  </si>
  <si>
    <t>Liikunnan koulutuskeskukset (€/opiskelijavrk)</t>
  </si>
  <si>
    <t>* Sote-erät ei ole virallinen valtionosuustermi, mutta käytetään tässä yleisnimityksenä sekä kuntakohtaisia että kaikille kunnille yhteisiä sote-uudistuksen seurauksena tulleita valtionosuuden osatekijöitä</t>
  </si>
  <si>
    <t>5701 Opetus- ja kulttuuritoimen valtionosuus 2025</t>
  </si>
  <si>
    <t>Valtionosuudet yhteensä 2025</t>
  </si>
  <si>
    <t>Kuntien valtionosuudet ja veromenetysten korvaukset 2026, yhteenveto</t>
  </si>
  <si>
    <t>Tiivistelmä VM:n ensimmäisestä ennakkollisesta valtionosuuslaskelmasta vuodelle 2026 + OKM:n valtionosuus vuoden 2025 vos-päätöksen mukaisesti</t>
  </si>
  <si>
    <t xml:space="preserve">Kunnan  peruspalvelujen valtionosuus yhteensä (D+E) </t>
  </si>
  <si>
    <t>Kunnan valtionosuudet yhteensä (H+I)</t>
  </si>
  <si>
    <t>Valtionosuuksien muutos yhteensä € 2025-26</t>
  </si>
  <si>
    <t>Valtionosuudet 2025</t>
  </si>
  <si>
    <t>Asukasluku 31.12.2024</t>
  </si>
  <si>
    <t>Kuntien valtionosuudet yhteensä 2025-26, muutosvertailu</t>
  </si>
  <si>
    <t>Vos 2026 yhteensä</t>
  </si>
  <si>
    <t>Väestö 31.12.2024</t>
  </si>
  <si>
    <t>% vos:sta -26</t>
  </si>
  <si>
    <t>% väestöstä -25</t>
  </si>
  <si>
    <t>Vos 2026 €/as.</t>
  </si>
  <si>
    <t>Valtionosuuden osatekijöiden muutos 2025-26, € ja %</t>
  </si>
  <si>
    <t>Ikä 0–5</t>
  </si>
  <si>
    <t>Ikä 6</t>
  </si>
  <si>
    <t>Ikä 7–12</t>
  </si>
  <si>
    <t>Ikä 13–15</t>
  </si>
  <si>
    <t>0–5-vuotiaat</t>
  </si>
  <si>
    <t>7–12-vuotiaat</t>
  </si>
  <si>
    <t>13–15-vuotiaat</t>
  </si>
  <si>
    <t>16 vuotta täyttäneet</t>
  </si>
  <si>
    <t>18–64-vuotiaat</t>
  </si>
  <si>
    <t>Laskennalliset kustannukset, IKÄRAKENNE yhteensä, €</t>
  </si>
  <si>
    <t>6-vuotiaat</t>
  </si>
  <si>
    <t>Ikärakenne 2023-2024 ja ikärakenteen mukaiset laskennalliset kustannukset valtionosuuksissa 2025-26</t>
  </si>
  <si>
    <t>Muutos 2025-26</t>
  </si>
  <si>
    <t>Muutos 2025-26, €</t>
  </si>
  <si>
    <t>Muutos 2025-26, €/as.</t>
  </si>
  <si>
    <t>Vuosi:</t>
  </si>
  <si>
    <t>Perushinta:</t>
  </si>
  <si>
    <t>Ikäryhmä:</t>
  </si>
  <si>
    <t>Ennakolliset 2026</t>
  </si>
  <si>
    <t>Muutos 2026-25, €/asukas ja %</t>
  </si>
  <si>
    <t>Peruspalvelujen valtionosuus ilman tasausta 2025</t>
  </si>
  <si>
    <t>Peruspalvelujen valtionosuus ilman tasausta 2026</t>
  </si>
  <si>
    <t>5503   Verotuloihin perustuva valtionosuuden tasaus 2026</t>
  </si>
  <si>
    <t>5891 Verotulo-menetysten korvaus 2026</t>
  </si>
  <si>
    <t>VM:n valtionosuudet ja verotulo-menetysten korvaus yhteensä 2025</t>
  </si>
  <si>
    <t>VM:n valtionosuudet ja verotulo-menetysten korvaus yhteensä 2026</t>
  </si>
  <si>
    <t>5702 Opetus- ja kulttuuritoimen valtionosuus 2025</t>
  </si>
  <si>
    <t>Valtionosuudet yhteensä 2026</t>
  </si>
  <si>
    <t>5501 Peruspalvelujen valtionosuus ilman tasausta 2025</t>
  </si>
  <si>
    <t>5502 Peruspalvelujen valtionosuus ilman tasausta 2026</t>
  </si>
  <si>
    <t>Huom! Asukaskohtaiset luvut laskettu 2025 osalta 31.12.2023 asukasluvulla ja vuoden 2026 osalta 31.12.2024 asukasluvulla.</t>
  </si>
  <si>
    <t>Sote-erät vuosien 2023-26 valtionosuuksissa*</t>
  </si>
  <si>
    <t>Sote-uudistuksen järjestelmämuutoksen tasaus vuodelle 2026</t>
  </si>
  <si>
    <t>Sote-uudistuksen muutosrajoitin 2026</t>
  </si>
  <si>
    <t>Määräaikaisen v 2024 tehdyn lisäyksen takaisinperintä (1/3) 2026</t>
  </si>
  <si>
    <t>Jälkikäteistarkistuksesta johtuva valtionosuuden  lisäsiirtotarve vuodelta 2023, 501 milj. € (1/3) 2026</t>
  </si>
  <si>
    <t>Sote-erät yhteensä 2026</t>
  </si>
  <si>
    <t>Sote-erät vuosien 2023-26 valtionosuuksissa</t>
  </si>
  <si>
    <t>Kuntien valtionosuudet ja veromenetysten korvaukset €/as. 2026</t>
  </si>
  <si>
    <t>Valtionosuudet €/as. 2025</t>
  </si>
  <si>
    <t>5701 Opetus- ja kulttuuritoimen valtionosuus 2025 (ei ennakkolaskelmaa vuodesta 2026)</t>
  </si>
  <si>
    <t>Kunta-numero</t>
  </si>
  <si>
    <t>Vos-leikkaus €/as.)</t>
  </si>
  <si>
    <t>Leikkaus-%</t>
  </si>
  <si>
    <t>"Valtionosuusjärjestelmän säästö" (=kehysriihessä päätetty leikkaus, -2%)</t>
  </si>
  <si>
    <t>Peruspalvejen valtionosuus yhteensä ilman vos-leikkausta</t>
  </si>
  <si>
    <t>Kunnan peruspalvelujen valtionosuus yht. €/as.</t>
  </si>
  <si>
    <t>Peruspalvelujen valtionosuus yht. ilman vos-leikkausta €/as.</t>
  </si>
  <si>
    <t>Valtionosuuteen tehtävän 75 miljoonan euron leikkauksen vaikutus</t>
  </si>
  <si>
    <t>"Säästö"-sarakkeen luvut löytyvät VM:n laskelman välilehdeltä "Lisäykset ja vähennykset"</t>
  </si>
  <si>
    <t>Lähde: VM:n valtionosuuslaskelmat 2025 ja 2026</t>
  </si>
  <si>
    <t>Valtionosuudetn yhteensä 2026</t>
  </si>
  <si>
    <t>Mk-nro</t>
  </si>
  <si>
    <t>Hva-nro</t>
  </si>
  <si>
    <t>Kunnan peruspalvelujen valtionosuuden perushinnat 2015-26</t>
  </si>
  <si>
    <t>Opetus- ja kulttuuritoimen valtinosuuden keskimääräiset yksikköhinnat 2015-26*</t>
  </si>
  <si>
    <t>Lähde: OPH / Kuntaliiton arvio vuodelle 2026</t>
  </si>
  <si>
    <t>Arvio 2026</t>
  </si>
  <si>
    <t>VM:n ennakollinen valtionosuuslaskelma vuodelle 2026</t>
  </si>
  <si>
    <t>Laskennalliset kustannukset 2026, IKÄRAKENNE 31.12.2024 mukaan</t>
  </si>
  <si>
    <t>Laskennalliset kustannukset 2026; MUUT KRITEERIT</t>
  </si>
  <si>
    <t>Lisäykset ja vähennykset</t>
  </si>
  <si>
    <t>Ikärakenteen laskennalliset kustannukset ikäryhmittäin, €:</t>
  </si>
  <si>
    <t>Muut laskennalliset kustannukset, €</t>
  </si>
  <si>
    <t>Perushinnat:</t>
  </si>
  <si>
    <t>HYTE-kerroin</t>
  </si>
  <si>
    <t>Saaristo</t>
  </si>
  <si>
    <t>Saaristo-osakunta</t>
  </si>
  <si>
    <t xml:space="preserve">Työttömät ja palveluissa olevat </t>
  </si>
  <si>
    <t>Muut lask. kustannukset yhteensä</t>
  </si>
  <si>
    <t>Ikärak.ja muut lask.kust.yht.</t>
  </si>
  <si>
    <t>Lisäosat yhteensä</t>
  </si>
  <si>
    <t>Aloittavien koulujen rahoitukseen liittyvä vähennys (-0,01 €/as)</t>
  </si>
  <si>
    <t>Sote-uudistuksen muutosrajoitin</t>
  </si>
  <si>
    <t>Määräaikainen vähennys tehtävien vähentämiseen liittyen</t>
  </si>
  <si>
    <t>Valtionosuus ennen verotuloihin perustuvaa tasausta</t>
  </si>
  <si>
    <t>Verotuloihin perustuva valtionosuuden tasaus</t>
  </si>
  <si>
    <t>Peruspalvelujen valtionosuus yhteensä</t>
  </si>
  <si>
    <t>Valtionosuuksien laskentatiedot vuodelle 2026 / VM 25.6.2025</t>
  </si>
  <si>
    <r>
      <t xml:space="preserve">Kuntaliiton julkaisu </t>
    </r>
    <r>
      <rPr>
        <b/>
        <i/>
        <sz val="12"/>
        <color rgb="FFFF0000"/>
        <rFont val="Work Sans"/>
        <scheme val="minor"/>
      </rPr>
      <t>26.6.2025</t>
    </r>
  </si>
  <si>
    <t xml:space="preserve">Aineiston nimi: </t>
  </si>
  <si>
    <t>Kuntien ennakolliset valtionosuudet 2026</t>
  </si>
  <si>
    <t xml:space="preserve">Aineiston tiedot: </t>
  </si>
  <si>
    <t xml:space="preserve">Yhteyshenkilö: </t>
  </si>
  <si>
    <t>Olli Riikonen, puh. 050 477 5619, olli.riikonen@kuntaliitto.fi</t>
  </si>
  <si>
    <t xml:space="preserve">Päivämäärä: </t>
  </si>
  <si>
    <t>26.6.2025</t>
  </si>
  <si>
    <t>Kotikunta-korvaus, netto</t>
  </si>
  <si>
    <t>Lähde: Valtionosuuksien laskentatiedot vuodelle 2026 / VM 25.6.2025</t>
  </si>
  <si>
    <t>Kotikuntakorvaustulot ja -menot vuonna 2026</t>
  </si>
  <si>
    <t>Perusosa vuodelle 2026 päivitetään syksyllä.</t>
  </si>
  <si>
    <t>Perusosa vuodelle 2025: 8334,51 €</t>
  </si>
  <si>
    <t>Oppilastiedot 15.12.2024 mukaisia (VM 25.6.2025)</t>
  </si>
  <si>
    <t>Kumulatiivinen verotuloihin perustuvan tasauksen muutoksen neutralisointi (-17,46 €/as.)</t>
  </si>
  <si>
    <t>Lisäykset ja vähennykset nettosumma</t>
  </si>
  <si>
    <t>Vos-%</t>
  </si>
  <si>
    <t>VM maksatus (valtionosuus + verokomp. + kotikuntakorv.)</t>
  </si>
  <si>
    <t>Kaikki laskentatekijät VM:n 25.6.2025 laskelman mukaan</t>
  </si>
  <si>
    <t>VM:n vuoden 2026 ennakollinen valtionosuuslaskelma 25.6.2025 ja OKM:n valtionosuudet vuoden 2025 mukaan, OPH 22.4.2025</t>
  </si>
  <si>
    <t>OKM:n valtionosuusrahoitus 2025 OPH:n 22.4.2025 tietojen mukaan</t>
  </si>
  <si>
    <t>Löydät VM:n laskelman avattuna €/asukas-muodossa välilehdeltä 10.</t>
  </si>
  <si>
    <t>Työttömyys-aste</t>
  </si>
  <si>
    <t>Kaksi-kielisyys I (koko väestö)</t>
  </si>
  <si>
    <t>Kaksi-kielisyys II, (ruotsink.)</t>
  </si>
  <si>
    <t>Vieras-kielisyys</t>
  </si>
  <si>
    <t>Asukas-tiheys</t>
  </si>
  <si>
    <t>Koulutus-tausta</t>
  </si>
  <si>
    <t>Oma-rahoitus-osuus, € (-1516,35 €/as.)</t>
  </si>
  <si>
    <t>Valtionosuus omarahoitus-osuuden jälkeen (välisumma)</t>
  </si>
  <si>
    <t>Työpaikka-omavaraisuus</t>
  </si>
  <si>
    <t>Kuntien yhdistymis-avustus (-0,98 €/as)</t>
  </si>
  <si>
    <t>Harkinnan-varaisten avustusten vähennys (-1,78 €/as)</t>
  </si>
  <si>
    <t>Kriisikuntien harkinnan-varainen yhdistymis-avustus (-0,98 €/as)</t>
  </si>
  <si>
    <t>Kunnan rahoitusosuus perustoimeen-tulotuesta</t>
  </si>
  <si>
    <t>Sote-uudistuksen järjestelmä-muutoksen tasaus vuodelle 2026</t>
  </si>
  <si>
    <t>Jälkikäteis-tarkistuksesta johtuva valtionosuuden  lisäsiirtotarve vuodelta 2023, 501 milj. € (1/3 = -30 €/as.)</t>
  </si>
  <si>
    <t>Määräaikaisen v. 2024 tehdyn vos-lisäyksen takaisinperintä (1/3)</t>
  </si>
  <si>
    <t>Valtionosuus-järjestelmän säästö (lisätoimet 2025) -2%</t>
  </si>
  <si>
    <t>TE25: Kunnan työttömyys-etuuksien rahoitusvastuun laajentamisen korvaus</t>
  </si>
  <si>
    <t>TE25: Uudistuksen rahoituksen siirtymäajan porrastus (25 % kustannus-perusteinen / 75 % vos-kriteerit)</t>
  </si>
  <si>
    <t>Verotulo-menetysten korvaus</t>
  </si>
  <si>
    <t>VM-vos ja verotulo-menetysten korvaus yht.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</si>
</sst>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5">
    <numFmt numFmtId="6" formatCode="#,##0\ &quot;€&quot;;[Red]\-#,##0\ &quot;€&quot;"/>
    <numFmt numFmtId="42" formatCode="_-* #,##0\ &quot;€&quot;_-;\-* #,##0\ &quot;€&quot;_-;_-* &quot;-&quot;\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0_ ;[Red]\-#,##0\ "/>
    <numFmt numFmtId="167" formatCode="#,##0_ ;\-#,##0\ "/>
    <numFmt numFmtId="168" formatCode="0.0\ %"/>
    <numFmt numFmtId="169" formatCode="#,##0.00\ &quot;€&quot;"/>
    <numFmt numFmtId="170" formatCode="#,##0.00_ ;[Red]\-#,##0.00\ "/>
    <numFmt numFmtId="171" formatCode="0.00000"/>
    <numFmt numFmtId="172" formatCode="0_ ;[Red]\-0\ "/>
    <numFmt numFmtId="173" formatCode="0.000\ %"/>
    <numFmt numFmtId="174" formatCode="0.00_ ;[Red]\-0.00\ "/>
  </numFmts>
  <fonts count="176">
    <font>
      <sz val="9"/>
      <name val="Work Sans"/>
      <family val="2"/>
      <scheme val="minor"/>
    </font>
    <font>
      <sz val="9"/>
      <color theme="1"/>
      <name val="Work Sans"/>
      <family val="2"/>
    </font>
    <font>
      <sz val="9"/>
      <color theme="1"/>
      <name val="Work Sans"/>
      <family val="2"/>
    </font>
    <font>
      <sz val="9"/>
      <color theme="1"/>
      <name val="Work Sans"/>
      <family val="2"/>
    </font>
    <font>
      <sz val="9"/>
      <color theme="1"/>
      <name val="Work Sans"/>
      <family val="2"/>
    </font>
    <font>
      <sz val="11"/>
      <color theme="1"/>
      <name val="Work Sans"/>
      <family val="2"/>
      <scheme val="minor"/>
    </font>
    <font>
      <b/>
      <sz val="9"/>
      <color theme="0"/>
      <name val="Work Sans"/>
      <family val="2"/>
      <scheme val="minor"/>
    </font>
    <font>
      <i/>
      <sz val="9"/>
      <color rgb="FF7F7F7F"/>
      <name val="Work Sans"/>
      <family val="2"/>
      <scheme val="minor"/>
    </font>
    <font>
      <sz val="9"/>
      <color rgb="FFFA7D00"/>
      <name val="Work Sans"/>
      <family val="2"/>
      <scheme val="minor"/>
    </font>
    <font>
      <b/>
      <sz val="9"/>
      <color theme="9"/>
      <name val="Work Sans"/>
      <family val="2"/>
      <scheme val="minor"/>
    </font>
    <font>
      <b/>
      <sz val="10"/>
      <color theme="1"/>
      <name val="Work Sans"/>
      <family val="2"/>
      <scheme val="minor"/>
    </font>
    <font>
      <sz val="9"/>
      <name val="Work Sans"/>
      <family val="2"/>
      <scheme val="minor"/>
    </font>
    <font>
      <b/>
      <sz val="14"/>
      <color theme="4"/>
      <name val="Work Sans"/>
      <family val="2"/>
      <scheme val="minor"/>
    </font>
    <font>
      <sz val="9"/>
      <color theme="0"/>
      <name val="Work Sans"/>
      <family val="2"/>
      <scheme val="minor"/>
    </font>
    <font>
      <b/>
      <sz val="9"/>
      <name val="Work Sans"/>
      <family val="2"/>
      <scheme val="minor"/>
    </font>
    <font>
      <sz val="11"/>
      <name val="Work Sans"/>
      <family val="2"/>
      <scheme val="minor"/>
    </font>
    <font>
      <b/>
      <sz val="16"/>
      <color theme="4"/>
      <name val="Work Sans ExtraBold"/>
      <family val="2"/>
      <scheme val="major"/>
    </font>
    <font>
      <b/>
      <sz val="11"/>
      <color theme="4"/>
      <name val="Work Sans"/>
      <family val="2"/>
      <scheme val="minor"/>
    </font>
    <font>
      <b/>
      <sz val="10"/>
      <color theme="4"/>
      <name val="Work Sans"/>
      <family val="2"/>
      <scheme val="minor"/>
    </font>
    <font>
      <b/>
      <sz val="9"/>
      <color theme="4"/>
      <name val="Work Sans"/>
      <family val="2"/>
      <scheme val="minor"/>
    </font>
    <font>
      <b/>
      <sz val="16"/>
      <color theme="4"/>
      <name val="Work Sans"/>
      <family val="2"/>
      <scheme val="minor"/>
    </font>
    <font>
      <b/>
      <sz val="9"/>
      <color rgb="FFEF6079"/>
      <name val="Work Sans"/>
      <family val="2"/>
      <scheme val="minor"/>
    </font>
    <font>
      <b/>
      <sz val="9"/>
      <color theme="7"/>
      <name val="Work Sans"/>
      <family val="2"/>
      <scheme val="minor"/>
    </font>
    <font>
      <sz val="11"/>
      <color theme="4"/>
      <name val="Work Sans"/>
      <family val="2"/>
      <scheme val="minor"/>
    </font>
    <font>
      <b/>
      <sz val="9"/>
      <color theme="6"/>
      <name val="Work Sans"/>
      <family val="2"/>
      <scheme val="minor"/>
    </font>
    <font>
      <b/>
      <sz val="8"/>
      <color rgb="FF7030A0"/>
      <name val="Arial Narrow"/>
      <family val="2"/>
    </font>
    <font>
      <sz val="8"/>
      <name val="Arial Narrow"/>
      <family val="2"/>
    </font>
    <font>
      <b/>
      <sz val="8"/>
      <name val="Arial Narrow"/>
      <family val="2"/>
    </font>
    <font>
      <b/>
      <sz val="11"/>
      <name val="Arial Narrow"/>
      <family val="2"/>
    </font>
    <font>
      <b/>
      <sz val="11"/>
      <color rgb="FFFFFFFF"/>
      <name val="Arial Narrow"/>
      <family val="2"/>
    </font>
    <font>
      <sz val="11"/>
      <name val="Arial Narrow"/>
      <family val="2"/>
    </font>
    <font>
      <sz val="11"/>
      <color rgb="FF000000"/>
      <name val="Arial Narrow"/>
      <family val="2"/>
    </font>
    <font>
      <sz val="11"/>
      <name val="Work Sans"/>
      <scheme val="minor"/>
    </font>
    <font>
      <b/>
      <sz val="11"/>
      <color rgb="FF000000"/>
      <name val="Arial Narrow"/>
      <family val="2"/>
    </font>
    <font>
      <b/>
      <sz val="11"/>
      <color theme="0"/>
      <name val="Arial Narrow"/>
      <family val="2"/>
    </font>
    <font>
      <u/>
      <sz val="9"/>
      <color theme="10"/>
      <name val="Work Sans"/>
      <family val="2"/>
      <scheme val="minor"/>
    </font>
    <font>
      <sz val="9"/>
      <name val="Arial Narrow"/>
      <family val="2"/>
    </font>
    <font>
      <sz val="8"/>
      <name val="Work Sans"/>
      <family val="2"/>
      <scheme val="minor"/>
    </font>
    <font>
      <u/>
      <sz val="11"/>
      <name val="Work Sans"/>
      <scheme val="minor"/>
    </font>
    <font>
      <b/>
      <u/>
      <sz val="11"/>
      <name val="Work Sans"/>
      <scheme val="minor"/>
    </font>
    <font>
      <b/>
      <sz val="11"/>
      <name val="Work Sans"/>
      <scheme val="minor"/>
    </font>
    <font>
      <u/>
      <sz val="11"/>
      <color theme="10"/>
      <name val="Work Sans"/>
      <scheme val="minor"/>
    </font>
    <font>
      <sz val="10"/>
      <color rgb="FF000000"/>
      <name val="Arial"/>
      <family val="2"/>
    </font>
    <font>
      <sz val="8"/>
      <name val="Arial"/>
      <family val="2"/>
    </font>
    <font>
      <b/>
      <sz val="11"/>
      <color rgb="FF000000"/>
      <name val="Arial"/>
      <family val="2"/>
    </font>
    <font>
      <sz val="11"/>
      <color rgb="FF000000"/>
      <name val="Arial"/>
      <family val="2"/>
    </font>
    <font>
      <b/>
      <sz val="11"/>
      <name val="Arial"/>
      <family val="2"/>
    </font>
    <font>
      <sz val="11"/>
      <name val="Arial"/>
      <family val="2"/>
    </font>
    <font>
      <i/>
      <sz val="11"/>
      <name val="Arial"/>
      <family val="2"/>
    </font>
    <font>
      <b/>
      <sz val="11"/>
      <color rgb="FFFF0000"/>
      <name val="Arial"/>
      <family val="2"/>
    </font>
    <font>
      <b/>
      <i/>
      <sz val="11"/>
      <name val="Arial"/>
      <family val="2"/>
    </font>
    <font>
      <b/>
      <sz val="11"/>
      <color rgb="FFFFFFFF"/>
      <name val="Arial"/>
      <family val="2"/>
    </font>
    <font>
      <sz val="11"/>
      <color rgb="FFFF0000"/>
      <name val="Arial"/>
      <family val="2"/>
    </font>
    <font>
      <i/>
      <sz val="11"/>
      <name val="Arial Narrow"/>
      <family val="2"/>
    </font>
    <font>
      <b/>
      <i/>
      <sz val="11"/>
      <name val="Arial Narrow"/>
      <family val="2"/>
    </font>
    <font>
      <sz val="11"/>
      <color rgb="FF000000"/>
      <name val="Work Sans"/>
      <scheme val="minor"/>
    </font>
    <font>
      <i/>
      <sz val="11"/>
      <name val="Work Sans"/>
      <scheme val="minor"/>
    </font>
    <font>
      <sz val="11"/>
      <color theme="1"/>
      <name val="Arial"/>
      <family val="2"/>
    </font>
    <font>
      <b/>
      <sz val="9"/>
      <name val="Work Sans"/>
      <scheme val="minor"/>
    </font>
    <font>
      <sz val="10"/>
      <color theme="1"/>
      <name val="Verdana"/>
      <family val="2"/>
    </font>
    <font>
      <sz val="18"/>
      <color theme="3"/>
      <name val="Work Sans ExtraBold"/>
      <family val="2"/>
      <scheme val="major"/>
    </font>
    <font>
      <sz val="10"/>
      <name val="Arial"/>
      <family val="2"/>
    </font>
    <font>
      <sz val="10"/>
      <color theme="1"/>
      <name val="Roboto"/>
      <family val="2"/>
    </font>
    <font>
      <b/>
      <sz val="11"/>
      <color theme="1"/>
      <name val="Work Sans"/>
      <family val="2"/>
      <scheme val="minor"/>
    </font>
    <font>
      <sz val="12"/>
      <name val="Work Sans"/>
      <scheme val="minor"/>
    </font>
    <font>
      <u/>
      <sz val="12"/>
      <color theme="10"/>
      <name val="Work Sans"/>
      <scheme val="minor"/>
    </font>
    <font>
      <sz val="12"/>
      <name val="Arial"/>
      <family val="2"/>
    </font>
    <font>
      <b/>
      <sz val="12"/>
      <name val="Arial"/>
      <family val="2"/>
    </font>
    <font>
      <b/>
      <sz val="12"/>
      <name val="Arial Narrow"/>
      <family val="2"/>
    </font>
    <font>
      <sz val="12"/>
      <name val="Arial Narrow"/>
      <family val="2"/>
    </font>
    <font>
      <sz val="11"/>
      <name val="Verdana"/>
      <family val="2"/>
    </font>
    <font>
      <b/>
      <sz val="14"/>
      <name val="Arial"/>
      <family val="2"/>
    </font>
    <font>
      <i/>
      <sz val="8"/>
      <name val="Verdana"/>
      <family val="2"/>
    </font>
    <font>
      <b/>
      <sz val="11"/>
      <color theme="6"/>
      <name val="Arial Narrow"/>
      <family val="2"/>
    </font>
    <font>
      <sz val="10"/>
      <color theme="1"/>
      <name val="Arial"/>
      <family val="2"/>
    </font>
    <font>
      <b/>
      <sz val="13"/>
      <color theme="3"/>
      <name val="Work Sans"/>
      <family val="2"/>
      <scheme val="minor"/>
    </font>
    <font>
      <b/>
      <sz val="11"/>
      <color theme="3"/>
      <name val="Work Sans"/>
      <family val="2"/>
      <scheme val="minor"/>
    </font>
    <font>
      <b/>
      <sz val="28"/>
      <color theme="7"/>
      <name val="Work Sans ExtraBold"/>
      <scheme val="major"/>
    </font>
    <font>
      <u/>
      <sz val="12"/>
      <color theme="10"/>
      <name val="Work Sans"/>
      <family val="2"/>
      <scheme val="minor"/>
    </font>
    <font>
      <b/>
      <sz val="12"/>
      <color theme="6"/>
      <name val="Arial Narrow"/>
      <family val="2"/>
    </font>
    <font>
      <b/>
      <sz val="28"/>
      <color theme="6"/>
      <name val="Work Sans"/>
      <scheme val="minor"/>
    </font>
    <font>
      <i/>
      <sz val="11"/>
      <color rgb="FFFF0000"/>
      <name val="Arial Narrow"/>
      <family val="2"/>
    </font>
    <font>
      <sz val="11"/>
      <color theme="4"/>
      <name val="Arial Narrow"/>
      <family val="2"/>
    </font>
    <font>
      <b/>
      <u/>
      <sz val="11"/>
      <name val="Arial Narrow"/>
      <family val="2"/>
    </font>
    <font>
      <sz val="32"/>
      <color theme="4"/>
      <name val="Arial Narrow"/>
      <family val="2"/>
    </font>
    <font>
      <sz val="11"/>
      <name val="Work Sans "/>
    </font>
    <font>
      <sz val="36"/>
      <color theme="6"/>
      <name val="Work Sans ExtraBold"/>
      <scheme val="major"/>
    </font>
    <font>
      <b/>
      <sz val="28"/>
      <color theme="4"/>
      <name val="Work Sans ExtraBold"/>
      <scheme val="major"/>
    </font>
    <font>
      <sz val="12"/>
      <name val="Work Sans"/>
      <family val="2"/>
      <scheme val="minor"/>
    </font>
    <font>
      <b/>
      <sz val="24"/>
      <color theme="7"/>
      <name val="Work Sans"/>
      <scheme val="minor"/>
    </font>
    <font>
      <b/>
      <sz val="11"/>
      <name val="Work Sans"/>
      <family val="2"/>
      <scheme val="minor"/>
    </font>
    <font>
      <i/>
      <sz val="12"/>
      <name val="Work Sans"/>
      <scheme val="minor"/>
    </font>
    <font>
      <sz val="18"/>
      <color rgb="FF000000"/>
      <name val="Arial Narrow"/>
      <family val="2"/>
    </font>
    <font>
      <sz val="9"/>
      <name val="Arial"/>
      <family val="2"/>
    </font>
    <font>
      <b/>
      <sz val="12"/>
      <color theme="1"/>
      <name val="Arial"/>
      <family val="2"/>
    </font>
    <font>
      <b/>
      <i/>
      <sz val="11"/>
      <name val="Work Sans"/>
      <scheme val="minor"/>
    </font>
    <font>
      <b/>
      <sz val="13"/>
      <name val="Work Sans"/>
      <scheme val="minor"/>
    </font>
    <font>
      <b/>
      <i/>
      <sz val="11"/>
      <color rgb="FFFF0000"/>
      <name val="Work Sans"/>
      <scheme val="minor"/>
    </font>
    <font>
      <b/>
      <sz val="20"/>
      <name val="Work Sans"/>
      <scheme val="minor"/>
    </font>
    <font>
      <b/>
      <sz val="8"/>
      <color theme="5" tint="-0.499984740745262"/>
      <name val="Arial Narrow"/>
      <family val="2"/>
    </font>
    <font>
      <sz val="8"/>
      <color theme="5" tint="-0.499984740745262"/>
      <name val="Arial Narrow"/>
      <family val="2"/>
    </font>
    <font>
      <b/>
      <sz val="11"/>
      <color theme="5" tint="-0.499984740745262"/>
      <name val="Arial Narrow"/>
      <family val="2"/>
    </font>
    <font>
      <sz val="9"/>
      <color theme="5" tint="-0.499984740745262"/>
      <name val="Work Sans"/>
      <family val="2"/>
      <scheme val="minor"/>
    </font>
    <font>
      <b/>
      <sz val="9"/>
      <color theme="5" tint="-0.499984740745262"/>
      <name val="Work Sans"/>
      <family val="2"/>
      <scheme val="minor"/>
    </font>
    <font>
      <sz val="24"/>
      <color theme="5" tint="-0.499984740745262"/>
      <name val="Work Sans ExtraBold"/>
      <scheme val="major"/>
    </font>
    <font>
      <b/>
      <sz val="11"/>
      <color theme="5" tint="-0.499984740745262"/>
      <name val="Work Sans"/>
      <scheme val="minor"/>
    </font>
    <font>
      <sz val="11"/>
      <color theme="5" tint="-0.499984740745262"/>
      <name val="Work Sans"/>
      <scheme val="minor"/>
    </font>
    <font>
      <sz val="11"/>
      <color theme="5" tint="-0.499984740745262"/>
      <name val="Work Sans"/>
      <family val="2"/>
      <scheme val="minor"/>
    </font>
    <font>
      <b/>
      <u/>
      <sz val="11"/>
      <color theme="5" tint="-0.499984740745262"/>
      <name val="Work Sans"/>
      <scheme val="minor"/>
    </font>
    <font>
      <sz val="12"/>
      <color theme="6"/>
      <name val="Arial Narrow"/>
      <family val="2"/>
    </font>
    <font>
      <sz val="11"/>
      <color rgb="FFFF0000"/>
      <name val="Arial Narrow"/>
      <family val="2"/>
    </font>
    <font>
      <b/>
      <sz val="28"/>
      <color theme="6"/>
      <name val="Work Sans ExtraBold"/>
      <scheme val="major"/>
    </font>
    <font>
      <b/>
      <sz val="14"/>
      <color theme="6"/>
      <name val="Work Sans"/>
      <scheme val="minor"/>
    </font>
    <font>
      <i/>
      <sz val="11"/>
      <color rgb="FF000000"/>
      <name val="Work Sans"/>
      <scheme val="minor"/>
    </font>
    <font>
      <b/>
      <i/>
      <sz val="11"/>
      <color rgb="FF000000"/>
      <name val="Arial"/>
      <family val="2"/>
    </font>
    <font>
      <i/>
      <sz val="11"/>
      <color rgb="FF000000"/>
      <name val="Arial"/>
      <family val="2"/>
    </font>
    <font>
      <b/>
      <i/>
      <sz val="11"/>
      <color rgb="FFFFFFFF"/>
      <name val="Arial"/>
      <family val="2"/>
    </font>
    <font>
      <i/>
      <sz val="9"/>
      <name val="Work Sans"/>
      <family val="2"/>
      <scheme val="minor"/>
    </font>
    <font>
      <sz val="11"/>
      <color theme="0"/>
      <name val="Arial"/>
      <family val="2"/>
    </font>
    <font>
      <b/>
      <sz val="11"/>
      <color theme="1"/>
      <name val="Arial"/>
      <family val="2"/>
    </font>
    <font>
      <b/>
      <sz val="24"/>
      <color theme="4"/>
      <name val="Work Sans"/>
      <scheme val="minor"/>
    </font>
    <font>
      <sz val="11"/>
      <color theme="5" tint="-0.499984740745262"/>
      <name val="Arial"/>
      <family val="2"/>
    </font>
    <font>
      <sz val="24"/>
      <name val="Work Sans"/>
      <scheme val="minor"/>
    </font>
    <font>
      <b/>
      <sz val="26"/>
      <color theme="3"/>
      <name val="Work Sans"/>
      <scheme val="minor"/>
    </font>
    <font>
      <b/>
      <sz val="28"/>
      <color theme="5" tint="-0.499984740745262"/>
      <name val="Arial Narrow"/>
      <family val="2"/>
    </font>
    <font>
      <sz val="28"/>
      <color theme="5" tint="-0.499984740745262"/>
      <name val="Arial Narrow"/>
      <family val="2"/>
    </font>
    <font>
      <sz val="28"/>
      <color theme="5" tint="-0.499984740745262"/>
      <name val="Work Sans"/>
      <family val="2"/>
      <scheme val="minor"/>
    </font>
    <font>
      <b/>
      <sz val="28"/>
      <color theme="5" tint="-0.499984740745262"/>
      <name val="Work Sans"/>
      <family val="2"/>
      <scheme val="minor"/>
    </font>
    <font>
      <sz val="28"/>
      <color theme="5" tint="-0.499984740745262"/>
      <name val="Work Sans ExtraBold"/>
      <scheme val="major"/>
    </font>
    <font>
      <b/>
      <sz val="12"/>
      <color theme="0"/>
      <name val="Arial Narrow"/>
      <family val="2"/>
    </font>
    <font>
      <b/>
      <sz val="9"/>
      <name val="Arial Narrow"/>
      <family val="2"/>
    </font>
    <font>
      <sz val="14"/>
      <color rgb="FF000000"/>
      <name val="Work Sans"/>
      <scheme val="minor"/>
    </font>
    <font>
      <b/>
      <sz val="14"/>
      <color rgb="FF000000"/>
      <name val="Arial"/>
      <family val="2"/>
    </font>
    <font>
      <sz val="14"/>
      <name val="Arial"/>
      <family val="2"/>
    </font>
    <font>
      <sz val="14"/>
      <color rgb="FF000000"/>
      <name val="Arial"/>
      <family val="2"/>
    </font>
    <font>
      <b/>
      <sz val="14"/>
      <color rgb="FFFFFFFF"/>
      <name val="Arial"/>
      <family val="2"/>
    </font>
    <font>
      <sz val="14"/>
      <name val="Work Sans"/>
      <family val="2"/>
      <scheme val="minor"/>
    </font>
    <font>
      <sz val="12"/>
      <color theme="4"/>
      <name val="Work Sans"/>
      <scheme val="minor"/>
    </font>
    <font>
      <b/>
      <sz val="12"/>
      <name val="Work Sans"/>
      <scheme val="minor"/>
    </font>
    <font>
      <b/>
      <sz val="12"/>
      <name val="Work Sans"/>
      <family val="2"/>
      <scheme val="minor"/>
    </font>
    <font>
      <b/>
      <sz val="12"/>
      <color rgb="FFFFFFFF"/>
      <name val="Work Sans"/>
      <scheme val="minor"/>
    </font>
    <font>
      <b/>
      <u/>
      <sz val="12"/>
      <name val="Work Sans"/>
      <scheme val="minor"/>
    </font>
    <font>
      <b/>
      <i/>
      <sz val="12"/>
      <color theme="5" tint="-0.499984740745262"/>
      <name val="Work Sans"/>
      <scheme val="minor"/>
    </font>
    <font>
      <b/>
      <sz val="12"/>
      <color rgb="FFFF0000"/>
      <name val="Work Sans"/>
      <scheme val="minor"/>
    </font>
    <font>
      <b/>
      <sz val="12"/>
      <color rgb="FFFF0000"/>
      <name val="Arial Narrow"/>
      <family val="2"/>
    </font>
    <font>
      <b/>
      <sz val="12"/>
      <color theme="5" tint="-0.499984740745262"/>
      <name val="Work Sans"/>
      <scheme val="minor"/>
    </font>
    <font>
      <sz val="12"/>
      <color theme="5" tint="-0.499984740745262"/>
      <name val="Work Sans"/>
      <scheme val="minor"/>
    </font>
    <font>
      <u/>
      <sz val="12"/>
      <color theme="5" tint="-0.499984740745262"/>
      <name val="Work Sans"/>
      <scheme val="minor"/>
    </font>
    <font>
      <u/>
      <sz val="12"/>
      <name val="Work Sans"/>
      <scheme val="minor"/>
    </font>
    <font>
      <b/>
      <u/>
      <sz val="12"/>
      <color theme="5" tint="-0.499984740745262"/>
      <name val="Work Sans"/>
      <scheme val="minor"/>
    </font>
    <font>
      <b/>
      <i/>
      <sz val="12"/>
      <color theme="7"/>
      <name val="Work Sans"/>
      <scheme val="minor"/>
    </font>
    <font>
      <b/>
      <i/>
      <sz val="12"/>
      <name val="Arial"/>
      <family val="2"/>
    </font>
    <font>
      <i/>
      <sz val="12"/>
      <name val="Arial"/>
      <family val="2"/>
    </font>
    <font>
      <i/>
      <sz val="11"/>
      <color theme="1"/>
      <name val="Arial"/>
      <family val="2"/>
    </font>
    <font>
      <sz val="36"/>
      <color rgb="FF000000"/>
      <name val="Work Sans"/>
    </font>
    <font>
      <b/>
      <sz val="36"/>
      <color rgb="FF000000"/>
      <name val="Arial Narrow"/>
      <family val="2"/>
    </font>
    <font>
      <b/>
      <sz val="36"/>
      <name val="Arial Narrow"/>
      <family val="2"/>
    </font>
    <font>
      <sz val="36"/>
      <color rgb="FF000000"/>
      <name val="Arial Narrow"/>
      <family val="2"/>
    </font>
    <font>
      <sz val="36"/>
      <name val="Arial Narrow"/>
      <family val="2"/>
    </font>
    <font>
      <sz val="36"/>
      <color theme="1"/>
      <name val="Arial"/>
      <family val="2"/>
    </font>
    <font>
      <b/>
      <i/>
      <sz val="11"/>
      <color rgb="FFFF0000"/>
      <name val="Arial Narrow"/>
      <family val="2"/>
    </font>
    <font>
      <sz val="20"/>
      <name val="Arial Narrow"/>
      <family val="2"/>
    </font>
    <font>
      <b/>
      <sz val="11"/>
      <color rgb="FFFF0000"/>
      <name val="Arial Narrow"/>
      <family val="2"/>
    </font>
    <font>
      <sz val="12"/>
      <color theme="1"/>
      <name val="Arial Narrow"/>
      <family val="2"/>
    </font>
    <font>
      <b/>
      <i/>
      <sz val="12"/>
      <color rgb="FFFF0000"/>
      <name val="Work Sans"/>
      <scheme val="minor"/>
    </font>
    <font>
      <sz val="36"/>
      <color rgb="FF7E350E"/>
      <name val="Aptos Narrow"/>
      <family val="2"/>
    </font>
    <font>
      <b/>
      <sz val="36"/>
      <color rgb="FF000000"/>
      <name val="Arial"/>
      <family val="2"/>
    </font>
    <font>
      <sz val="36"/>
      <color rgb="FF000000"/>
      <name val="Arial"/>
      <family val="2"/>
    </font>
    <font>
      <sz val="14"/>
      <color rgb="FF000000"/>
      <name val="Work Sans"/>
    </font>
    <font>
      <sz val="9"/>
      <color rgb="FF7E350E"/>
      <name val="Aptos Narrow"/>
      <family val="2"/>
    </font>
    <font>
      <sz val="12"/>
      <color rgb="FF7E350E"/>
      <name val="Aptos Narrow"/>
      <family val="2"/>
    </font>
    <font>
      <b/>
      <sz val="20"/>
      <name val="Arial Narrow"/>
      <family val="2"/>
    </font>
    <font>
      <sz val="20"/>
      <name val="Work Sans"/>
    </font>
    <font>
      <b/>
      <sz val="20"/>
      <name val="Work Sans"/>
    </font>
    <font>
      <sz val="12"/>
      <name val="Aptos Narrow"/>
      <family val="2"/>
    </font>
    <font>
      <sz val="9"/>
      <color indexed="81"/>
      <name val="Tahoma"/>
      <family val="2"/>
    </font>
  </fonts>
  <fills count="31">
    <fill>
      <patternFill patternType="none"/>
    </fill>
    <fill>
      <patternFill patternType="gray125"/>
    </fill>
    <fill>
      <patternFill patternType="solid">
        <fgColor rgb="FFF2F2F2"/>
      </patternFill>
    </fill>
    <fill>
      <patternFill patternType="solid">
        <fgColor rgb="FFFFFFCC"/>
      </patternFill>
    </fill>
    <fill>
      <patternFill patternType="solid">
        <fgColor rgb="FFEF6079"/>
        <bgColor indexed="64"/>
      </patternFill>
    </fill>
    <fill>
      <patternFill patternType="solid">
        <fgColor theme="3"/>
        <bgColor indexed="64"/>
      </patternFill>
    </fill>
    <fill>
      <patternFill patternType="solid">
        <fgColor theme="2"/>
        <bgColor indexed="64"/>
      </patternFill>
    </fill>
    <fill>
      <patternFill patternType="solid">
        <fgColor theme="2" tint="-0.24994659260841701"/>
        <bgColor indexed="64"/>
      </patternFill>
    </fill>
    <fill>
      <patternFill patternType="solid">
        <fgColor theme="8"/>
        <bgColor indexed="64"/>
      </patternFill>
    </fill>
    <fill>
      <patternFill patternType="solid">
        <fgColor theme="4" tint="0.79998168889431442"/>
        <bgColor indexed="64"/>
      </patternFill>
    </fill>
    <fill>
      <patternFill patternType="solid">
        <fgColor theme="8"/>
      </patternFill>
    </fill>
    <fill>
      <patternFill patternType="solid">
        <fgColor theme="9"/>
      </patternFill>
    </fill>
    <fill>
      <patternFill patternType="solid">
        <fgColor theme="9" tint="0.39997558519241921"/>
        <bgColor indexed="65"/>
      </patternFill>
    </fill>
    <fill>
      <patternFill patternType="solid">
        <fgColor theme="7"/>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64"/>
      </patternFill>
    </fill>
    <fill>
      <patternFill patternType="solid">
        <fgColor theme="5"/>
        <bgColor indexed="64"/>
      </patternFill>
    </fill>
    <fill>
      <patternFill patternType="solid">
        <fgColor theme="0"/>
        <bgColor indexed="64"/>
      </patternFill>
    </fill>
    <fill>
      <patternFill patternType="solid">
        <fgColor theme="9" tint="0.79998168889431442"/>
        <bgColor indexed="64"/>
      </patternFill>
    </fill>
    <fill>
      <patternFill patternType="solid">
        <fgColor theme="9"/>
        <bgColor indexed="64"/>
      </patternFill>
    </fill>
    <fill>
      <patternFill patternType="solid">
        <fgColor theme="5" tint="-9.9978637043366805E-2"/>
        <bgColor indexed="64"/>
      </patternFill>
    </fill>
    <fill>
      <patternFill patternType="solid">
        <fgColor theme="6" tint="0.79998168889431442"/>
        <bgColor indexed="64"/>
      </patternFill>
    </fill>
    <fill>
      <patternFill patternType="solid">
        <fgColor rgb="FFFFFF0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rgb="FFF2CEEF"/>
        <bgColor rgb="FF000000"/>
      </patternFill>
    </fill>
    <fill>
      <patternFill patternType="solid">
        <fgColor rgb="FFD86DCD"/>
        <bgColor rgb="FF000000"/>
      </patternFill>
    </fill>
    <fill>
      <patternFill patternType="solid">
        <fgColor rgb="FFF2CEEF"/>
        <bgColor rgb="FF728CD1"/>
      </patternFill>
    </fill>
    <fill>
      <patternFill patternType="solid">
        <fgColor rgb="FFD86DCD"/>
        <bgColor rgb="FF728CD1"/>
      </patternFill>
    </fill>
    <fill>
      <patternFill patternType="solid">
        <fgColor rgb="FFE49EDD"/>
        <bgColor rgb="FF000000"/>
      </patternFill>
    </fill>
  </fills>
  <borders count="26">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style="thin">
        <color theme="0"/>
      </top>
      <bottom style="thin">
        <color theme="0"/>
      </bottom>
      <diagonal/>
    </border>
    <border>
      <left/>
      <right/>
      <top style="thin">
        <color theme="0"/>
      </top>
      <bottom style="thin">
        <color theme="5"/>
      </bottom>
      <diagonal/>
    </border>
    <border>
      <left style="thin">
        <color theme="0"/>
      </left>
      <right style="thin">
        <color theme="0"/>
      </right>
      <top style="thin">
        <color theme="4"/>
      </top>
      <bottom style="thin">
        <color theme="0"/>
      </bottom>
      <diagonal/>
    </border>
    <border>
      <left/>
      <right/>
      <top/>
      <bottom style="medium">
        <color theme="6"/>
      </bottom>
      <diagonal/>
    </border>
    <border>
      <left/>
      <right/>
      <top/>
      <bottom style="medium">
        <color theme="7"/>
      </bottom>
      <diagonal/>
    </border>
    <border>
      <left/>
      <right/>
      <top/>
      <bottom style="medium">
        <color rgb="FFEF6079"/>
      </bottom>
      <diagonal/>
    </border>
    <border>
      <left/>
      <right/>
      <top/>
      <bottom style="medium">
        <color theme="4"/>
      </bottom>
      <diagonal/>
    </border>
    <border>
      <left style="thin">
        <color theme="0"/>
      </left>
      <right style="thin">
        <color theme="0"/>
      </right>
      <top style="thin">
        <color theme="6"/>
      </top>
      <bottom style="thin">
        <color theme="0"/>
      </bottom>
      <diagonal/>
    </border>
    <border>
      <left/>
      <right/>
      <top style="hair">
        <color theme="6"/>
      </top>
      <bottom style="hair">
        <color theme="6"/>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ck">
        <color theme="4" tint="0.499984740745262"/>
      </bottom>
      <diagonal/>
    </border>
    <border>
      <left/>
      <right/>
      <top/>
      <bottom style="medium">
        <color theme="4" tint="0.39997558519241921"/>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s>
  <cellStyleXfs count="77">
    <xf numFmtId="0" fontId="0" fillId="0" borderId="0"/>
    <xf numFmtId="0" fontId="16" fillId="0" borderId="0" applyNumberFormat="0" applyFill="0" applyBorder="0" applyAlignment="0" applyProtection="0"/>
    <xf numFmtId="0" fontId="12" fillId="0" borderId="0" applyNumberFormat="0" applyFill="0" applyAlignment="0" applyProtection="0"/>
    <xf numFmtId="0" fontId="17" fillId="0" borderId="0" applyNumberFormat="0" applyFill="0" applyAlignment="0" applyProtection="0"/>
    <xf numFmtId="0" fontId="18" fillId="0" borderId="0" applyNumberFormat="0" applyFill="0" applyAlignment="0" applyProtection="0"/>
    <xf numFmtId="0" fontId="18" fillId="0" borderId="0" applyNumberFormat="0" applyFill="0" applyBorder="0" applyAlignment="0" applyProtection="0"/>
    <xf numFmtId="0" fontId="13" fillId="1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8" borderId="1" applyNumberFormat="0" applyAlignment="0" applyProtection="0"/>
    <xf numFmtId="0" fontId="14" fillId="2" borderId="2" applyNumberFormat="0" applyAlignment="0" applyProtection="0"/>
    <xf numFmtId="0" fontId="9" fillId="6" borderId="1" applyNumberFormat="0" applyAlignment="0" applyProtection="0"/>
    <xf numFmtId="0" fontId="8" fillId="0" borderId="3" applyNumberFormat="0" applyFill="0" applyAlignment="0" applyProtection="0"/>
    <xf numFmtId="0" fontId="6" fillId="7" borderId="4" applyNumberFormat="0" applyBorder="0" applyAlignment="0" applyProtection="0"/>
    <xf numFmtId="0" fontId="11" fillId="3" borderId="5" applyNumberFormat="0" applyAlignment="0" applyProtection="0"/>
    <xf numFmtId="0" fontId="7" fillId="0" borderId="0" applyNumberFormat="0" applyFill="0" applyBorder="0" applyAlignment="0" applyProtection="0"/>
    <xf numFmtId="0" fontId="10" fillId="0" borderId="6" applyNumberFormat="0" applyFill="0" applyAlignment="0" applyProtection="0"/>
    <xf numFmtId="0" fontId="5" fillId="9" borderId="0" applyNumberFormat="0" applyBorder="0" applyAlignment="0" applyProtection="0"/>
    <xf numFmtId="0" fontId="23" fillId="10" borderId="0" applyNumberFormat="0" applyBorder="0" applyAlignment="0" applyProtection="0"/>
    <xf numFmtId="0" fontId="15" fillId="11" borderId="0" applyNumberFormat="0" applyBorder="0" applyAlignment="0" applyProtection="0"/>
    <xf numFmtId="0" fontId="19" fillId="0" borderId="13"/>
    <xf numFmtId="0" fontId="22" fillId="0" borderId="11"/>
    <xf numFmtId="2" fontId="19" fillId="0" borderId="7"/>
    <xf numFmtId="0" fontId="19" fillId="0" borderId="9"/>
    <xf numFmtId="0" fontId="11" fillId="0" borderId="8"/>
    <xf numFmtId="0" fontId="11" fillId="0" borderId="15"/>
    <xf numFmtId="0" fontId="21" fillId="0" borderId="12"/>
    <xf numFmtId="165" fontId="11" fillId="0" borderId="0" applyFill="0" applyBorder="0" applyAlignment="0" applyProtection="0"/>
    <xf numFmtId="164" fontId="11" fillId="0" borderId="0" applyFill="0" applyBorder="0" applyAlignment="0" applyProtection="0"/>
    <xf numFmtId="44" fontId="11" fillId="0" borderId="0" applyFill="0" applyBorder="0" applyAlignment="0" applyProtection="0"/>
    <xf numFmtId="42" fontId="11" fillId="0" borderId="0" applyFill="0" applyBorder="0" applyAlignment="0" applyProtection="0"/>
    <xf numFmtId="9" fontId="11" fillId="0" borderId="0" applyFill="0" applyBorder="0" applyAlignment="0" applyProtection="0"/>
    <xf numFmtId="0" fontId="15" fillId="12" borderId="0" applyNumberFormat="0" applyBorder="0" applyAlignment="0" applyProtection="0"/>
    <xf numFmtId="0" fontId="24" fillId="0" borderId="10"/>
    <xf numFmtId="0" fontId="24" fillId="0" borderId="14"/>
    <xf numFmtId="0" fontId="35" fillId="0" borderId="0" applyNumberFormat="0" applyFill="0" applyBorder="0" applyAlignment="0" applyProtection="0"/>
    <xf numFmtId="0" fontId="42" fillId="0" borderId="0"/>
    <xf numFmtId="44" fontId="11" fillId="0" borderId="0" applyFill="0" applyBorder="0" applyAlignment="0" applyProtection="0"/>
    <xf numFmtId="42" fontId="11" fillId="0" borderId="0" applyFill="0" applyBorder="0" applyAlignment="0" applyProtection="0"/>
    <xf numFmtId="0" fontId="59" fillId="0" borderId="0"/>
    <xf numFmtId="0" fontId="5" fillId="0" borderId="0"/>
    <xf numFmtId="165" fontId="5" fillId="0" borderId="0" applyFont="0" applyFill="0" applyBorder="0" applyAlignment="0" applyProtection="0"/>
    <xf numFmtId="0" fontId="60" fillId="0" borderId="0" applyNumberForma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61" fillId="0" borderId="0"/>
    <xf numFmtId="165" fontId="61" fillId="0" borderId="0" applyFont="0" applyFill="0" applyBorder="0" applyAlignment="0" applyProtection="0"/>
    <xf numFmtId="9" fontId="61" fillId="0" borderId="0" applyFont="0" applyFill="0" applyBorder="0" applyAlignment="0" applyProtection="0"/>
    <xf numFmtId="0" fontId="62" fillId="0" borderId="0"/>
    <xf numFmtId="0" fontId="4" fillId="0" borderId="0"/>
    <xf numFmtId="0" fontId="74" fillId="0" borderId="0"/>
    <xf numFmtId="0" fontId="75" fillId="0" borderId="20" applyNumberFormat="0" applyFill="0" applyAlignment="0" applyProtection="0"/>
    <xf numFmtId="43" fontId="5" fillId="0" borderId="0" applyFont="0" applyFill="0" applyBorder="0" applyAlignment="0" applyProtection="0"/>
    <xf numFmtId="0" fontId="76" fillId="0" borderId="21" applyNumberFormat="0" applyFill="0" applyAlignment="0" applyProtection="0"/>
    <xf numFmtId="44" fontId="11" fillId="0" borderId="0" applyFill="0" applyBorder="0" applyAlignment="0" applyProtection="0"/>
    <xf numFmtId="42" fontId="11" fillId="0" borderId="0" applyFill="0" applyBorder="0" applyAlignment="0" applyProtection="0"/>
    <xf numFmtId="44" fontId="11" fillId="0" borderId="0" applyFill="0" applyBorder="0" applyAlignment="0" applyProtection="0"/>
    <xf numFmtId="42" fontId="11" fillId="0" borderId="0" applyFill="0" applyBorder="0" applyAlignment="0" applyProtection="0"/>
    <xf numFmtId="43" fontId="5" fillId="0" borderId="0" applyFont="0" applyFill="0" applyBorder="0" applyAlignment="0" applyProtection="0"/>
    <xf numFmtId="0" fontId="3" fillId="0" borderId="0"/>
    <xf numFmtId="43" fontId="5" fillId="0" borderId="0" applyFont="0" applyFill="0" applyBorder="0" applyAlignment="0" applyProtection="0"/>
    <xf numFmtId="44" fontId="11" fillId="0" borderId="0" applyFill="0" applyBorder="0" applyAlignment="0" applyProtection="0"/>
    <xf numFmtId="42" fontId="11" fillId="0" borderId="0" applyFill="0" applyBorder="0" applyAlignment="0" applyProtection="0"/>
    <xf numFmtId="44" fontId="11" fillId="0" borderId="0" applyFill="0" applyBorder="0" applyAlignment="0" applyProtection="0"/>
    <xf numFmtId="42" fontId="11" fillId="0" borderId="0" applyFill="0" applyBorder="0" applyAlignment="0" applyProtection="0"/>
    <xf numFmtId="43" fontId="5" fillId="0" borderId="0" applyFont="0" applyFill="0" applyBorder="0" applyAlignment="0" applyProtection="0"/>
    <xf numFmtId="0" fontId="2" fillId="0" borderId="0"/>
    <xf numFmtId="44" fontId="11" fillId="0" borderId="0" applyFill="0" applyBorder="0" applyAlignment="0" applyProtection="0"/>
    <xf numFmtId="44" fontId="11" fillId="0" borderId="0" applyFill="0" applyBorder="0" applyAlignment="0" applyProtection="0"/>
    <xf numFmtId="42" fontId="11" fillId="0" borderId="0" applyFill="0" applyBorder="0" applyAlignment="0" applyProtection="0"/>
    <xf numFmtId="44" fontId="11" fillId="0" borderId="0" applyFill="0" applyBorder="0" applyAlignment="0" applyProtection="0"/>
    <xf numFmtId="42" fontId="11" fillId="0" borderId="0" applyFill="0" applyBorder="0" applyAlignment="0" applyProtection="0"/>
    <xf numFmtId="43" fontId="5" fillId="0" borderId="0" applyFont="0" applyFill="0" applyBorder="0" applyAlignment="0" applyProtection="0"/>
    <xf numFmtId="44" fontId="11" fillId="0" borderId="0" applyFill="0" applyBorder="0" applyAlignment="0" applyProtection="0"/>
    <xf numFmtId="0" fontId="1" fillId="0" borderId="0"/>
    <xf numFmtId="43" fontId="5" fillId="0" borderId="0" applyFont="0" applyFill="0" applyBorder="0" applyAlignment="0" applyProtection="0"/>
    <xf numFmtId="44" fontId="11" fillId="0" borderId="0" applyFill="0" applyBorder="0" applyAlignment="0" applyProtection="0"/>
  </cellStyleXfs>
  <cellXfs count="501">
    <xf numFmtId="0" fontId="0" fillId="0" borderId="0" xfId="0"/>
    <xf numFmtId="0" fontId="11" fillId="0" borderId="0" xfId="0" applyFont="1"/>
    <xf numFmtId="0" fontId="19" fillId="0" borderId="13" xfId="20"/>
    <xf numFmtId="0" fontId="17" fillId="0" borderId="0" xfId="3" applyAlignment="1">
      <alignment vertical="top"/>
    </xf>
    <xf numFmtId="0" fontId="17" fillId="0" borderId="0" xfId="3"/>
    <xf numFmtId="0" fontId="20" fillId="0" borderId="13" xfId="20" applyFont="1"/>
    <xf numFmtId="0" fontId="25" fillId="0" borderId="0" xfId="0" applyFont="1"/>
    <xf numFmtId="3" fontId="26" fillId="0" borderId="0" xfId="0" applyNumberFormat="1" applyFont="1" applyAlignment="1">
      <alignment horizontal="right"/>
    </xf>
    <xf numFmtId="0" fontId="27" fillId="0" borderId="0" xfId="0" applyFont="1"/>
    <xf numFmtId="0" fontId="30" fillId="0" borderId="0" xfId="0" applyFont="1"/>
    <xf numFmtId="0" fontId="26" fillId="0" borderId="0" xfId="0" applyFont="1" applyAlignment="1">
      <alignment horizontal="right"/>
    </xf>
    <xf numFmtId="0" fontId="28" fillId="0" borderId="0" xfId="0" applyFont="1"/>
    <xf numFmtId="166" fontId="28" fillId="0" borderId="0" xfId="0" applyNumberFormat="1" applyFont="1"/>
    <xf numFmtId="3" fontId="31" fillId="0" borderId="0" xfId="0" applyNumberFormat="1" applyFont="1"/>
    <xf numFmtId="3" fontId="30" fillId="0" borderId="0" xfId="0" applyNumberFormat="1" applyFont="1" applyAlignment="1">
      <alignment horizontal="right"/>
    </xf>
    <xf numFmtId="166" fontId="30" fillId="0" borderId="0" xfId="0" applyNumberFormat="1" applyFont="1"/>
    <xf numFmtId="3" fontId="28" fillId="0" borderId="0" xfId="0" applyNumberFormat="1" applyFont="1"/>
    <xf numFmtId="167" fontId="30" fillId="0" borderId="0" xfId="0" applyNumberFormat="1" applyFont="1" applyAlignment="1">
      <alignment horizontal="right"/>
    </xf>
    <xf numFmtId="0" fontId="30" fillId="0" borderId="0" xfId="0" applyFont="1" applyAlignment="1">
      <alignment horizontal="right"/>
    </xf>
    <xf numFmtId="0" fontId="36" fillId="0" borderId="0" xfId="0" applyFont="1"/>
    <xf numFmtId="3" fontId="30" fillId="0" borderId="0" xfId="0" applyNumberFormat="1" applyFont="1"/>
    <xf numFmtId="166" fontId="30" fillId="0" borderId="0" xfId="0" applyNumberFormat="1" applyFont="1" applyAlignment="1">
      <alignment horizontal="right"/>
    </xf>
    <xf numFmtId="3" fontId="28" fillId="0" borderId="0" xfId="0" applyNumberFormat="1" applyFont="1" applyAlignment="1">
      <alignment horizontal="right"/>
    </xf>
    <xf numFmtId="0" fontId="28" fillId="0" borderId="0" xfId="0" applyFont="1" applyAlignment="1">
      <alignment horizontal="right"/>
    </xf>
    <xf numFmtId="0" fontId="39" fillId="0" borderId="0" xfId="0" applyFont="1" applyAlignment="1">
      <alignment horizontal="center"/>
    </xf>
    <xf numFmtId="0" fontId="40" fillId="0" borderId="0" xfId="0" applyFont="1"/>
    <xf numFmtId="3" fontId="32" fillId="0" borderId="0" xfId="0" applyNumberFormat="1" applyFont="1" applyAlignment="1">
      <alignment horizontal="right"/>
    </xf>
    <xf numFmtId="3" fontId="34" fillId="15" borderId="0" xfId="0" applyNumberFormat="1" applyFont="1" applyFill="1" applyAlignment="1">
      <alignment horizontal="center" vertical="center" wrapText="1"/>
    </xf>
    <xf numFmtId="0" fontId="34" fillId="15" borderId="0" xfId="0" applyFont="1" applyFill="1" applyAlignment="1">
      <alignment horizontal="center" vertical="center" wrapText="1"/>
    </xf>
    <xf numFmtId="0" fontId="28" fillId="0" borderId="0" xfId="0" applyFont="1" applyAlignment="1">
      <alignment horizontal="center" vertical="center" wrapText="1"/>
    </xf>
    <xf numFmtId="0" fontId="28" fillId="0" borderId="0" xfId="0" applyFont="1" applyAlignment="1">
      <alignment horizontal="center" wrapText="1"/>
    </xf>
    <xf numFmtId="0" fontId="44" fillId="0" borderId="0" xfId="0" applyFont="1" applyAlignment="1">
      <alignment horizontal="left"/>
    </xf>
    <xf numFmtId="0" fontId="45" fillId="0" borderId="0" xfId="0" applyFont="1"/>
    <xf numFmtId="0" fontId="43" fillId="0" borderId="0" xfId="0" applyFont="1"/>
    <xf numFmtId="3" fontId="47" fillId="0" borderId="0" xfId="0" applyNumberFormat="1" applyFont="1"/>
    <xf numFmtId="0" fontId="52" fillId="0" borderId="0" xfId="0" applyFont="1"/>
    <xf numFmtId="3" fontId="52" fillId="0" borderId="0" xfId="0" applyNumberFormat="1" applyFont="1" applyAlignment="1">
      <alignment horizontal="right"/>
    </xf>
    <xf numFmtId="0" fontId="28" fillId="0" borderId="0" xfId="0" applyFont="1" applyAlignment="1">
      <alignment horizontal="left" vertical="center" wrapText="1"/>
    </xf>
    <xf numFmtId="0" fontId="47" fillId="0" borderId="0" xfId="0" applyFont="1"/>
    <xf numFmtId="0" fontId="28" fillId="21" borderId="0" xfId="0" applyFont="1" applyFill="1" applyAlignment="1">
      <alignment horizontal="center" vertical="center" wrapText="1"/>
    </xf>
    <xf numFmtId="0" fontId="46" fillId="0" borderId="0" xfId="0" applyFont="1"/>
    <xf numFmtId="0" fontId="46" fillId="0" borderId="0" xfId="0" applyFont="1" applyAlignment="1">
      <alignment horizontal="right"/>
    </xf>
    <xf numFmtId="0" fontId="55" fillId="0" borderId="0" xfId="0" applyFont="1"/>
    <xf numFmtId="0" fontId="41" fillId="0" borderId="0" xfId="35" applyFont="1"/>
    <xf numFmtId="3" fontId="45" fillId="0" borderId="0" xfId="0" applyNumberFormat="1" applyFont="1"/>
    <xf numFmtId="0" fontId="58" fillId="0" borderId="0" xfId="0" applyFont="1"/>
    <xf numFmtId="0" fontId="14" fillId="0" borderId="0" xfId="0" applyFont="1"/>
    <xf numFmtId="166" fontId="30" fillId="0" borderId="16" xfId="0" applyNumberFormat="1" applyFont="1" applyBorder="1"/>
    <xf numFmtId="166" fontId="28" fillId="0" borderId="16" xfId="0" applyNumberFormat="1" applyFont="1" applyBorder="1"/>
    <xf numFmtId="3" fontId="31" fillId="0" borderId="0" xfId="0" applyNumberFormat="1" applyFont="1" applyAlignment="1">
      <alignment horizontal="right"/>
    </xf>
    <xf numFmtId="1" fontId="30" fillId="0" borderId="0" xfId="0" applyNumberFormat="1" applyFont="1" applyAlignment="1">
      <alignment horizontal="right"/>
    </xf>
    <xf numFmtId="0" fontId="35" fillId="0" borderId="0" xfId="35"/>
    <xf numFmtId="0" fontId="67" fillId="0" borderId="0" xfId="0" applyFont="1"/>
    <xf numFmtId="0" fontId="30" fillId="0" borderId="0" xfId="39" applyFont="1" applyProtection="1">
      <protection locked="0"/>
    </xf>
    <xf numFmtId="14" fontId="47" fillId="0" borderId="0" xfId="0" applyNumberFormat="1" applyFont="1" applyAlignment="1">
      <alignment horizontal="left"/>
    </xf>
    <xf numFmtId="4" fontId="43" fillId="0" borderId="0" xfId="0" applyNumberFormat="1" applyFont="1"/>
    <xf numFmtId="0" fontId="70" fillId="0" borderId="0" xfId="0" applyFont="1"/>
    <xf numFmtId="0" fontId="71" fillId="0" borderId="0" xfId="0" applyFont="1"/>
    <xf numFmtId="0" fontId="72" fillId="0" borderId="0" xfId="0" applyFont="1" applyAlignment="1">
      <alignment horizontal="center" wrapText="1"/>
    </xf>
    <xf numFmtId="0" fontId="67" fillId="0" borderId="17" xfId="0" applyFont="1" applyBorder="1"/>
    <xf numFmtId="4" fontId="66" fillId="0" borderId="0" xfId="0" applyNumberFormat="1" applyFont="1" applyAlignment="1">
      <alignment horizontal="right"/>
    </xf>
    <xf numFmtId="0" fontId="66" fillId="0" borderId="0" xfId="0" applyFont="1" applyAlignment="1">
      <alignment horizontal="right"/>
    </xf>
    <xf numFmtId="0" fontId="66" fillId="0" borderId="17" xfId="0" applyFont="1" applyBorder="1" applyAlignment="1">
      <alignment horizontal="right"/>
    </xf>
    <xf numFmtId="4" fontId="66" fillId="0" borderId="0" xfId="0" applyNumberFormat="1" applyFont="1"/>
    <xf numFmtId="170" fontId="66" fillId="0" borderId="0" xfId="0" applyNumberFormat="1" applyFont="1" applyAlignment="1">
      <alignment horizontal="right"/>
    </xf>
    <xf numFmtId="0" fontId="66" fillId="0" borderId="0" xfId="0" applyFont="1"/>
    <xf numFmtId="4" fontId="66" fillId="0" borderId="17" xfId="0" applyNumberFormat="1" applyFont="1" applyBorder="1" applyAlignment="1">
      <alignment horizontal="right"/>
    </xf>
    <xf numFmtId="0" fontId="66" fillId="0" borderId="17" xfId="0" applyFont="1" applyBorder="1"/>
    <xf numFmtId="4" fontId="66" fillId="0" borderId="0" xfId="36" applyNumberFormat="1" applyFont="1" applyAlignment="1">
      <alignment horizontal="right"/>
    </xf>
    <xf numFmtId="4" fontId="66" fillId="0" borderId="17" xfId="27" applyNumberFormat="1" applyFont="1" applyFill="1" applyBorder="1" applyAlignment="1">
      <alignment horizontal="right"/>
    </xf>
    <xf numFmtId="4" fontId="66" fillId="0" borderId="17" xfId="0" applyNumberFormat="1" applyFont="1" applyBorder="1"/>
    <xf numFmtId="0" fontId="51" fillId="0" borderId="0" xfId="0" applyFont="1" applyAlignment="1">
      <alignment horizontal="right"/>
    </xf>
    <xf numFmtId="4" fontId="66" fillId="0" borderId="17" xfId="0" applyNumberFormat="1" applyFont="1" applyBorder="1" applyAlignment="1">
      <alignment wrapText="1"/>
    </xf>
    <xf numFmtId="0" fontId="66" fillId="0" borderId="0" xfId="36" applyFont="1"/>
    <xf numFmtId="4" fontId="66" fillId="0" borderId="0" xfId="40" applyNumberFormat="1" applyFont="1" applyProtection="1">
      <protection locked="0"/>
    </xf>
    <xf numFmtId="4" fontId="66" fillId="0" borderId="0" xfId="40" applyNumberFormat="1" applyFont="1"/>
    <xf numFmtId="0" fontId="34" fillId="14" borderId="0" xfId="0" applyFont="1" applyFill="1" applyAlignment="1">
      <alignment horizontal="center" vertical="center" wrapText="1"/>
    </xf>
    <xf numFmtId="3" fontId="34" fillId="14" borderId="0" xfId="0" applyNumberFormat="1" applyFont="1" applyFill="1" applyAlignment="1">
      <alignment horizontal="center" vertical="center" wrapText="1"/>
    </xf>
    <xf numFmtId="0" fontId="14" fillId="0" borderId="0" xfId="0" applyFont="1" applyAlignment="1">
      <alignment vertical="top"/>
    </xf>
    <xf numFmtId="0" fontId="11" fillId="0" borderId="0" xfId="0" applyFont="1" applyAlignment="1">
      <alignment horizontal="center"/>
    </xf>
    <xf numFmtId="3" fontId="73" fillId="19" borderId="0" xfId="0" applyNumberFormat="1" applyFont="1" applyFill="1" applyAlignment="1">
      <alignment horizontal="center" vertical="center" wrapText="1"/>
    </xf>
    <xf numFmtId="0" fontId="64" fillId="0" borderId="0" xfId="1" applyFont="1" applyFill="1" applyBorder="1" applyAlignment="1">
      <alignment horizontal="left"/>
    </xf>
    <xf numFmtId="3" fontId="31" fillId="0" borderId="16" xfId="0" applyNumberFormat="1" applyFont="1" applyBorder="1" applyAlignment="1">
      <alignment horizontal="right"/>
    </xf>
    <xf numFmtId="0" fontId="28" fillId="0" borderId="16" xfId="0" applyFont="1" applyBorder="1"/>
    <xf numFmtId="166" fontId="30" fillId="0" borderId="16" xfId="0" applyNumberFormat="1" applyFont="1" applyBorder="1" applyAlignment="1">
      <alignment horizontal="right" vertical="top"/>
    </xf>
    <xf numFmtId="166" fontId="30" fillId="0" borderId="16" xfId="0" applyNumberFormat="1" applyFont="1" applyBorder="1" applyAlignment="1">
      <alignment horizontal="right"/>
    </xf>
    <xf numFmtId="3" fontId="31" fillId="0" borderId="19" xfId="0" applyNumberFormat="1" applyFont="1" applyBorder="1" applyAlignment="1">
      <alignment horizontal="right"/>
    </xf>
    <xf numFmtId="0" fontId="28" fillId="0" borderId="19" xfId="0" applyFont="1" applyBorder="1"/>
    <xf numFmtId="166" fontId="30" fillId="0" borderId="19" xfId="0" applyNumberFormat="1" applyFont="1" applyBorder="1"/>
    <xf numFmtId="166" fontId="30" fillId="0" borderId="19" xfId="0" applyNumberFormat="1" applyFont="1" applyBorder="1" applyAlignment="1">
      <alignment horizontal="right" vertical="top"/>
    </xf>
    <xf numFmtId="166" fontId="30" fillId="0" borderId="19" xfId="0" applyNumberFormat="1" applyFont="1" applyBorder="1" applyAlignment="1">
      <alignment horizontal="right"/>
    </xf>
    <xf numFmtId="166" fontId="28" fillId="22" borderId="16" xfId="0" applyNumberFormat="1" applyFont="1" applyFill="1" applyBorder="1" applyAlignment="1">
      <alignment horizontal="right" vertical="top"/>
    </xf>
    <xf numFmtId="166" fontId="30" fillId="0" borderId="16" xfId="39" applyNumberFormat="1" applyFont="1" applyBorder="1" applyProtection="1">
      <protection locked="0"/>
    </xf>
    <xf numFmtId="166" fontId="30" fillId="0" borderId="16" xfId="39" applyNumberFormat="1" applyFont="1" applyBorder="1" applyAlignment="1" applyProtection="1">
      <alignment horizontal="right"/>
      <protection locked="0"/>
    </xf>
    <xf numFmtId="166" fontId="28" fillId="22" borderId="19" xfId="0" applyNumberFormat="1" applyFont="1" applyFill="1" applyBorder="1" applyAlignment="1">
      <alignment horizontal="right" vertical="top"/>
    </xf>
    <xf numFmtId="166" fontId="30" fillId="0" borderId="19" xfId="39" applyNumberFormat="1" applyFont="1" applyBorder="1" applyProtection="1">
      <protection locked="0"/>
    </xf>
    <xf numFmtId="168" fontId="30" fillId="21" borderId="16" xfId="0" applyNumberFormat="1" applyFont="1" applyFill="1" applyBorder="1" applyAlignment="1">
      <alignment vertical="top"/>
    </xf>
    <xf numFmtId="0" fontId="69" fillId="0" borderId="0" xfId="0" applyFont="1"/>
    <xf numFmtId="0" fontId="64" fillId="0" borderId="0" xfId="0" applyFont="1" applyAlignment="1">
      <alignment horizontal="left"/>
    </xf>
    <xf numFmtId="166" fontId="31" fillId="0" borderId="16" xfId="0" applyNumberFormat="1" applyFont="1" applyBorder="1" applyAlignment="1">
      <alignment horizontal="right"/>
    </xf>
    <xf numFmtId="166" fontId="30" fillId="0" borderId="18" xfId="0" applyNumberFormat="1" applyFont="1" applyBorder="1" applyAlignment="1">
      <alignment horizontal="right"/>
    </xf>
    <xf numFmtId="0" fontId="68" fillId="0" borderId="0" xfId="0" applyFont="1" applyAlignment="1">
      <alignment vertical="center"/>
    </xf>
    <xf numFmtId="0" fontId="77" fillId="0" borderId="0" xfId="1" applyFont="1" applyFill="1" applyBorder="1" applyAlignment="1">
      <alignment horizontal="left"/>
    </xf>
    <xf numFmtId="166" fontId="30" fillId="0" borderId="23" xfId="0" applyNumberFormat="1" applyFont="1" applyBorder="1" applyAlignment="1">
      <alignment horizontal="right"/>
    </xf>
    <xf numFmtId="166" fontId="30" fillId="19" borderId="23" xfId="0" applyNumberFormat="1" applyFont="1" applyFill="1" applyBorder="1"/>
    <xf numFmtId="166" fontId="30" fillId="19" borderId="18" xfId="0" applyNumberFormat="1" applyFont="1" applyFill="1" applyBorder="1"/>
    <xf numFmtId="166" fontId="30" fillId="0" borderId="24" xfId="0" applyNumberFormat="1" applyFont="1" applyBorder="1" applyAlignment="1">
      <alignment horizontal="right" vertical="top"/>
    </xf>
    <xf numFmtId="166" fontId="30" fillId="0" borderId="22" xfId="0" applyNumberFormat="1" applyFont="1" applyBorder="1" applyAlignment="1">
      <alignment horizontal="right" vertical="top"/>
    </xf>
    <xf numFmtId="166" fontId="30" fillId="0" borderId="16" xfId="0" applyNumberFormat="1" applyFont="1" applyBorder="1" applyAlignment="1">
      <alignment vertical="top"/>
    </xf>
    <xf numFmtId="14" fontId="78" fillId="0" borderId="0" xfId="35" quotePrefix="1" applyNumberFormat="1" applyFont="1" applyFill="1" applyBorder="1" applyAlignment="1">
      <alignment horizontal="left"/>
    </xf>
    <xf numFmtId="10" fontId="30" fillId="0" borderId="16" xfId="0" applyNumberFormat="1" applyFont="1" applyBorder="1" applyAlignment="1">
      <alignment vertical="top"/>
    </xf>
    <xf numFmtId="0" fontId="28" fillId="0" borderId="16" xfId="0" applyFont="1" applyBorder="1" applyAlignment="1">
      <alignment horizontal="right" vertical="top"/>
    </xf>
    <xf numFmtId="0" fontId="28" fillId="0" borderId="16" xfId="0" applyFont="1" applyBorder="1" applyAlignment="1">
      <alignment vertical="top"/>
    </xf>
    <xf numFmtId="166" fontId="28" fillId="0" borderId="16" xfId="0" applyNumberFormat="1" applyFont="1" applyBorder="1" applyAlignment="1">
      <alignment vertical="top"/>
    </xf>
    <xf numFmtId="166" fontId="28" fillId="0" borderId="16" xfId="0" applyNumberFormat="1" applyFont="1" applyBorder="1" applyAlignment="1">
      <alignment horizontal="right" vertical="top"/>
    </xf>
    <xf numFmtId="166" fontId="28" fillId="19" borderId="16" xfId="0" applyNumberFormat="1" applyFont="1" applyFill="1" applyBorder="1" applyAlignment="1">
      <alignment vertical="top"/>
    </xf>
    <xf numFmtId="0" fontId="28" fillId="0" borderId="0" xfId="0" applyFont="1" applyAlignment="1">
      <alignment vertical="top"/>
    </xf>
    <xf numFmtId="166" fontId="28" fillId="21" borderId="16" xfId="0" applyNumberFormat="1" applyFont="1" applyFill="1" applyBorder="1" applyAlignment="1">
      <alignment vertical="top"/>
    </xf>
    <xf numFmtId="168" fontId="28" fillId="21" borderId="16" xfId="0" applyNumberFormat="1" applyFont="1" applyFill="1" applyBorder="1" applyAlignment="1">
      <alignment vertical="top"/>
    </xf>
    <xf numFmtId="3" fontId="28" fillId="21" borderId="16" xfId="0" applyNumberFormat="1" applyFont="1" applyFill="1" applyBorder="1" applyAlignment="1">
      <alignment vertical="top"/>
    </xf>
    <xf numFmtId="166" fontId="28" fillId="21" borderId="19" xfId="0" applyNumberFormat="1" applyFont="1" applyFill="1" applyBorder="1" applyAlignment="1">
      <alignment vertical="top"/>
    </xf>
    <xf numFmtId="168" fontId="30" fillId="21" borderId="19" xfId="0" applyNumberFormat="1" applyFont="1" applyFill="1" applyBorder="1" applyAlignment="1">
      <alignment vertical="top"/>
    </xf>
    <xf numFmtId="0" fontId="68" fillId="0" borderId="25" xfId="0" applyFont="1" applyBorder="1" applyAlignment="1">
      <alignment horizontal="center" vertical="center" wrapText="1"/>
    </xf>
    <xf numFmtId="0" fontId="68" fillId="22" borderId="25" xfId="0" applyFont="1" applyFill="1" applyBorder="1" applyAlignment="1">
      <alignment horizontal="center" vertical="center" wrapText="1"/>
    </xf>
    <xf numFmtId="166" fontId="68" fillId="0" borderId="25" xfId="0" applyNumberFormat="1" applyFont="1" applyBorder="1" applyAlignment="1">
      <alignment horizontal="center" vertical="center" wrapText="1"/>
    </xf>
    <xf numFmtId="0" fontId="28" fillId="0" borderId="25" xfId="0" applyFont="1" applyBorder="1" applyAlignment="1">
      <alignment horizontal="center" vertical="center" wrapText="1"/>
    </xf>
    <xf numFmtId="3" fontId="28" fillId="0" borderId="16" xfId="0" applyNumberFormat="1" applyFont="1" applyBorder="1" applyAlignment="1">
      <alignment vertical="top"/>
    </xf>
    <xf numFmtId="10" fontId="28" fillId="0" borderId="16" xfId="0" applyNumberFormat="1" applyFont="1" applyBorder="1" applyAlignment="1">
      <alignment vertical="top"/>
    </xf>
    <xf numFmtId="0" fontId="79" fillId="0" borderId="0" xfId="0" applyFont="1"/>
    <xf numFmtId="166" fontId="30" fillId="0" borderId="0" xfId="0" applyNumberFormat="1" applyFont="1" applyAlignment="1">
      <alignment horizontal="center" wrapText="1"/>
    </xf>
    <xf numFmtId="3" fontId="30" fillId="0" borderId="0" xfId="0" applyNumberFormat="1" applyFont="1" applyAlignment="1">
      <alignment horizontal="center" wrapText="1"/>
    </xf>
    <xf numFmtId="166" fontId="28" fillId="0" borderId="0" xfId="0" applyNumberFormat="1" applyFont="1" applyAlignment="1">
      <alignment vertical="top"/>
    </xf>
    <xf numFmtId="0" fontId="30" fillId="0" borderId="0" xfId="0" applyFont="1" applyAlignment="1">
      <alignment horizontal="center" wrapText="1"/>
    </xf>
    <xf numFmtId="0" fontId="28" fillId="0" borderId="0" xfId="0" applyFont="1" applyAlignment="1">
      <alignment horizontal="right" vertical="top"/>
    </xf>
    <xf numFmtId="166" fontId="28" fillId="0" borderId="0" xfId="0" applyNumberFormat="1" applyFont="1" applyAlignment="1">
      <alignment horizontal="right" vertical="top"/>
    </xf>
    <xf numFmtId="0" fontId="30" fillId="0" borderId="0" xfId="0" applyFont="1" applyAlignment="1">
      <alignment vertical="top"/>
    </xf>
    <xf numFmtId="166" fontId="30" fillId="0" borderId="0" xfId="0" applyNumberFormat="1" applyFont="1" applyAlignment="1">
      <alignment horizontal="right" vertical="top"/>
    </xf>
    <xf numFmtId="0" fontId="30" fillId="0" borderId="0" xfId="39" applyFont="1" applyAlignment="1" applyProtection="1">
      <alignment horizontal="right"/>
      <protection locked="0"/>
    </xf>
    <xf numFmtId="0" fontId="84" fillId="0" borderId="0" xfId="0" applyFont="1"/>
    <xf numFmtId="0" fontId="53" fillId="0" borderId="0" xfId="0" applyFont="1" applyAlignment="1">
      <alignment horizontal="center"/>
    </xf>
    <xf numFmtId="0" fontId="54" fillId="0" borderId="0" xfId="0" applyFont="1" applyAlignment="1">
      <alignment horizontal="center"/>
    </xf>
    <xf numFmtId="14" fontId="81" fillId="0" borderId="0" xfId="0" applyNumberFormat="1" applyFont="1" applyAlignment="1">
      <alignment horizontal="left"/>
    </xf>
    <xf numFmtId="10" fontId="29" fillId="0" borderId="0" xfId="0" applyNumberFormat="1" applyFont="1" applyAlignment="1">
      <alignment horizontal="center" vertical="center"/>
    </xf>
    <xf numFmtId="0" fontId="83" fillId="0" borderId="0" xfId="0" applyFont="1" applyAlignment="1">
      <alignment horizontal="center"/>
    </xf>
    <xf numFmtId="166" fontId="30" fillId="0" borderId="0" xfId="0" applyNumberFormat="1" applyFont="1" applyAlignment="1">
      <alignment vertical="top"/>
    </xf>
    <xf numFmtId="166" fontId="30" fillId="17" borderId="0" xfId="0" applyNumberFormat="1" applyFont="1" applyFill="1" applyAlignment="1">
      <alignment horizontal="center" wrapText="1"/>
    </xf>
    <xf numFmtId="166" fontId="28" fillId="17" borderId="0" xfId="0" applyNumberFormat="1" applyFont="1" applyFill="1" applyAlignment="1">
      <alignment horizontal="center" wrapText="1"/>
    </xf>
    <xf numFmtId="3" fontId="30" fillId="21" borderId="0" xfId="0" applyNumberFormat="1" applyFont="1" applyFill="1" applyAlignment="1">
      <alignment horizontal="center" wrapText="1"/>
    </xf>
    <xf numFmtId="166" fontId="30" fillId="21" borderId="0" xfId="0" applyNumberFormat="1" applyFont="1" applyFill="1" applyAlignment="1">
      <alignment horizontal="center" wrapText="1"/>
    </xf>
    <xf numFmtId="166" fontId="28" fillId="21" borderId="0" xfId="0" applyNumberFormat="1" applyFont="1" applyFill="1" applyAlignment="1">
      <alignment horizontal="center" wrapText="1"/>
    </xf>
    <xf numFmtId="0" fontId="85" fillId="0" borderId="0" xfId="0" applyFont="1"/>
    <xf numFmtId="166" fontId="30" fillId="16" borderId="0" xfId="0" applyNumberFormat="1" applyFont="1" applyFill="1" applyAlignment="1">
      <alignment horizontal="center" wrapText="1"/>
    </xf>
    <xf numFmtId="166" fontId="82" fillId="16" borderId="0" xfId="0" applyNumberFormat="1" applyFont="1" applyFill="1" applyAlignment="1">
      <alignment horizontal="center" wrapText="1"/>
    </xf>
    <xf numFmtId="0" fontId="30" fillId="16" borderId="0" xfId="0" applyFont="1" applyFill="1" applyAlignment="1">
      <alignment horizontal="center" wrapText="1"/>
    </xf>
    <xf numFmtId="0" fontId="28" fillId="16" borderId="0" xfId="0" applyFont="1" applyFill="1" applyAlignment="1">
      <alignment horizontal="center" wrapText="1"/>
    </xf>
    <xf numFmtId="0" fontId="86" fillId="0" borderId="0" xfId="0" applyFont="1"/>
    <xf numFmtId="0" fontId="53" fillId="0" borderId="0" xfId="0" applyFont="1"/>
    <xf numFmtId="166" fontId="53" fillId="0" borderId="16" xfId="0" applyNumberFormat="1" applyFont="1" applyBorder="1" applyAlignment="1">
      <alignment vertical="top"/>
    </xf>
    <xf numFmtId="168" fontId="53" fillId="0" borderId="16" xfId="0" applyNumberFormat="1" applyFont="1" applyBorder="1" applyAlignment="1">
      <alignment vertical="top"/>
    </xf>
    <xf numFmtId="10" fontId="53" fillId="0" borderId="16" xfId="0" applyNumberFormat="1" applyFont="1" applyBorder="1" applyAlignment="1">
      <alignment vertical="top"/>
    </xf>
    <xf numFmtId="0" fontId="87" fillId="0" borderId="0" xfId="1" applyFont="1" applyFill="1" applyBorder="1" applyAlignment="1">
      <alignment horizontal="left"/>
    </xf>
    <xf numFmtId="0" fontId="15" fillId="0" borderId="0" xfId="0" applyFont="1"/>
    <xf numFmtId="0" fontId="88" fillId="0" borderId="0" xfId="0" applyFont="1"/>
    <xf numFmtId="0" fontId="30" fillId="15" borderId="0" xfId="0" applyFont="1" applyFill="1"/>
    <xf numFmtId="0" fontId="30" fillId="15" borderId="0" xfId="0" applyFont="1" applyFill="1" applyAlignment="1">
      <alignment vertical="top"/>
    </xf>
    <xf numFmtId="0" fontId="0" fillId="0" borderId="0" xfId="0" applyAlignment="1">
      <alignment vertical="top"/>
    </xf>
    <xf numFmtId="166" fontId="28" fillId="22" borderId="16" xfId="0" applyNumberFormat="1" applyFont="1" applyFill="1" applyBorder="1" applyAlignment="1">
      <alignment vertical="top"/>
    </xf>
    <xf numFmtId="168" fontId="28" fillId="0" borderId="16" xfId="0" applyNumberFormat="1" applyFont="1" applyBorder="1" applyAlignment="1">
      <alignment vertical="top"/>
    </xf>
    <xf numFmtId="0" fontId="89" fillId="0" borderId="0" xfId="1" applyFont="1" applyFill="1" applyBorder="1" applyAlignment="1">
      <alignment horizontal="left"/>
    </xf>
    <xf numFmtId="0" fontId="90" fillId="0" borderId="0" xfId="0" applyFont="1"/>
    <xf numFmtId="0" fontId="91" fillId="0" borderId="0" xfId="0" applyFont="1"/>
    <xf numFmtId="0" fontId="56" fillId="0" borderId="0" xfId="0" applyFont="1"/>
    <xf numFmtId="166" fontId="28" fillId="0" borderId="0" xfId="0" applyNumberFormat="1" applyFont="1" applyAlignment="1">
      <alignment horizontal="right"/>
    </xf>
    <xf numFmtId="3" fontId="33" fillId="0" borderId="0" xfId="0" applyNumberFormat="1" applyFont="1"/>
    <xf numFmtId="3" fontId="92" fillId="0" borderId="0" xfId="0" applyNumberFormat="1" applyFont="1"/>
    <xf numFmtId="0" fontId="28" fillId="0" borderId="0" xfId="0" applyFont="1" applyAlignment="1">
      <alignment horizontal="left" wrapText="1"/>
    </xf>
    <xf numFmtId="3" fontId="28" fillId="0" borderId="0" xfId="0" applyNumberFormat="1" applyFont="1" applyAlignment="1">
      <alignment horizontal="center" vertical="center" wrapText="1"/>
    </xf>
    <xf numFmtId="0" fontId="28" fillId="0" borderId="0" xfId="0" applyFont="1" applyAlignment="1">
      <alignment horizontal="center"/>
    </xf>
    <xf numFmtId="3" fontId="28" fillId="0" borderId="0" xfId="0" applyNumberFormat="1" applyFont="1" applyAlignment="1">
      <alignment horizontal="center"/>
    </xf>
    <xf numFmtId="0" fontId="11" fillId="23" borderId="0" xfId="0" applyFont="1" applyFill="1"/>
    <xf numFmtId="168" fontId="30" fillId="0" borderId="16" xfId="0" applyNumberFormat="1" applyFont="1" applyBorder="1" applyAlignment="1">
      <alignment vertical="top"/>
    </xf>
    <xf numFmtId="166" fontId="30" fillId="0" borderId="23" xfId="0" applyNumberFormat="1" applyFont="1" applyBorder="1"/>
    <xf numFmtId="4" fontId="0" fillId="0" borderId="0" xfId="0" applyNumberFormat="1"/>
    <xf numFmtId="14" fontId="71" fillId="0" borderId="0" xfId="0" applyNumberFormat="1" applyFont="1" applyAlignment="1">
      <alignment horizontal="left"/>
    </xf>
    <xf numFmtId="0" fontId="94" fillId="0" borderId="0" xfId="0" applyFont="1"/>
    <xf numFmtId="3" fontId="66" fillId="0" borderId="0" xfId="0" applyNumberFormat="1" applyFont="1"/>
    <xf numFmtId="0" fontId="0" fillId="0" borderId="0" xfId="0" applyAlignment="1">
      <alignment horizontal="right"/>
    </xf>
    <xf numFmtId="170" fontId="66" fillId="0" borderId="0" xfId="0" applyNumberFormat="1" applyFont="1"/>
    <xf numFmtId="0" fontId="0" fillId="0" borderId="0" xfId="0" applyAlignment="1">
      <alignment horizontal="left"/>
    </xf>
    <xf numFmtId="0" fontId="66" fillId="0" borderId="0" xfId="0" applyFont="1" applyAlignment="1">
      <alignment horizontal="left"/>
    </xf>
    <xf numFmtId="0" fontId="0" fillId="6" borderId="0" xfId="0" applyFill="1"/>
    <xf numFmtId="4" fontId="93" fillId="0" borderId="0" xfId="0" applyNumberFormat="1" applyFont="1"/>
    <xf numFmtId="0" fontId="93" fillId="0" borderId="0" xfId="0" applyFont="1" applyAlignment="1">
      <alignment horizontal="left"/>
    </xf>
    <xf numFmtId="0" fontId="67" fillId="0" borderId="0" xfId="0" applyFont="1" applyAlignment="1">
      <alignment horizontal="right"/>
    </xf>
    <xf numFmtId="0" fontId="95" fillId="0" borderId="0" xfId="0" applyFont="1" applyAlignment="1">
      <alignment horizontal="left"/>
    </xf>
    <xf numFmtId="0" fontId="96" fillId="0" borderId="0" xfId="0" applyFont="1"/>
    <xf numFmtId="3" fontId="40" fillId="0" borderId="0" xfId="0" applyNumberFormat="1" applyFont="1" applyAlignment="1">
      <alignment horizontal="right"/>
    </xf>
    <xf numFmtId="0" fontId="95" fillId="0" borderId="0" xfId="0" applyFont="1" applyAlignment="1">
      <alignment horizontal="center"/>
    </xf>
    <xf numFmtId="14" fontId="97" fillId="0" borderId="0" xfId="0" applyNumberFormat="1" applyFont="1" applyAlignment="1">
      <alignment horizontal="left"/>
    </xf>
    <xf numFmtId="0" fontId="40" fillId="15" borderId="0" xfId="0" applyFont="1" applyFill="1"/>
    <xf numFmtId="0" fontId="98" fillId="0" borderId="0" xfId="0" applyFont="1"/>
    <xf numFmtId="14" fontId="88" fillId="0" borderId="0" xfId="35" quotePrefix="1" applyNumberFormat="1" applyFont="1" applyFill="1" applyBorder="1" applyAlignment="1">
      <alignment horizontal="left"/>
    </xf>
    <xf numFmtId="10" fontId="11" fillId="0" borderId="0" xfId="0" applyNumberFormat="1" applyFont="1"/>
    <xf numFmtId="168" fontId="53" fillId="0" borderId="19" xfId="0" applyNumberFormat="1" applyFont="1" applyBorder="1" applyAlignment="1">
      <alignment vertical="top"/>
    </xf>
    <xf numFmtId="166" fontId="30" fillId="0" borderId="18" xfId="0" applyNumberFormat="1" applyFont="1" applyBorder="1"/>
    <xf numFmtId="0" fontId="99" fillId="0" borderId="0" xfId="0" applyFont="1"/>
    <xf numFmtId="3" fontId="100" fillId="0" borderId="0" xfId="0" applyNumberFormat="1" applyFont="1" applyAlignment="1">
      <alignment horizontal="right"/>
    </xf>
    <xf numFmtId="0" fontId="100" fillId="0" borderId="0" xfId="0" applyFont="1" applyAlignment="1">
      <alignment horizontal="right"/>
    </xf>
    <xf numFmtId="3" fontId="101" fillId="0" borderId="0" xfId="0" applyNumberFormat="1" applyFont="1" applyAlignment="1">
      <alignment horizontal="right"/>
    </xf>
    <xf numFmtId="0" fontId="102" fillId="0" borderId="0" xfId="0" applyFont="1"/>
    <xf numFmtId="0" fontId="102" fillId="0" borderId="0" xfId="0" applyFont="1" applyAlignment="1">
      <alignment horizontal="center"/>
    </xf>
    <xf numFmtId="0" fontId="103" fillId="0" borderId="0" xfId="0" applyFont="1"/>
    <xf numFmtId="0" fontId="105" fillId="0" borderId="0" xfId="0" applyFont="1"/>
    <xf numFmtId="3" fontId="106" fillId="0" borderId="0" xfId="0" applyNumberFormat="1" applyFont="1" applyAlignment="1">
      <alignment horizontal="right"/>
    </xf>
    <xf numFmtId="0" fontId="106" fillId="0" borderId="0" xfId="0" applyFont="1" applyAlignment="1">
      <alignment horizontal="right"/>
    </xf>
    <xf numFmtId="0" fontId="101" fillId="0" borderId="0" xfId="0" applyFont="1" applyAlignment="1">
      <alignment horizontal="right"/>
    </xf>
    <xf numFmtId="10" fontId="105" fillId="0" borderId="0" xfId="0" applyNumberFormat="1" applyFont="1" applyAlignment="1">
      <alignment horizontal="center" vertical="center"/>
    </xf>
    <xf numFmtId="0" fontId="108" fillId="0" borderId="0" xfId="0" applyFont="1" applyAlignment="1">
      <alignment horizontal="center"/>
    </xf>
    <xf numFmtId="0" fontId="101" fillId="0" borderId="0" xfId="0" applyFont="1"/>
    <xf numFmtId="0" fontId="104" fillId="0" borderId="0" xfId="0" applyFont="1"/>
    <xf numFmtId="0" fontId="107" fillId="0" borderId="0" xfId="0" applyFont="1"/>
    <xf numFmtId="166" fontId="28" fillId="0" borderId="19" xfId="0" applyNumberFormat="1" applyFont="1" applyBorder="1" applyAlignment="1">
      <alignment horizontal="right" vertical="top"/>
    </xf>
    <xf numFmtId="0" fontId="28" fillId="0" borderId="16" xfId="0" applyFont="1" applyBorder="1" applyAlignment="1">
      <alignment horizontal="center" vertical="center" wrapText="1"/>
    </xf>
    <xf numFmtId="3" fontId="28" fillId="0" borderId="16" xfId="0" applyNumberFormat="1" applyFont="1" applyBorder="1" applyAlignment="1">
      <alignment horizontal="center" vertical="center" wrapText="1"/>
    </xf>
    <xf numFmtId="166" fontId="30" fillId="22" borderId="16" xfId="0" applyNumberFormat="1" applyFont="1" applyFill="1" applyBorder="1" applyAlignment="1">
      <alignment horizontal="right" vertical="top"/>
    </xf>
    <xf numFmtId="0" fontId="109" fillId="0" borderId="0" xfId="0" applyFont="1"/>
    <xf numFmtId="3" fontId="30" fillId="0" borderId="16" xfId="0" applyNumberFormat="1" applyFont="1" applyBorder="1" applyAlignment="1">
      <alignment vertical="top"/>
    </xf>
    <xf numFmtId="3" fontId="44" fillId="0" borderId="0" xfId="0" applyNumberFormat="1" applyFont="1"/>
    <xf numFmtId="2" fontId="46" fillId="0" borderId="0" xfId="0" applyNumberFormat="1" applyFont="1"/>
    <xf numFmtId="0" fontId="44" fillId="0" borderId="0" xfId="0" applyFont="1"/>
    <xf numFmtId="171" fontId="46" fillId="0" borderId="0" xfId="0" applyNumberFormat="1" applyFont="1"/>
    <xf numFmtId="2" fontId="47" fillId="0" borderId="0" xfId="0" applyNumberFormat="1" applyFont="1"/>
    <xf numFmtId="169" fontId="46" fillId="0" borderId="0" xfId="27" applyNumberFormat="1" applyFont="1" applyFill="1" applyBorder="1" applyAlignment="1">
      <alignment horizontal="right"/>
    </xf>
    <xf numFmtId="3" fontId="46" fillId="0" borderId="0" xfId="0" applyNumberFormat="1" applyFont="1"/>
    <xf numFmtId="0" fontId="46" fillId="0" borderId="0" xfId="0" applyFont="1" applyAlignment="1">
      <alignment horizontal="left" vertical="center" wrapText="1"/>
    </xf>
    <xf numFmtId="0" fontId="51" fillId="0" borderId="0" xfId="0" applyFont="1" applyAlignment="1">
      <alignment horizontal="left" vertical="center" wrapText="1"/>
    </xf>
    <xf numFmtId="166" fontId="45" fillId="0" borderId="0" xfId="0" applyNumberFormat="1" applyFont="1"/>
    <xf numFmtId="0" fontId="49" fillId="0" borderId="0" xfId="0" applyFont="1" applyAlignment="1">
      <alignment horizontal="right"/>
    </xf>
    <xf numFmtId="0" fontId="44" fillId="0" borderId="0" xfId="0" applyFont="1" applyAlignment="1">
      <alignment vertical="top"/>
    </xf>
    <xf numFmtId="3" fontId="46" fillId="0" borderId="0" xfId="0" applyNumberFormat="1" applyFont="1" applyAlignment="1">
      <alignment vertical="top"/>
    </xf>
    <xf numFmtId="3" fontId="46" fillId="0" borderId="0" xfId="0" applyNumberFormat="1" applyFont="1" applyAlignment="1">
      <alignment horizontal="left" vertical="center" wrapText="1"/>
    </xf>
    <xf numFmtId="0" fontId="46" fillId="0" borderId="0" xfId="0" applyFont="1" applyAlignment="1">
      <alignment horizontal="center"/>
    </xf>
    <xf numFmtId="0" fontId="0" fillId="0" borderId="0" xfId="0" applyAlignment="1">
      <alignment horizontal="center"/>
    </xf>
    <xf numFmtId="3" fontId="47" fillId="0" borderId="17" xfId="0" applyNumberFormat="1" applyFont="1" applyBorder="1"/>
    <xf numFmtId="166" fontId="47" fillId="0" borderId="0" xfId="0" applyNumberFormat="1" applyFont="1"/>
    <xf numFmtId="166" fontId="47" fillId="0" borderId="0" xfId="0" applyNumberFormat="1" applyFont="1" applyAlignment="1">
      <alignment horizontal="center"/>
    </xf>
    <xf numFmtId="0" fontId="47" fillId="0" borderId="0" xfId="0" applyFont="1" applyAlignment="1">
      <alignment horizontal="center"/>
    </xf>
    <xf numFmtId="166" fontId="46" fillId="0" borderId="0" xfId="0" applyNumberFormat="1" applyFont="1" applyAlignment="1">
      <alignment wrapText="1"/>
    </xf>
    <xf numFmtId="0" fontId="46" fillId="0" borderId="0" xfId="0" applyFont="1" applyAlignment="1">
      <alignment wrapText="1"/>
    </xf>
    <xf numFmtId="166" fontId="46" fillId="0" borderId="0" xfId="0" applyNumberFormat="1" applyFont="1" applyAlignment="1">
      <alignment vertical="top" wrapText="1"/>
    </xf>
    <xf numFmtId="1" fontId="46" fillId="0" borderId="0" xfId="27" applyNumberFormat="1" applyFont="1" applyFill="1" applyBorder="1" applyAlignment="1">
      <alignment horizontal="center"/>
    </xf>
    <xf numFmtId="0" fontId="46" fillId="0" borderId="0" xfId="0" applyFont="1" applyAlignment="1">
      <alignment horizontal="right" vertical="top"/>
    </xf>
    <xf numFmtId="0" fontId="46" fillId="0" borderId="0" xfId="0" applyFont="1" applyAlignment="1">
      <alignment horizontal="right" vertical="center" wrapText="1"/>
    </xf>
    <xf numFmtId="0" fontId="47" fillId="0" borderId="0" xfId="0" applyFont="1" applyAlignment="1">
      <alignment horizontal="left" vertical="center" wrapText="1"/>
    </xf>
    <xf numFmtId="168" fontId="54" fillId="0" borderId="19" xfId="0" applyNumberFormat="1" applyFont="1" applyBorder="1" applyAlignment="1">
      <alignment vertical="top"/>
    </xf>
    <xf numFmtId="0" fontId="38" fillId="0" borderId="0" xfId="0" applyFont="1" applyAlignment="1">
      <alignment horizontal="center"/>
    </xf>
    <xf numFmtId="0" fontId="110" fillId="0" borderId="0" xfId="0" applyFont="1"/>
    <xf numFmtId="0" fontId="54" fillId="0" borderId="16" xfId="0" applyFont="1" applyBorder="1" applyAlignment="1">
      <alignment horizontal="center" vertical="center"/>
    </xf>
    <xf numFmtId="0" fontId="54" fillId="0" borderId="16" xfId="0" applyFont="1" applyBorder="1" applyAlignment="1">
      <alignment horizontal="center" vertical="center" wrapText="1"/>
    </xf>
    <xf numFmtId="0" fontId="14" fillId="0" borderId="0" xfId="0" applyFont="1" applyAlignment="1">
      <alignment horizontal="center" vertical="center"/>
    </xf>
    <xf numFmtId="0" fontId="53" fillId="0" borderId="16" xfId="0" applyFont="1" applyBorder="1" applyAlignment="1">
      <alignment horizontal="center" vertical="center"/>
    </xf>
    <xf numFmtId="0" fontId="28" fillId="0" borderId="19" xfId="0" applyFont="1" applyBorder="1" applyAlignment="1">
      <alignment horizontal="right" vertical="top"/>
    </xf>
    <xf numFmtId="166" fontId="28" fillId="0" borderId="19" xfId="0" applyNumberFormat="1" applyFont="1" applyBorder="1" applyAlignment="1">
      <alignment vertical="top"/>
    </xf>
    <xf numFmtId="0" fontId="28" fillId="0" borderId="19" xfId="0" applyFont="1" applyBorder="1" applyAlignment="1">
      <alignment vertical="top"/>
    </xf>
    <xf numFmtId="166" fontId="54" fillId="0" borderId="19" xfId="0" applyNumberFormat="1" applyFont="1" applyBorder="1" applyAlignment="1">
      <alignment vertical="top"/>
    </xf>
    <xf numFmtId="10" fontId="54" fillId="0" borderId="19" xfId="0" applyNumberFormat="1" applyFont="1" applyBorder="1" applyAlignment="1">
      <alignment vertical="top"/>
    </xf>
    <xf numFmtId="0" fontId="54" fillId="0" borderId="18" xfId="0" applyFont="1" applyBorder="1" applyAlignment="1">
      <alignment horizontal="center" vertical="center"/>
    </xf>
    <xf numFmtId="166" fontId="54" fillId="0" borderId="23" xfId="0" applyNumberFormat="1" applyFont="1" applyBorder="1" applyAlignment="1">
      <alignment vertical="top"/>
    </xf>
    <xf numFmtId="166" fontId="53" fillId="0" borderId="18" xfId="0" applyNumberFormat="1" applyFont="1" applyBorder="1" applyAlignment="1">
      <alignment vertical="top"/>
    </xf>
    <xf numFmtId="0" fontId="11" fillId="13" borderId="0" xfId="0" applyFont="1" applyFill="1"/>
    <xf numFmtId="0" fontId="14" fillId="13" borderId="16" xfId="0" applyFont="1" applyFill="1" applyBorder="1" applyAlignment="1">
      <alignment horizontal="center" vertical="center"/>
    </xf>
    <xf numFmtId="0" fontId="14" fillId="13" borderId="0" xfId="0" applyFont="1" applyFill="1" applyAlignment="1">
      <alignment vertical="top"/>
    </xf>
    <xf numFmtId="0" fontId="111" fillId="0" borderId="0" xfId="1" applyFont="1" applyFill="1" applyBorder="1" applyAlignment="1">
      <alignment horizontal="left"/>
    </xf>
    <xf numFmtId="0" fontId="112" fillId="0" borderId="0" xfId="0" applyFont="1" applyAlignment="1">
      <alignment horizontal="left"/>
    </xf>
    <xf numFmtId="3" fontId="52" fillId="0" borderId="0" xfId="0" applyNumberFormat="1" applyFont="1"/>
    <xf numFmtId="0" fontId="113" fillId="0" borderId="0" xfId="0" applyFont="1"/>
    <xf numFmtId="0" fontId="114" fillId="0" borderId="0" xfId="0" applyFont="1"/>
    <xf numFmtId="171" fontId="50" fillId="0" borderId="0" xfId="0" applyNumberFormat="1" applyFont="1"/>
    <xf numFmtId="2" fontId="48" fillId="0" borderId="0" xfId="0" applyNumberFormat="1" applyFont="1"/>
    <xf numFmtId="10" fontId="48" fillId="0" borderId="0" xfId="0" applyNumberFormat="1" applyFont="1"/>
    <xf numFmtId="0" fontId="115" fillId="0" borderId="0" xfId="0" applyFont="1"/>
    <xf numFmtId="0" fontId="50" fillId="0" borderId="0" xfId="0" applyFont="1" applyAlignment="1">
      <alignment horizontal="right"/>
    </xf>
    <xf numFmtId="0" fontId="116" fillId="0" borderId="0" xfId="0" applyFont="1" applyAlignment="1">
      <alignment horizontal="left" vertical="center" wrapText="1"/>
    </xf>
    <xf numFmtId="166" fontId="115" fillId="0" borderId="0" xfId="0" applyNumberFormat="1" applyFont="1"/>
    <xf numFmtId="166" fontId="48" fillId="0" borderId="0" xfId="0" applyNumberFormat="1" applyFont="1"/>
    <xf numFmtId="0" fontId="48" fillId="0" borderId="0" xfId="0" applyFont="1"/>
    <xf numFmtId="0" fontId="117" fillId="0" borderId="0" xfId="0" applyFont="1"/>
    <xf numFmtId="166" fontId="30" fillId="20" borderId="0" xfId="0" applyNumberFormat="1" applyFont="1" applyFill="1" applyAlignment="1">
      <alignment horizontal="center" wrapText="1"/>
    </xf>
    <xf numFmtId="0" fontId="28" fillId="20" borderId="0" xfId="0" applyFont="1" applyFill="1" applyAlignment="1">
      <alignment horizontal="center" wrapText="1"/>
    </xf>
    <xf numFmtId="0" fontId="56" fillId="0" borderId="0" xfId="0" applyFont="1" applyAlignment="1">
      <alignment horizontal="left"/>
    </xf>
    <xf numFmtId="0" fontId="38" fillId="0" borderId="0" xfId="35" applyFont="1"/>
    <xf numFmtId="166" fontId="30" fillId="0" borderId="19" xfId="0" applyNumberFormat="1" applyFont="1" applyBorder="1" applyAlignment="1">
      <alignment vertical="top"/>
    </xf>
    <xf numFmtId="166" fontId="53" fillId="0" borderId="19" xfId="0" applyNumberFormat="1" applyFont="1" applyBorder="1" applyAlignment="1">
      <alignment vertical="top"/>
    </xf>
    <xf numFmtId="0" fontId="30" fillId="0" borderId="16" xfId="0" applyFont="1" applyBorder="1"/>
    <xf numFmtId="0" fontId="30" fillId="0" borderId="16" xfId="0" applyFont="1" applyBorder="1" applyAlignment="1">
      <alignment vertical="top"/>
    </xf>
    <xf numFmtId="168" fontId="54" fillId="0" borderId="16" xfId="0" applyNumberFormat="1" applyFont="1" applyBorder="1" applyAlignment="1">
      <alignment vertical="top"/>
    </xf>
    <xf numFmtId="4" fontId="118" fillId="0" borderId="0" xfId="0" applyNumberFormat="1" applyFont="1" applyAlignment="1">
      <alignment wrapText="1"/>
    </xf>
    <xf numFmtId="169" fontId="119" fillId="0" borderId="0" xfId="0" applyNumberFormat="1" applyFont="1" applyAlignment="1">
      <alignment horizontal="right"/>
    </xf>
    <xf numFmtId="0" fontId="34" fillId="15" borderId="16" xfId="0" applyFont="1" applyFill="1" applyBorder="1" applyAlignment="1">
      <alignment horizontal="center" vertical="center" wrapText="1"/>
    </xf>
    <xf numFmtId="3" fontId="34" fillId="15" borderId="16" xfId="0" applyNumberFormat="1" applyFont="1" applyFill="1" applyBorder="1" applyAlignment="1">
      <alignment horizontal="center" vertical="center" wrapText="1"/>
    </xf>
    <xf numFmtId="3" fontId="73" fillId="19" borderId="16" xfId="0" applyNumberFormat="1" applyFont="1" applyFill="1" applyBorder="1" applyAlignment="1">
      <alignment horizontal="center" vertical="center" wrapText="1"/>
    </xf>
    <xf numFmtId="0" fontId="120" fillId="0" borderId="0" xfId="1" applyFont="1" applyFill="1" applyBorder="1" applyAlignment="1">
      <alignment horizontal="left"/>
    </xf>
    <xf numFmtId="3" fontId="121" fillId="0" borderId="0" xfId="0" applyNumberFormat="1" applyFont="1" applyAlignment="1">
      <alignment horizontal="right"/>
    </xf>
    <xf numFmtId="0" fontId="121" fillId="0" borderId="0" xfId="0" applyFont="1" applyAlignment="1">
      <alignment horizontal="right"/>
    </xf>
    <xf numFmtId="0" fontId="121" fillId="0" borderId="0" xfId="0" applyFont="1"/>
    <xf numFmtId="0" fontId="121" fillId="0" borderId="0" xfId="0" applyFont="1" applyAlignment="1">
      <alignment horizontal="center"/>
    </xf>
    <xf numFmtId="0" fontId="123" fillId="0" borderId="0" xfId="42" applyFont="1" applyFill="1"/>
    <xf numFmtId="0" fontId="122" fillId="0" borderId="0" xfId="1" applyFont="1" applyFill="1" applyBorder="1"/>
    <xf numFmtId="0" fontId="124" fillId="0" borderId="0" xfId="0" applyFont="1"/>
    <xf numFmtId="3" fontId="125" fillId="0" borderId="0" xfId="0" applyNumberFormat="1" applyFont="1" applyAlignment="1">
      <alignment horizontal="right"/>
    </xf>
    <xf numFmtId="0" fontId="125" fillId="0" borderId="0" xfId="0" applyFont="1" applyAlignment="1">
      <alignment horizontal="right"/>
    </xf>
    <xf numFmtId="3" fontId="124" fillId="0" borderId="0" xfId="0" applyNumberFormat="1" applyFont="1" applyAlignment="1">
      <alignment horizontal="right"/>
    </xf>
    <xf numFmtId="0" fontId="126" fillId="0" borderId="0" xfId="0" applyFont="1"/>
    <xf numFmtId="0" fontId="126" fillId="0" borderId="0" xfId="0" applyFont="1" applyAlignment="1">
      <alignment horizontal="center"/>
    </xf>
    <xf numFmtId="0" fontId="127" fillId="0" borderId="0" xfId="0" applyFont="1"/>
    <xf numFmtId="0" fontId="128" fillId="0" borderId="0" xfId="0" applyFont="1"/>
    <xf numFmtId="166" fontId="68" fillId="0" borderId="18" xfId="0" applyNumberFormat="1" applyFont="1" applyBorder="1" applyAlignment="1">
      <alignment vertical="top"/>
    </xf>
    <xf numFmtId="166" fontId="68" fillId="0" borderId="22" xfId="0" applyNumberFormat="1" applyFont="1" applyBorder="1" applyAlignment="1">
      <alignment vertical="top"/>
    </xf>
    <xf numFmtId="166" fontId="68" fillId="0" borderId="16" xfId="0" applyNumberFormat="1" applyFont="1" applyBorder="1" applyAlignment="1">
      <alignment vertical="top"/>
    </xf>
    <xf numFmtId="166" fontId="68" fillId="0" borderId="23" xfId="0" applyNumberFormat="1" applyFont="1" applyBorder="1" applyAlignment="1">
      <alignment vertical="top"/>
    </xf>
    <xf numFmtId="166" fontId="68" fillId="0" borderId="16" xfId="0" applyNumberFormat="1" applyFont="1" applyBorder="1" applyAlignment="1">
      <alignment horizontal="right" vertical="top"/>
    </xf>
    <xf numFmtId="166" fontId="69" fillId="0" borderId="23" xfId="0" applyNumberFormat="1" applyFont="1" applyBorder="1" applyAlignment="1">
      <alignment horizontal="right"/>
    </xf>
    <xf numFmtId="166" fontId="69" fillId="0" borderId="16" xfId="0" applyNumberFormat="1" applyFont="1" applyBorder="1" applyAlignment="1">
      <alignment vertical="top"/>
    </xf>
    <xf numFmtId="166" fontId="69" fillId="0" borderId="19" xfId="39" applyNumberFormat="1" applyFont="1" applyBorder="1" applyProtection="1">
      <protection locked="0"/>
    </xf>
    <xf numFmtId="166" fontId="69" fillId="0" borderId="18" xfId="0" applyNumberFormat="1" applyFont="1" applyBorder="1" applyAlignment="1">
      <alignment horizontal="right"/>
    </xf>
    <xf numFmtId="166" fontId="69" fillId="0" borderId="16" xfId="39" applyNumberFormat="1" applyFont="1" applyBorder="1" applyProtection="1">
      <protection locked="0"/>
    </xf>
    <xf numFmtId="166" fontId="69" fillId="0" borderId="16" xfId="39" applyNumberFormat="1" applyFont="1" applyBorder="1" applyAlignment="1" applyProtection="1">
      <alignment horizontal="right"/>
      <protection locked="0"/>
    </xf>
    <xf numFmtId="172" fontId="68" fillId="0" borderId="22" xfId="0" applyNumberFormat="1" applyFont="1" applyBorder="1" applyAlignment="1">
      <alignment vertical="top"/>
    </xf>
    <xf numFmtId="3" fontId="68" fillId="0" borderId="16" xfId="0" applyNumberFormat="1" applyFont="1" applyBorder="1" applyAlignment="1">
      <alignment vertical="top"/>
    </xf>
    <xf numFmtId="173" fontId="68" fillId="0" borderId="16" xfId="0" applyNumberFormat="1" applyFont="1" applyBorder="1" applyAlignment="1">
      <alignment vertical="top"/>
    </xf>
    <xf numFmtId="166" fontId="69" fillId="0" borderId="16" xfId="0" applyNumberFormat="1" applyFont="1" applyBorder="1"/>
    <xf numFmtId="172" fontId="69" fillId="0" borderId="16" xfId="0" applyNumberFormat="1" applyFont="1" applyBorder="1"/>
    <xf numFmtId="172" fontId="69" fillId="0" borderId="22" xfId="0" applyNumberFormat="1" applyFont="1" applyBorder="1" applyAlignment="1">
      <alignment vertical="top"/>
    </xf>
    <xf numFmtId="172" fontId="69" fillId="0" borderId="24" xfId="0" applyNumberFormat="1" applyFont="1" applyBorder="1" applyAlignment="1">
      <alignment vertical="top"/>
    </xf>
    <xf numFmtId="3" fontId="69" fillId="0" borderId="16" xfId="0" applyNumberFormat="1" applyFont="1" applyBorder="1"/>
    <xf numFmtId="173" fontId="69" fillId="0" borderId="16" xfId="0" applyNumberFormat="1" applyFont="1" applyBorder="1"/>
    <xf numFmtId="0" fontId="129" fillId="15" borderId="0" xfId="0" applyFont="1" applyFill="1" applyAlignment="1">
      <alignment horizontal="center" vertical="center" wrapText="1"/>
    </xf>
    <xf numFmtId="0" fontId="129" fillId="14" borderId="0" xfId="0" applyFont="1" applyFill="1" applyAlignment="1">
      <alignment horizontal="center" vertical="center" wrapText="1"/>
    </xf>
    <xf numFmtId="3" fontId="129" fillId="14" borderId="0" xfId="0" applyNumberFormat="1" applyFont="1" applyFill="1" applyAlignment="1">
      <alignment horizontal="center" vertical="center" wrapText="1"/>
    </xf>
    <xf numFmtId="166" fontId="68" fillId="18" borderId="16" xfId="0" applyNumberFormat="1" applyFont="1" applyFill="1" applyBorder="1" applyAlignment="1">
      <alignment horizontal="center" vertical="center" wrapText="1"/>
    </xf>
    <xf numFmtId="0" fontId="68" fillId="0" borderId="16" xfId="0" applyFont="1" applyBorder="1" applyAlignment="1">
      <alignment horizontal="center" vertical="center" wrapText="1"/>
    </xf>
    <xf numFmtId="0" fontId="68" fillId="0" borderId="16" xfId="0" applyFont="1" applyBorder="1" applyAlignment="1">
      <alignment vertical="top"/>
    </xf>
    <xf numFmtId="0" fontId="69" fillId="0" borderId="16" xfId="0" applyFont="1" applyBorder="1"/>
    <xf numFmtId="0" fontId="68" fillId="0" borderId="19" xfId="0" applyFont="1" applyBorder="1"/>
    <xf numFmtId="0" fontId="68" fillId="0" borderId="16" xfId="0" applyFont="1" applyBorder="1"/>
    <xf numFmtId="166" fontId="68" fillId="18" borderId="16" xfId="0" applyNumberFormat="1" applyFont="1" applyFill="1" applyBorder="1" applyAlignment="1">
      <alignment horizontal="left" vertical="center" wrapText="1"/>
    </xf>
    <xf numFmtId="0" fontId="130" fillId="0" borderId="0" xfId="0" applyFont="1"/>
    <xf numFmtId="0" fontId="131" fillId="0" borderId="0" xfId="0" applyFont="1"/>
    <xf numFmtId="0" fontId="132" fillId="0" borderId="0" xfId="0" applyFont="1"/>
    <xf numFmtId="171" fontId="71" fillId="0" borderId="0" xfId="0" applyNumberFormat="1" applyFont="1"/>
    <xf numFmtId="2" fontId="133" fillId="0" borderId="0" xfId="0" applyNumberFormat="1" applyFont="1"/>
    <xf numFmtId="0" fontId="134" fillId="0" borderId="0" xfId="0" applyFont="1"/>
    <xf numFmtId="0" fontId="71" fillId="0" borderId="0" xfId="0" applyFont="1" applyAlignment="1">
      <alignment horizontal="right"/>
    </xf>
    <xf numFmtId="0" fontId="135" fillId="0" borderId="0" xfId="0" applyFont="1" applyAlignment="1">
      <alignment horizontal="left" vertical="center" wrapText="1"/>
    </xf>
    <xf numFmtId="166" fontId="134" fillId="0" borderId="0" xfId="0" applyNumberFormat="1" applyFont="1"/>
    <xf numFmtId="166" fontId="133" fillId="0" borderId="0" xfId="0" applyNumberFormat="1" applyFont="1"/>
    <xf numFmtId="0" fontId="133" fillId="0" borderId="0" xfId="0" applyFont="1"/>
    <xf numFmtId="0" fontId="136" fillId="0" borderId="0" xfId="0" applyFont="1"/>
    <xf numFmtId="166" fontId="31" fillId="19" borderId="0" xfId="0" applyNumberFormat="1" applyFont="1" applyFill="1"/>
    <xf numFmtId="0" fontId="137" fillId="0" borderId="0" xfId="1" applyFont="1" applyFill="1" applyBorder="1" applyAlignment="1">
      <alignment horizontal="left"/>
    </xf>
    <xf numFmtId="0" fontId="138" fillId="0" borderId="0" xfId="0" applyFont="1"/>
    <xf numFmtId="3" fontId="64" fillId="0" borderId="0" xfId="0" applyNumberFormat="1" applyFont="1" applyAlignment="1">
      <alignment horizontal="right"/>
    </xf>
    <xf numFmtId="0" fontId="64" fillId="0" borderId="0" xfId="0" applyFont="1" applyAlignment="1">
      <alignment horizontal="right"/>
    </xf>
    <xf numFmtId="3" fontId="68" fillId="0" borderId="0" xfId="0" applyNumberFormat="1" applyFont="1" applyAlignment="1">
      <alignment horizontal="right"/>
    </xf>
    <xf numFmtId="0" fontId="139" fillId="0" borderId="0" xfId="0" applyFont="1"/>
    <xf numFmtId="0" fontId="68" fillId="0" borderId="0" xfId="0" applyFont="1"/>
    <xf numFmtId="3" fontId="69" fillId="0" borderId="0" xfId="0" applyNumberFormat="1" applyFont="1" applyAlignment="1">
      <alignment horizontal="right"/>
    </xf>
    <xf numFmtId="0" fontId="69" fillId="0" borderId="0" xfId="0" applyFont="1" applyAlignment="1">
      <alignment horizontal="right"/>
    </xf>
    <xf numFmtId="0" fontId="68" fillId="0" borderId="0" xfId="0" applyFont="1" applyAlignment="1">
      <alignment horizontal="right"/>
    </xf>
    <xf numFmtId="0" fontId="78" fillId="0" borderId="0" xfId="35" applyFont="1"/>
    <xf numFmtId="10" fontId="140" fillId="0" borderId="0" xfId="0" applyNumberFormat="1" applyFont="1" applyAlignment="1">
      <alignment horizontal="center" vertical="center"/>
    </xf>
    <xf numFmtId="0" fontId="141" fillId="0" borderId="0" xfId="0" applyFont="1" applyAlignment="1">
      <alignment horizontal="center"/>
    </xf>
    <xf numFmtId="0" fontId="142" fillId="0" borderId="0" xfId="0" applyFont="1"/>
    <xf numFmtId="0" fontId="143" fillId="0" borderId="0" xfId="0" applyFont="1"/>
    <xf numFmtId="0" fontId="144" fillId="0" borderId="0" xfId="0" applyFont="1"/>
    <xf numFmtId="0" fontId="91" fillId="0" borderId="0" xfId="0" applyFont="1" applyAlignment="1">
      <alignment horizontal="left"/>
    </xf>
    <xf numFmtId="0" fontId="145" fillId="0" borderId="0" xfId="0" applyFont="1"/>
    <xf numFmtId="3" fontId="146" fillId="0" borderId="0" xfId="0" applyNumberFormat="1" applyFont="1" applyAlignment="1">
      <alignment horizontal="right"/>
    </xf>
    <xf numFmtId="0" fontId="146" fillId="0" borderId="0" xfId="0" applyFont="1" applyAlignment="1">
      <alignment horizontal="right"/>
    </xf>
    <xf numFmtId="0" fontId="145" fillId="0" borderId="0" xfId="0" applyFont="1" applyAlignment="1">
      <alignment horizontal="right"/>
    </xf>
    <xf numFmtId="0" fontId="146" fillId="0" borderId="0" xfId="0" applyFont="1"/>
    <xf numFmtId="0" fontId="146" fillId="0" borderId="0" xfId="0" applyFont="1" applyAlignment="1">
      <alignment horizontal="center"/>
    </xf>
    <xf numFmtId="0" fontId="147" fillId="0" borderId="0" xfId="35" applyFont="1" applyFill="1"/>
    <xf numFmtId="0" fontId="65" fillId="0" borderId="0" xfId="35" applyFont="1" applyFill="1"/>
    <xf numFmtId="10" fontId="145" fillId="0" borderId="0" xfId="0" applyNumberFormat="1" applyFont="1" applyAlignment="1">
      <alignment horizontal="center" vertical="center"/>
    </xf>
    <xf numFmtId="0" fontId="145" fillId="0" borderId="0" xfId="0" applyFont="1" applyAlignment="1">
      <alignment horizontal="center" vertical="center" wrapText="1"/>
    </xf>
    <xf numFmtId="3" fontId="145" fillId="0" borderId="0" xfId="0" applyNumberFormat="1" applyFont="1" applyAlignment="1">
      <alignment horizontal="center" vertical="center" wrapText="1"/>
    </xf>
    <xf numFmtId="0" fontId="148" fillId="0" borderId="0" xfId="35" applyFont="1"/>
    <xf numFmtId="0" fontId="149" fillId="0" borderId="0" xfId="0" applyFont="1" applyAlignment="1">
      <alignment horizontal="center"/>
    </xf>
    <xf numFmtId="166" fontId="146" fillId="0" borderId="0" xfId="0" applyNumberFormat="1" applyFont="1" applyAlignment="1">
      <alignment horizontal="right"/>
    </xf>
    <xf numFmtId="166" fontId="146" fillId="0" borderId="0" xfId="0" applyNumberFormat="1" applyFont="1" applyAlignment="1">
      <alignment vertical="top"/>
    </xf>
    <xf numFmtId="166" fontId="146" fillId="0" borderId="0" xfId="0" applyNumberFormat="1" applyFont="1"/>
    <xf numFmtId="166" fontId="146" fillId="0" borderId="0" xfId="0" applyNumberFormat="1" applyFont="1" applyAlignment="1">
      <alignment horizontal="right" vertical="top"/>
    </xf>
    <xf numFmtId="166" fontId="145" fillId="0" borderId="0" xfId="0" applyNumberFormat="1" applyFont="1" applyAlignment="1">
      <alignment horizontal="right" vertical="top"/>
    </xf>
    <xf numFmtId="0" fontId="150" fillId="0" borderId="0" xfId="0" applyFont="1"/>
    <xf numFmtId="0" fontId="151" fillId="0" borderId="0" xfId="0" applyFont="1"/>
    <xf numFmtId="0" fontId="152" fillId="0" borderId="0" xfId="0" applyFont="1"/>
    <xf numFmtId="4" fontId="48" fillId="0" borderId="0" xfId="0" applyNumberFormat="1" applyFont="1" applyAlignment="1">
      <alignment horizontal="right"/>
    </xf>
    <xf numFmtId="4" fontId="152" fillId="0" borderId="0" xfId="0" applyNumberFormat="1" applyFont="1"/>
    <xf numFmtId="170" fontId="153" fillId="0" borderId="0" xfId="0" applyNumberFormat="1" applyFont="1"/>
    <xf numFmtId="4" fontId="152" fillId="0" borderId="17" xfId="0" applyNumberFormat="1" applyFont="1" applyBorder="1" applyAlignment="1">
      <alignment horizontal="right"/>
    </xf>
    <xf numFmtId="0" fontId="151" fillId="0" borderId="0" xfId="0" applyFont="1" applyAlignment="1">
      <alignment horizontal="right"/>
    </xf>
    <xf numFmtId="3" fontId="152" fillId="0" borderId="0" xfId="0" applyNumberFormat="1" applyFont="1"/>
    <xf numFmtId="1" fontId="152" fillId="0" borderId="0" xfId="0" applyNumberFormat="1" applyFont="1"/>
    <xf numFmtId="0" fontId="154" fillId="0" borderId="0" xfId="0" applyFont="1"/>
    <xf numFmtId="0" fontId="155" fillId="0" borderId="0" xfId="0" applyFont="1"/>
    <xf numFmtId="0" fontId="156" fillId="0" borderId="0" xfId="0" applyFont="1"/>
    <xf numFmtId="0" fontId="157" fillId="0" borderId="0" xfId="0" applyFont="1"/>
    <xf numFmtId="0" fontId="157" fillId="0" borderId="0" xfId="0" applyFont="1" applyAlignment="1">
      <alignment horizontal="right"/>
    </xf>
    <xf numFmtId="3" fontId="157" fillId="0" borderId="0" xfId="0" applyNumberFormat="1" applyFont="1"/>
    <xf numFmtId="3" fontId="155" fillId="0" borderId="0" xfId="0" applyNumberFormat="1" applyFont="1"/>
    <xf numFmtId="0" fontId="158" fillId="0" borderId="0" xfId="0" applyFont="1"/>
    <xf numFmtId="0" fontId="159" fillId="0" borderId="0" xfId="0" applyFont="1"/>
    <xf numFmtId="0" fontId="33" fillId="0" borderId="0" xfId="0" applyFont="1"/>
    <xf numFmtId="14" fontId="160" fillId="0" borderId="0" xfId="0" applyNumberFormat="1" applyFont="1" applyAlignment="1">
      <alignment horizontal="left"/>
    </xf>
    <xf numFmtId="0" fontId="57" fillId="0" borderId="0" xfId="0" applyFont="1"/>
    <xf numFmtId="0" fontId="31" fillId="0" borderId="0" xfId="0" applyFont="1"/>
    <xf numFmtId="3" fontId="161" fillId="0" borderId="0" xfId="0" applyNumberFormat="1" applyFont="1"/>
    <xf numFmtId="0" fontId="33" fillId="0" borderId="0" xfId="0" applyFont="1" applyAlignment="1">
      <alignment horizontal="left"/>
    </xf>
    <xf numFmtId="169" fontId="28" fillId="0" borderId="0" xfId="27" applyNumberFormat="1" applyFont="1" applyFill="1" applyBorder="1" applyAlignment="1">
      <alignment horizontal="right"/>
    </xf>
    <xf numFmtId="0" fontId="162" fillId="0" borderId="0" xfId="0" applyFont="1" applyAlignment="1">
      <alignment horizontal="right"/>
    </xf>
    <xf numFmtId="0" fontId="161" fillId="0" borderId="0" xfId="0" applyFont="1" applyAlignment="1">
      <alignment horizontal="left"/>
    </xf>
    <xf numFmtId="169" fontId="33" fillId="0" borderId="0" xfId="0" applyNumberFormat="1" applyFont="1" applyAlignment="1">
      <alignment wrapText="1"/>
    </xf>
    <xf numFmtId="0" fontId="162" fillId="0" borderId="0" xfId="0" applyFont="1"/>
    <xf numFmtId="4" fontId="31" fillId="0" borderId="0" xfId="0" applyNumberFormat="1" applyFont="1" applyAlignment="1">
      <alignment wrapText="1"/>
    </xf>
    <xf numFmtId="0" fontId="30" fillId="0" borderId="0" xfId="0" applyFont="1" applyAlignment="1">
      <alignment horizontal="center" vertical="center" wrapText="1"/>
    </xf>
    <xf numFmtId="0" fontId="30" fillId="0" borderId="0" xfId="0" applyFont="1" applyAlignment="1">
      <alignment horizontal="left" vertical="center" wrapText="1"/>
    </xf>
    <xf numFmtId="3" fontId="30" fillId="0" borderId="0" xfId="0" applyNumberFormat="1" applyFont="1" applyAlignment="1">
      <alignment horizontal="left" vertical="center" wrapText="1"/>
    </xf>
    <xf numFmtId="4" fontId="30" fillId="0" borderId="0" xfId="0" applyNumberFormat="1" applyFont="1" applyAlignment="1">
      <alignment horizontal="left" vertical="center" wrapText="1"/>
    </xf>
    <xf numFmtId="4" fontId="30" fillId="0" borderId="0" xfId="0" applyNumberFormat="1" applyFont="1" applyAlignment="1">
      <alignment vertical="center" wrapText="1"/>
    </xf>
    <xf numFmtId="166" fontId="30" fillId="0" borderId="0" xfId="0" applyNumberFormat="1" applyFont="1" applyAlignment="1">
      <alignment horizontal="left" vertical="center" wrapText="1"/>
    </xf>
    <xf numFmtId="0" fontId="28" fillId="0" borderId="0" xfId="0" applyFont="1" applyAlignment="1">
      <alignment vertical="center" wrapText="1"/>
    </xf>
    <xf numFmtId="3" fontId="28" fillId="0" borderId="0" xfId="0" applyNumberFormat="1" applyFont="1" applyAlignment="1">
      <alignment horizontal="left" vertical="center" wrapText="1"/>
    </xf>
    <xf numFmtId="0" fontId="33" fillId="0" borderId="0" xfId="0" applyFont="1" applyAlignment="1">
      <alignment vertical="top"/>
    </xf>
    <xf numFmtId="0" fontId="119" fillId="0" borderId="0" xfId="0" applyFont="1" applyAlignment="1">
      <alignment vertical="top"/>
    </xf>
    <xf numFmtId="166" fontId="30" fillId="0" borderId="0" xfId="39" applyNumberFormat="1" applyFont="1" applyProtection="1">
      <protection locked="0"/>
    </xf>
    <xf numFmtId="0" fontId="33" fillId="24" borderId="0" xfId="0" applyFont="1" applyFill="1"/>
    <xf numFmtId="0" fontId="31" fillId="0" borderId="0" xfId="0" applyFont="1" applyAlignment="1">
      <alignment horizontal="right"/>
    </xf>
    <xf numFmtId="3" fontId="33" fillId="24" borderId="0" xfId="0" applyNumberFormat="1" applyFont="1" applyFill="1"/>
    <xf numFmtId="0" fontId="28" fillId="24" borderId="0" xfId="0" applyFont="1" applyFill="1"/>
    <xf numFmtId="0" fontId="119" fillId="25" borderId="0" xfId="0" applyFont="1" applyFill="1"/>
    <xf numFmtId="0" fontId="163" fillId="0" borderId="0" xfId="0" applyFont="1"/>
    <xf numFmtId="0" fontId="15" fillId="0" borderId="0" xfId="0" quotePrefix="1" applyFont="1"/>
    <xf numFmtId="174" fontId="68" fillId="0" borderId="16" xfId="0" applyNumberFormat="1" applyFont="1" applyBorder="1" applyAlignment="1">
      <alignment vertical="top"/>
    </xf>
    <xf numFmtId="166" fontId="69" fillId="0" borderId="22" xfId="0" applyNumberFormat="1" applyFont="1" applyBorder="1" applyAlignment="1">
      <alignment vertical="top"/>
    </xf>
    <xf numFmtId="169" fontId="46" fillId="0" borderId="0" xfId="0" applyNumberFormat="1" applyFont="1" applyAlignment="1">
      <alignment horizontal="center"/>
    </xf>
    <xf numFmtId="0" fontId="80" fillId="0" borderId="0" xfId="0" applyFont="1"/>
    <xf numFmtId="168" fontId="53" fillId="0" borderId="0" xfId="0" applyNumberFormat="1" applyFont="1" applyAlignment="1">
      <alignment vertical="top"/>
    </xf>
    <xf numFmtId="0" fontId="165" fillId="0" borderId="0" xfId="0" applyFont="1"/>
    <xf numFmtId="0" fontId="166" fillId="0" borderId="0" xfId="0" applyFont="1"/>
    <xf numFmtId="0" fontId="167" fillId="0" borderId="0" xfId="0" applyFont="1"/>
    <xf numFmtId="0" fontId="168" fillId="0" borderId="0" xfId="0" applyFont="1"/>
    <xf numFmtId="0" fontId="169" fillId="0" borderId="0" xfId="0" applyFont="1"/>
    <xf numFmtId="171" fontId="28" fillId="0" borderId="0" xfId="0" applyNumberFormat="1" applyFont="1"/>
    <xf numFmtId="166" fontId="33" fillId="0" borderId="0" xfId="0" applyNumberFormat="1" applyFont="1"/>
    <xf numFmtId="0" fontId="170" fillId="0" borderId="0" xfId="0" applyFont="1"/>
    <xf numFmtId="0" fontId="161" fillId="0" borderId="0" xfId="0" applyFont="1"/>
    <xf numFmtId="3" fontId="161" fillId="0" borderId="0" xfId="0" applyNumberFormat="1" applyFont="1" applyAlignment="1">
      <alignment horizontal="right"/>
    </xf>
    <xf numFmtId="3" fontId="171" fillId="0" borderId="0" xfId="0" applyNumberFormat="1" applyFont="1"/>
    <xf numFmtId="0" fontId="172" fillId="0" borderId="0" xfId="0" applyFont="1"/>
    <xf numFmtId="0" fontId="171" fillId="0" borderId="0" xfId="0" applyFont="1"/>
    <xf numFmtId="0" fontId="173" fillId="0" borderId="0" xfId="0" applyFont="1"/>
    <xf numFmtId="0" fontId="161" fillId="0" borderId="0" xfId="1" applyFont="1" applyFill="1" applyBorder="1"/>
    <xf numFmtId="43" fontId="28" fillId="0" borderId="0" xfId="27" applyNumberFormat="1" applyFont="1" applyFill="1" applyBorder="1" applyAlignment="1">
      <alignment horizontal="left"/>
    </xf>
    <xf numFmtId="43" fontId="28" fillId="0" borderId="0" xfId="27" applyNumberFormat="1" applyFont="1" applyFill="1" applyBorder="1" applyAlignment="1">
      <alignment horizontal="right"/>
    </xf>
    <xf numFmtId="3" fontId="28" fillId="26" borderId="0" xfId="0" applyNumberFormat="1" applyFont="1" applyFill="1" applyAlignment="1">
      <alignment horizontal="left" vertical="center" wrapText="1"/>
    </xf>
    <xf numFmtId="3" fontId="28" fillId="27" borderId="0" xfId="0" applyNumberFormat="1" applyFont="1" applyFill="1" applyAlignment="1">
      <alignment horizontal="left" vertical="center" wrapText="1"/>
    </xf>
    <xf numFmtId="4" fontId="28" fillId="29" borderId="0" xfId="0" applyNumberFormat="1" applyFont="1" applyFill="1" applyAlignment="1">
      <alignment horizontal="left" vertical="center" wrapText="1"/>
    </xf>
    <xf numFmtId="166" fontId="28" fillId="26" borderId="0" xfId="0" applyNumberFormat="1" applyFont="1" applyFill="1" applyAlignment="1">
      <alignment horizontal="left" vertical="center" wrapText="1"/>
    </xf>
    <xf numFmtId="0" fontId="28" fillId="30" borderId="0" xfId="0" applyFont="1" applyFill="1" applyAlignment="1">
      <alignment vertical="center" wrapText="1"/>
    </xf>
    <xf numFmtId="0" fontId="28" fillId="27" borderId="0" xfId="0" applyFont="1" applyFill="1" applyAlignment="1">
      <alignment vertical="center" wrapText="1"/>
    </xf>
    <xf numFmtId="0" fontId="28" fillId="0" borderId="0" xfId="0" applyFont="1" applyAlignment="1">
      <alignment vertical="center"/>
    </xf>
    <xf numFmtId="166" fontId="28" fillId="26" borderId="0" xfId="0" applyNumberFormat="1" applyFont="1" applyFill="1" applyAlignment="1">
      <alignment vertical="top"/>
    </xf>
    <xf numFmtId="166" fontId="28" fillId="27" borderId="0" xfId="0" applyNumberFormat="1" applyFont="1" applyFill="1" applyAlignment="1">
      <alignment vertical="top"/>
    </xf>
    <xf numFmtId="166" fontId="28" fillId="30" borderId="0" xfId="0" applyNumberFormat="1" applyFont="1" applyFill="1" applyAlignment="1">
      <alignment vertical="top"/>
    </xf>
    <xf numFmtId="166" fontId="30" fillId="26" borderId="0" xfId="0" applyNumberFormat="1" applyFont="1" applyFill="1" applyAlignment="1">
      <alignment vertical="top"/>
    </xf>
    <xf numFmtId="0" fontId="119" fillId="0" borderId="0" xfId="0" applyFont="1"/>
    <xf numFmtId="0" fontId="174" fillId="0" borderId="0" xfId="0" applyFont="1"/>
    <xf numFmtId="0" fontId="28" fillId="0" borderId="0" xfId="0" applyFont="1" applyAlignment="1">
      <alignment horizontal="left"/>
    </xf>
    <xf numFmtId="169" fontId="28" fillId="0" borderId="0" xfId="0" applyNumberFormat="1" applyFont="1" applyAlignment="1">
      <alignment horizontal="right"/>
    </xf>
    <xf numFmtId="169" fontId="28" fillId="0" borderId="0" xfId="0" applyNumberFormat="1" applyFont="1"/>
    <xf numFmtId="14" fontId="53" fillId="0" borderId="0" xfId="0" applyNumberFormat="1" applyFont="1" applyAlignment="1">
      <alignment horizontal="left"/>
    </xf>
    <xf numFmtId="6" fontId="53" fillId="0" borderId="0" xfId="0" applyNumberFormat="1" applyFont="1" applyAlignment="1">
      <alignment horizontal="left"/>
    </xf>
    <xf numFmtId="14" fontId="54" fillId="0" borderId="0" xfId="0" applyNumberFormat="1" applyFont="1" applyAlignment="1">
      <alignment horizontal="left"/>
    </xf>
    <xf numFmtId="4" fontId="28" fillId="28" borderId="0" xfId="0" applyNumberFormat="1" applyFont="1" applyFill="1" applyAlignment="1">
      <alignment horizontal="left" vertical="center" wrapText="1"/>
    </xf>
    <xf numFmtId="0" fontId="30" fillId="0" borderId="0" xfId="0" applyFont="1" applyAlignment="1">
      <alignment vertical="center" wrapText="1"/>
    </xf>
    <xf numFmtId="0" fontId="63" fillId="0" borderId="0" xfId="0" applyFont="1" applyAlignment="1">
      <alignment horizontal="left" vertical="top"/>
    </xf>
    <xf numFmtId="0" fontId="64" fillId="0" borderId="0" xfId="0" applyFont="1"/>
    <xf numFmtId="0" fontId="32" fillId="0" borderId="0" xfId="0" applyFont="1"/>
    <xf numFmtId="0" fontId="32" fillId="0" borderId="0" xfId="0" applyFont="1" applyAlignment="1">
      <alignment horizontal="left"/>
    </xf>
    <xf numFmtId="0" fontId="32" fillId="0" borderId="0" xfId="1" applyFont="1" applyFill="1" applyBorder="1" applyAlignment="1">
      <alignment horizontal="left"/>
    </xf>
    <xf numFmtId="0" fontId="32" fillId="0" borderId="0" xfId="0" quotePrefix="1" applyFont="1" applyAlignment="1">
      <alignment horizontal="left"/>
    </xf>
    <xf numFmtId="0" fontId="32" fillId="0" borderId="0" xfId="0" quotePrefix="1" applyFont="1"/>
    <xf numFmtId="10" fontId="28" fillId="0" borderId="0" xfId="0" applyNumberFormat="1" applyFont="1" applyAlignment="1">
      <alignment vertical="top"/>
    </xf>
    <xf numFmtId="10" fontId="30" fillId="0" borderId="0" xfId="0" applyNumberFormat="1" applyFont="1" applyAlignment="1">
      <alignment vertical="top"/>
    </xf>
    <xf numFmtId="3" fontId="126" fillId="0" borderId="0" xfId="0" applyNumberFormat="1" applyFont="1"/>
    <xf numFmtId="3" fontId="102" fillId="0" borderId="0" xfId="0" applyNumberFormat="1" applyFont="1"/>
    <xf numFmtId="3" fontId="146" fillId="0" borderId="0" xfId="0" applyNumberFormat="1" applyFont="1"/>
    <xf numFmtId="3" fontId="14" fillId="0" borderId="0" xfId="0" applyNumberFormat="1" applyFont="1"/>
    <xf numFmtId="3" fontId="14" fillId="0" borderId="0" xfId="0" applyNumberFormat="1" applyFont="1" applyAlignment="1">
      <alignment vertical="top"/>
    </xf>
    <xf numFmtId="3" fontId="11" fillId="0" borderId="0" xfId="0" applyNumberFormat="1" applyFont="1"/>
  </cellXfs>
  <cellStyles count="77">
    <cellStyle name="20 % - Aksentti1" xfId="17" builtinId="30" customBuiltin="1"/>
    <cellStyle name="60 % - Aksentti6" xfId="32" builtinId="52" customBuiltin="1"/>
    <cellStyle name="Aksentti5" xfId="18" builtinId="45" customBuiltin="1"/>
    <cellStyle name="Aksentti6" xfId="19" builtinId="49" customBuiltin="1"/>
    <cellStyle name="Erotin 2" xfId="41" xr:uid="{A70FA800-99F4-4C7B-AECC-308557B72CBC}"/>
    <cellStyle name="Huomautus" xfId="14" builtinId="10" customBuiltin="1"/>
    <cellStyle name="Huono" xfId="7" builtinId="27" customBuiltin="1"/>
    <cellStyle name="Hyperlinkki" xfId="35" builtinId="8"/>
    <cellStyle name="Hyvä" xfId="6" builtinId="26" customBuiltin="1"/>
    <cellStyle name="Laskenta" xfId="11" builtinId="22" customBuiltin="1"/>
    <cellStyle name="Linkitetty solu" xfId="12" builtinId="24" customBuiltin="1"/>
    <cellStyle name="Neutraali" xfId="8" builtinId="28" customBuiltin="1"/>
    <cellStyle name="Normaali" xfId="0" builtinId="0" customBuiltin="1"/>
    <cellStyle name="Normaali 2" xfId="36" xr:uid="{856784D8-2DFD-41E8-834D-5B8A4538BA8A}"/>
    <cellStyle name="Normaali 2 2" xfId="45" xr:uid="{42CE5B7E-C715-4BDA-9813-33C20DAB6F15}"/>
    <cellStyle name="Normaali 2 3" xfId="50" xr:uid="{E7F72AF2-1848-4E4E-9B00-4D0BAD9AF6B8}"/>
    <cellStyle name="Normaali 3" xfId="39" xr:uid="{8B0B0FB2-03EB-48AC-B33A-01C9FDD1E99D}"/>
    <cellStyle name="Normaali 3 2" xfId="48" xr:uid="{9D183D02-51A7-4C4F-8A13-AB0253489BC8}"/>
    <cellStyle name="Normaali 4" xfId="40" xr:uid="{79823D90-52E9-4F16-8F02-0C488AF375EC}"/>
    <cellStyle name="Normaali 5" xfId="49" xr:uid="{2845CCA4-CFEB-44F4-A362-267D230F85F0}"/>
    <cellStyle name="Normaali 5 2" xfId="59" xr:uid="{41054D10-983B-4A67-8AE4-4E6E4688136C}"/>
    <cellStyle name="Normaali 5 3" xfId="66" xr:uid="{926D53DA-A983-4A08-8958-D678B532EA8C}"/>
    <cellStyle name="Normaali 5 4" xfId="74" xr:uid="{0BD05BCA-542B-4783-9211-091005B06180}"/>
    <cellStyle name="Otsikko" xfId="1" builtinId="15" customBuiltin="1"/>
    <cellStyle name="Otsikko 1" xfId="2" builtinId="16" customBuiltin="1"/>
    <cellStyle name="Otsikko 2" xfId="3" builtinId="17" customBuiltin="1"/>
    <cellStyle name="Otsikko 2 2" xfId="51" xr:uid="{091CC0EF-A7DE-4283-942A-C198543B93BB}"/>
    <cellStyle name="Otsikko 3" xfId="4" builtinId="18" customBuiltin="1"/>
    <cellStyle name="Otsikko 3 2" xfId="53" xr:uid="{9FCB8FC4-15D2-4995-809C-F536AB242D36}"/>
    <cellStyle name="Otsikko 4" xfId="5" builtinId="19" customBuiltin="1"/>
    <cellStyle name="Otsikko 5" xfId="42" xr:uid="{218F2FAA-DE5B-40F8-A4C3-DFCD901C0A43}"/>
    <cellStyle name="Pilkku" xfId="27" builtinId="3" customBuiltin="1"/>
    <cellStyle name="Pilkku [0]" xfId="28" builtinId="6" customBuiltin="1"/>
    <cellStyle name="Pilkku 2" xfId="46" xr:uid="{61811E1F-FB05-43FC-92AA-B1812B33BE26}"/>
    <cellStyle name="Pilkku 3" xfId="43" xr:uid="{213E65A6-60B8-44FB-B733-A65E441C2B29}"/>
    <cellStyle name="Pilkku 3 2" xfId="58" xr:uid="{88F6AE65-0BB7-4112-87D2-F89F5DB6E053}"/>
    <cellStyle name="Pilkku 3 3" xfId="65" xr:uid="{A78E9F9D-BD8E-4097-B442-FF7F384957A2}"/>
    <cellStyle name="Pilkku 3 4" xfId="72" xr:uid="{20CC9F18-2E93-4CE4-9B84-62E0903A7B34}"/>
    <cellStyle name="Pilkku 4" xfId="52" xr:uid="{0B0C88B9-BFEB-45FA-87BD-D61D44E9A7DE}"/>
    <cellStyle name="Pilkku 4 2" xfId="60" xr:uid="{E2BD5F8E-C016-4E6B-A9D1-FD7481473AF1}"/>
    <cellStyle name="Pilkku 4 3" xfId="75" xr:uid="{12868D4F-A4DC-41AF-A059-8B130C68DBFA}"/>
    <cellStyle name="Prosenttia" xfId="31" builtinId="5" customBuiltin="1"/>
    <cellStyle name="Prosenttia 2" xfId="47" xr:uid="{73B2CD5E-0ACD-48C1-A42C-78AEE1510DBE}"/>
    <cellStyle name="Prosenttia 3" xfId="44" xr:uid="{BD1AF71D-ED95-4175-8C47-FC7267249CC4}"/>
    <cellStyle name="Selittävä teksti" xfId="15" builtinId="53" customBuiltin="1"/>
    <cellStyle name="Summa" xfId="16" builtinId="25" hidden="1" customBuiltin="1"/>
    <cellStyle name="Syöttö" xfId="9" builtinId="20" customBuiltin="1"/>
    <cellStyle name="Table Fill" xfId="25" xr:uid="{00000000-0005-0000-0000-00001C000000}"/>
    <cellStyle name="Table Heading" xfId="20" xr:uid="{00000000-0005-0000-0000-00001D000000}"/>
    <cellStyle name="Table Heading 2" xfId="26" xr:uid="{00000000-0005-0000-0000-00001E000000}"/>
    <cellStyle name="Table heading 3" xfId="21" xr:uid="{00000000-0005-0000-0000-00001F000000}"/>
    <cellStyle name="Table heading 4" xfId="33" xr:uid="{00000000-0005-0000-0000-000020000000}"/>
    <cellStyle name="Table Highlight" xfId="22" xr:uid="{00000000-0005-0000-0000-000021000000}"/>
    <cellStyle name="Table Section Break" xfId="24" xr:uid="{00000000-0005-0000-0000-000022000000}"/>
    <cellStyle name="Table Total" xfId="23" xr:uid="{00000000-0005-0000-0000-000023000000}"/>
    <cellStyle name="Table Total 2" xfId="34" xr:uid="{00000000-0005-0000-0000-000024000000}"/>
    <cellStyle name="Tarkistussolu" xfId="13" builtinId="23" customBuiltin="1"/>
    <cellStyle name="Tulostus" xfId="10" builtinId="21" customBuiltin="1"/>
    <cellStyle name="Valuutta" xfId="29" builtinId="4" customBuiltin="1"/>
    <cellStyle name="Valuutta [0]" xfId="30" builtinId="7" customBuiltin="1"/>
    <cellStyle name="Valuutta [0] 2" xfId="38" xr:uid="{10961F34-1132-4DF1-A256-7E4B5E6E7083}"/>
    <cellStyle name="Valuutta [0] 2 2" xfId="57" xr:uid="{87F2E2B4-0535-4342-9BC9-94671077E860}"/>
    <cellStyle name="Valuutta [0] 2 3" xfId="64" xr:uid="{32C0068F-15E0-4343-8C6D-DE6AE71B7648}"/>
    <cellStyle name="Valuutta [0] 2 4" xfId="71" xr:uid="{185F698E-5AFF-4895-A2D8-EE7E2ACD277B}"/>
    <cellStyle name="Valuutta [0] 3" xfId="55" xr:uid="{75F79D91-32B7-449C-9EDD-7F98EBA9B87C}"/>
    <cellStyle name="Valuutta [0] 4" xfId="62" xr:uid="{D8CE4EB2-4243-42F8-9527-F6B5A1F9FBCF}"/>
    <cellStyle name="Valuutta [0] 5" xfId="69" xr:uid="{9C3EF083-A440-4AAE-B010-1950683B8A97}"/>
    <cellStyle name="Valuutta 2" xfId="37" xr:uid="{505660A2-B6D2-45CD-932C-A98D5A739E9E}"/>
    <cellStyle name="Valuutta 2 2" xfId="56" xr:uid="{E6CB23FD-5274-4DB3-98E0-A5EF851291AE}"/>
    <cellStyle name="Valuutta 2 3" xfId="63" xr:uid="{D2192654-F59B-4B7E-9854-2F95224B1D5B}"/>
    <cellStyle name="Valuutta 2 4" xfId="70" xr:uid="{D7A0C009-0799-4097-95BF-77AD5D923BF8}"/>
    <cellStyle name="Valuutta 3" xfId="54" xr:uid="{49FD54E0-6A4D-4A54-A735-F2B1A4EDA867}"/>
    <cellStyle name="Valuutta 4" xfId="61" xr:uid="{0EAD040B-EDA6-42D0-9D8C-3B41870282DB}"/>
    <cellStyle name="Valuutta 5" xfId="68" xr:uid="{2D85C738-7A8E-4BF2-AD1F-364AA32F742F}"/>
    <cellStyle name="Valuutta 6" xfId="73" xr:uid="{9EADCCD9-F468-407D-AAD4-2C4EEFFD5B0A}"/>
    <cellStyle name="Valuutta 7" xfId="76" xr:uid="{AC8A22F5-FB13-4E5D-94EF-6974ADDA7F7A}"/>
    <cellStyle name="Valuutta 8" xfId="67" xr:uid="{C669E800-2D24-4451-8218-FBCBB6B48EF4}"/>
  </cellStyles>
  <dxfs count="109">
    <dxf>
      <font>
        <color rgb="FF9C0006"/>
      </font>
    </dxf>
    <dxf>
      <font>
        <color rgb="FF9C0006"/>
      </font>
    </dxf>
    <dxf>
      <font>
        <color rgb="FF9C0006"/>
      </font>
    </dxf>
    <dxf>
      <font>
        <color rgb="FF006100"/>
      </font>
      <fill>
        <patternFill>
          <bgColor rgb="FFC6EFCE"/>
        </patternFill>
      </fill>
    </dxf>
    <dxf>
      <font>
        <color rgb="FF9C0006"/>
      </font>
      <fill>
        <patternFill>
          <bgColor rgb="FFFFC7CE"/>
        </patternFill>
      </fill>
    </dxf>
    <dxf>
      <font>
        <color rgb="FF9C0006"/>
      </font>
    </dxf>
    <dxf>
      <font>
        <color rgb="FF9C0006"/>
      </font>
    </dxf>
    <dxf>
      <font>
        <color rgb="FF9C0006"/>
      </font>
    </dxf>
    <dxf>
      <font>
        <color rgb="FF006100"/>
      </font>
      <fill>
        <patternFill>
          <bgColor rgb="FFC6EFCE"/>
        </patternFill>
      </fill>
    </dxf>
    <dxf>
      <font>
        <color rgb="FF9C0006"/>
      </font>
      <fill>
        <patternFill>
          <bgColor rgb="FFFFC7CE"/>
        </patternFill>
      </fill>
    </dxf>
    <dxf>
      <font>
        <color rgb="FF9C0006"/>
      </font>
    </dxf>
    <dxf>
      <fill>
        <patternFill patternType="solid">
          <fgColor rgb="FFD5DDF2"/>
          <bgColor rgb="FFD5DDF2"/>
        </patternFill>
      </fill>
    </dxf>
    <dxf>
      <fill>
        <patternFill patternType="solid">
          <fgColor rgb="FFD5DDF2"/>
          <bgColor rgb="FFD5DDF2"/>
        </patternFill>
      </fill>
    </dxf>
    <dxf>
      <font>
        <b/>
        <color rgb="FF000000"/>
      </font>
    </dxf>
    <dxf>
      <font>
        <b/>
        <color rgb="FF000000"/>
      </font>
    </dxf>
    <dxf>
      <font>
        <b/>
        <color rgb="FF000000"/>
      </font>
      <border>
        <top style="double">
          <color rgb="FF365ABD"/>
        </top>
      </border>
    </dxf>
    <dxf>
      <font>
        <b/>
        <color rgb="FFFFFFFF"/>
      </font>
      <fill>
        <patternFill patternType="solid">
          <fgColor rgb="FF365ABD"/>
          <bgColor rgb="FF365ABD"/>
        </patternFill>
      </fill>
    </dxf>
    <dxf>
      <font>
        <color rgb="FF000000"/>
      </font>
      <border>
        <left style="thin">
          <color rgb="FF829ADB"/>
        </left>
        <right style="thin">
          <color rgb="FF829ADB"/>
        </right>
        <top style="thin">
          <color rgb="FF829ADB"/>
        </top>
        <bottom style="thin">
          <color rgb="FF829ADB"/>
        </bottom>
        <horizontal style="thin">
          <color rgb="FF829ADB"/>
        </horizontal>
      </border>
    </dxf>
    <dxf>
      <fill>
        <patternFill patternType="solid">
          <fgColor rgb="FFD5DDF2"/>
          <bgColor rgb="FFD5DDF2"/>
        </patternFill>
      </fill>
    </dxf>
    <dxf>
      <fill>
        <patternFill patternType="solid">
          <fgColor rgb="FFD5DDF2"/>
          <bgColor rgb="FFD5DDF2"/>
        </patternFill>
      </fill>
    </dxf>
    <dxf>
      <font>
        <b/>
        <color rgb="FF000000"/>
      </font>
    </dxf>
    <dxf>
      <font>
        <b/>
        <color rgb="FF000000"/>
      </font>
    </dxf>
    <dxf>
      <font>
        <b/>
        <color rgb="FF000000"/>
      </font>
      <border>
        <top style="double">
          <color rgb="FF365ABD"/>
        </top>
      </border>
    </dxf>
    <dxf>
      <font>
        <b/>
        <color rgb="FFFFFFFF"/>
      </font>
      <fill>
        <patternFill patternType="solid">
          <fgColor rgb="FF365ABD"/>
          <bgColor rgb="FF365ABD"/>
        </patternFill>
      </fill>
    </dxf>
    <dxf>
      <font>
        <color rgb="FF000000"/>
      </font>
      <border>
        <left style="thin">
          <color rgb="FF829ADB"/>
        </left>
        <right style="thin">
          <color rgb="FF829ADB"/>
        </right>
        <top style="thin">
          <color rgb="FF829ADB"/>
        </top>
        <bottom style="thin">
          <color rgb="FF829ADB"/>
        </bottom>
        <horizontal style="thin">
          <color rgb="FF829ADB"/>
        </horizontal>
      </border>
    </dxf>
    <dxf>
      <fill>
        <patternFill patternType="solid">
          <fgColor rgb="FFD5DDF2"/>
          <bgColor rgb="FFD5DDF2"/>
        </patternFill>
      </fill>
    </dxf>
    <dxf>
      <fill>
        <patternFill patternType="solid">
          <fgColor rgb="FFD5DDF2"/>
          <bgColor rgb="FFD5DDF2"/>
        </patternFill>
      </fill>
    </dxf>
    <dxf>
      <font>
        <b/>
        <color rgb="FF000000"/>
      </font>
    </dxf>
    <dxf>
      <font>
        <b/>
        <color rgb="FF000000"/>
      </font>
    </dxf>
    <dxf>
      <font>
        <b/>
        <color rgb="FF000000"/>
      </font>
      <border>
        <top style="double">
          <color rgb="FF365ABD"/>
        </top>
      </border>
    </dxf>
    <dxf>
      <font>
        <b/>
        <color rgb="FFFFFFFF"/>
      </font>
      <fill>
        <patternFill patternType="solid">
          <fgColor rgb="FF365ABD"/>
          <bgColor rgb="FF365ABD"/>
        </patternFill>
      </fill>
    </dxf>
    <dxf>
      <font>
        <color rgb="FF000000"/>
      </font>
      <border>
        <left style="thin">
          <color rgb="FF829ADB"/>
        </left>
        <right style="thin">
          <color rgb="FF829ADB"/>
        </right>
        <top style="thin">
          <color rgb="FF829ADB"/>
        </top>
        <bottom style="thin">
          <color rgb="FF829ADB"/>
        </bottom>
        <horizontal style="thin">
          <color rgb="FF829ADB"/>
        </horizontal>
      </border>
    </dxf>
    <dxf>
      <fill>
        <patternFill patternType="solid">
          <fgColor rgb="FFD5DDF2"/>
          <bgColor rgb="FFD5DDF2"/>
        </patternFill>
      </fill>
    </dxf>
    <dxf>
      <fill>
        <patternFill patternType="solid">
          <fgColor rgb="FFD5DDF2"/>
          <bgColor rgb="FFD5DDF2"/>
        </patternFill>
      </fill>
    </dxf>
    <dxf>
      <font>
        <b/>
        <color rgb="FF000000"/>
      </font>
    </dxf>
    <dxf>
      <font>
        <b/>
        <color rgb="FF000000"/>
      </font>
    </dxf>
    <dxf>
      <font>
        <b/>
        <color rgb="FF000000"/>
      </font>
      <border>
        <top style="double">
          <color rgb="FF365ABD"/>
        </top>
      </border>
    </dxf>
    <dxf>
      <font>
        <b/>
        <color rgb="FFFFFFFF"/>
      </font>
      <fill>
        <patternFill patternType="solid">
          <fgColor rgb="FF365ABD"/>
          <bgColor rgb="FF365ABD"/>
        </patternFill>
      </fill>
    </dxf>
    <dxf>
      <font>
        <color rgb="FF000000"/>
      </font>
      <border>
        <left style="thin">
          <color rgb="FF829ADB"/>
        </left>
        <right style="thin">
          <color rgb="FF829ADB"/>
        </right>
        <top style="thin">
          <color rgb="FF829ADB"/>
        </top>
        <bottom style="thin">
          <color rgb="FF829ADB"/>
        </bottom>
        <horizontal style="thin">
          <color rgb="FF829ADB"/>
        </horizontal>
      </border>
    </dxf>
    <dxf>
      <fill>
        <patternFill patternType="solid">
          <fgColor rgb="FFD5DDF2"/>
          <bgColor rgb="FFD5DDF2"/>
        </patternFill>
      </fill>
    </dxf>
    <dxf>
      <fill>
        <patternFill patternType="solid">
          <fgColor rgb="FFD5DDF2"/>
          <bgColor rgb="FFD5DDF2"/>
        </patternFill>
      </fill>
    </dxf>
    <dxf>
      <font>
        <b/>
        <color rgb="FF000000"/>
      </font>
    </dxf>
    <dxf>
      <font>
        <b/>
        <color rgb="FF000000"/>
      </font>
    </dxf>
    <dxf>
      <font>
        <b/>
        <color rgb="FF000000"/>
      </font>
      <border>
        <top style="double">
          <color rgb="FF365ABD"/>
        </top>
      </border>
    </dxf>
    <dxf>
      <font>
        <b/>
        <color rgb="FFFFFFFF"/>
      </font>
      <fill>
        <patternFill patternType="solid">
          <fgColor rgb="FF365ABD"/>
          <bgColor rgb="FF365ABD"/>
        </patternFill>
      </fill>
    </dxf>
    <dxf>
      <font>
        <color rgb="FF000000"/>
      </font>
      <border>
        <left style="thin">
          <color rgb="FF829ADB"/>
        </left>
        <right style="thin">
          <color rgb="FF829ADB"/>
        </right>
        <top style="thin">
          <color rgb="FF829ADB"/>
        </top>
        <bottom style="thin">
          <color rgb="FF829ADB"/>
        </bottom>
        <horizontal style="thin">
          <color rgb="FF829ADB"/>
        </horizontal>
      </border>
    </dxf>
    <dxf>
      <border>
        <left style="thin">
          <color rgb="FF728CD1"/>
        </left>
      </border>
    </dxf>
    <dxf>
      <border>
        <left style="thin">
          <color rgb="FF728CD1"/>
        </left>
      </border>
    </dxf>
    <dxf>
      <border>
        <top style="thin">
          <color rgb="FF728CD1"/>
        </top>
      </border>
    </dxf>
    <dxf>
      <border>
        <top style="thin">
          <color rgb="FF728CD1"/>
        </top>
      </border>
    </dxf>
    <dxf>
      <font>
        <b/>
        <color rgb="FF000000"/>
      </font>
    </dxf>
    <dxf>
      <font>
        <b/>
        <color rgb="FF000000"/>
      </font>
    </dxf>
    <dxf>
      <font>
        <b/>
        <color rgb="FF000000"/>
      </font>
      <border>
        <top style="double">
          <color rgb="FF728CD1"/>
        </top>
      </border>
    </dxf>
    <dxf>
      <font>
        <b/>
        <color rgb="FFFFFFFF"/>
      </font>
      <fill>
        <patternFill patternType="solid">
          <fgColor rgb="FF728CD1"/>
          <bgColor rgb="FF728CD1"/>
        </patternFill>
      </fill>
    </dxf>
    <dxf>
      <font>
        <color rgb="FF000000"/>
      </font>
      <border>
        <left style="thin">
          <color rgb="FF728CD1"/>
        </left>
        <right style="thin">
          <color rgb="FF728CD1"/>
        </right>
        <top style="thin">
          <color rgb="FF728CD1"/>
        </top>
        <bottom style="thin">
          <color rgb="FF728CD1"/>
        </bottom>
      </border>
    </dxf>
    <dxf>
      <border>
        <left style="thin">
          <color rgb="FF728CD1"/>
        </left>
      </border>
    </dxf>
    <dxf>
      <border>
        <left style="thin">
          <color rgb="FF728CD1"/>
        </left>
      </border>
    </dxf>
    <dxf>
      <border>
        <top style="thin">
          <color rgb="FF728CD1"/>
        </top>
      </border>
    </dxf>
    <dxf>
      <border>
        <top style="thin">
          <color rgb="FF728CD1"/>
        </top>
      </border>
    </dxf>
    <dxf>
      <font>
        <b/>
        <color rgb="FF000000"/>
      </font>
    </dxf>
    <dxf>
      <font>
        <b/>
        <color rgb="FF000000"/>
      </font>
    </dxf>
    <dxf>
      <font>
        <b/>
        <color rgb="FF000000"/>
      </font>
      <border>
        <top style="double">
          <color rgb="FF728CD1"/>
        </top>
      </border>
    </dxf>
    <dxf>
      <font>
        <b/>
        <color rgb="FFFFFFFF"/>
      </font>
      <fill>
        <patternFill patternType="solid">
          <fgColor rgb="FF728CD1"/>
          <bgColor rgb="FF728CD1"/>
        </patternFill>
      </fill>
    </dxf>
    <dxf>
      <font>
        <color rgb="FF000000"/>
      </font>
      <border>
        <left style="thin">
          <color rgb="FF728CD1"/>
        </left>
        <right style="thin">
          <color rgb="FF728CD1"/>
        </right>
        <top style="thin">
          <color rgb="FF728CD1"/>
        </top>
        <bottom style="thin">
          <color rgb="FF728CD1"/>
        </bottom>
      </border>
    </dxf>
    <dxf>
      <border>
        <left style="thin">
          <color rgb="FF728CD1"/>
        </left>
      </border>
    </dxf>
    <dxf>
      <border>
        <left style="thin">
          <color rgb="FF728CD1"/>
        </left>
      </border>
    </dxf>
    <dxf>
      <border>
        <top style="thin">
          <color rgb="FF728CD1"/>
        </top>
      </border>
    </dxf>
    <dxf>
      <border>
        <top style="thin">
          <color rgb="FF728CD1"/>
        </top>
      </border>
    </dxf>
    <dxf>
      <font>
        <b/>
        <color rgb="FF000000"/>
      </font>
    </dxf>
    <dxf>
      <font>
        <b/>
        <color rgb="FF000000"/>
      </font>
    </dxf>
    <dxf>
      <font>
        <b/>
        <color rgb="FF000000"/>
      </font>
      <border>
        <top style="double">
          <color rgb="FF728CD1"/>
        </top>
      </border>
    </dxf>
    <dxf>
      <font>
        <b/>
        <color rgb="FFFFFFFF"/>
      </font>
      <fill>
        <patternFill patternType="solid">
          <fgColor rgb="FF728CD1"/>
          <bgColor rgb="FF728CD1"/>
        </patternFill>
      </fill>
    </dxf>
    <dxf>
      <font>
        <color rgb="FF000000"/>
      </font>
      <border>
        <left style="thin">
          <color rgb="FF728CD1"/>
        </left>
        <right style="thin">
          <color rgb="FF728CD1"/>
        </right>
        <top style="thin">
          <color rgb="FF728CD1"/>
        </top>
        <bottom style="thin">
          <color rgb="FF728CD1"/>
        </bottom>
      </border>
    </dxf>
    <dxf>
      <border>
        <left style="thin">
          <color rgb="FF728CD1"/>
        </left>
      </border>
    </dxf>
    <dxf>
      <border>
        <left style="thin">
          <color rgb="FF728CD1"/>
        </left>
      </border>
    </dxf>
    <dxf>
      <border>
        <top style="thin">
          <color rgb="FF728CD1"/>
        </top>
      </border>
    </dxf>
    <dxf>
      <border>
        <top style="thin">
          <color rgb="FF728CD1"/>
        </top>
      </border>
    </dxf>
    <dxf>
      <font>
        <b/>
        <color rgb="FF000000"/>
      </font>
    </dxf>
    <dxf>
      <font>
        <b/>
        <color rgb="FF000000"/>
      </font>
    </dxf>
    <dxf>
      <font>
        <b/>
        <color rgb="FF000000"/>
      </font>
      <border>
        <top style="double">
          <color rgb="FF728CD1"/>
        </top>
      </border>
    </dxf>
    <dxf>
      <font>
        <b/>
        <color rgb="FFFFFFFF"/>
      </font>
      <fill>
        <patternFill patternType="solid">
          <fgColor rgb="FF728CD1"/>
          <bgColor rgb="FF728CD1"/>
        </patternFill>
      </fill>
    </dxf>
    <dxf>
      <font>
        <color rgb="FF000000"/>
      </font>
      <border>
        <left style="thin">
          <color rgb="FF728CD1"/>
        </left>
        <right style="thin">
          <color rgb="FF728CD1"/>
        </right>
        <top style="thin">
          <color rgb="FF728CD1"/>
        </top>
        <bottom style="thin">
          <color rgb="FF728CD1"/>
        </bottom>
      </border>
    </dxf>
    <dxf>
      <border>
        <left style="thin">
          <color rgb="FFA34E96"/>
        </left>
      </border>
    </dxf>
    <dxf>
      <border>
        <left style="thin">
          <color rgb="FFA34E96"/>
        </left>
      </border>
    </dxf>
    <dxf>
      <border>
        <top style="thin">
          <color rgb="FFA34E96"/>
        </top>
      </border>
    </dxf>
    <dxf>
      <border>
        <top style="thin">
          <color rgb="FFA34E96"/>
        </top>
      </border>
    </dxf>
    <dxf>
      <font>
        <b/>
        <color rgb="FF000000"/>
      </font>
    </dxf>
    <dxf>
      <font>
        <b/>
        <color rgb="FF000000"/>
      </font>
    </dxf>
    <dxf>
      <font>
        <b/>
        <color rgb="FF000000"/>
      </font>
      <border>
        <top style="double">
          <color rgb="FFA34E96"/>
        </top>
      </border>
    </dxf>
    <dxf>
      <font>
        <b/>
        <color rgb="FFFFFFFF"/>
      </font>
      <fill>
        <patternFill patternType="solid">
          <fgColor rgb="FFA34E96"/>
          <bgColor rgb="FFA34E96"/>
        </patternFill>
      </fill>
    </dxf>
    <dxf>
      <font>
        <color rgb="FF000000"/>
      </font>
      <border>
        <left style="thin">
          <color rgb="FFA34E96"/>
        </left>
        <right style="thin">
          <color rgb="FFA34E96"/>
        </right>
        <top style="thin">
          <color rgb="FFA34E96"/>
        </top>
        <bottom style="thin">
          <color rgb="FFA34E96"/>
        </bottom>
      </border>
    </dxf>
    <dxf>
      <border>
        <left style="thin">
          <color rgb="FFA34E96"/>
        </left>
      </border>
    </dxf>
    <dxf>
      <border>
        <left style="thin">
          <color rgb="FFA34E96"/>
        </left>
      </border>
    </dxf>
    <dxf>
      <border>
        <top style="thin">
          <color rgb="FFA34E96"/>
        </top>
      </border>
    </dxf>
    <dxf>
      <border>
        <top style="thin">
          <color rgb="FFA34E96"/>
        </top>
      </border>
    </dxf>
    <dxf>
      <font>
        <b/>
        <color rgb="FF000000"/>
      </font>
    </dxf>
    <dxf>
      <font>
        <b/>
        <color rgb="FF000000"/>
      </font>
    </dxf>
    <dxf>
      <font>
        <b/>
        <color rgb="FF000000"/>
      </font>
      <border>
        <top style="double">
          <color rgb="FFA34E96"/>
        </top>
      </border>
    </dxf>
    <dxf>
      <font>
        <b/>
        <color rgb="FFFFFFFF"/>
      </font>
      <fill>
        <patternFill patternType="solid">
          <fgColor rgb="FFA34E96"/>
          <bgColor rgb="FFA34E96"/>
        </patternFill>
      </fill>
    </dxf>
    <dxf>
      <font>
        <color rgb="FF000000"/>
      </font>
      <border>
        <left style="thin">
          <color rgb="FFA34E96"/>
        </left>
        <right style="thin">
          <color rgb="FFA34E96"/>
        </right>
        <top style="thin">
          <color rgb="FFA34E96"/>
        </top>
        <bottom style="thin">
          <color rgb="FFA34E96"/>
        </bottom>
      </border>
    </dxf>
    <dxf>
      <fill>
        <patternFill patternType="none">
          <bgColor auto="1"/>
        </patternFill>
      </fill>
      <border>
        <left style="thin">
          <color theme="0"/>
        </left>
        <right style="thin">
          <color theme="0"/>
        </right>
        <vertical style="thin">
          <color theme="0"/>
        </vertical>
      </border>
    </dxf>
    <dxf>
      <fill>
        <patternFill patternType="none">
          <bgColor auto="1"/>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none">
          <bgColor auto="1"/>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none">
          <bgColor auto="1"/>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1"/>
      </font>
      <fill>
        <patternFill patternType="none">
          <bgColor auto="1"/>
        </patternFill>
      </fill>
    </dxf>
    <dxf>
      <font>
        <b/>
        <color theme="1"/>
      </font>
      <fill>
        <patternFill patternType="none">
          <bgColor auto="1"/>
        </patternFill>
      </fill>
    </dxf>
    <dxf>
      <font>
        <b/>
        <i val="0"/>
        <color theme="1"/>
      </font>
      <fill>
        <patternFill patternType="none">
          <bgColor auto="1"/>
        </patternFill>
      </fill>
      <border diagonalUp="0" diagonalDown="0">
        <left/>
        <right/>
        <top style="thin">
          <color theme="6"/>
        </top>
        <bottom/>
        <vertical/>
        <horizontal/>
      </border>
    </dxf>
    <dxf>
      <font>
        <b/>
        <i val="0"/>
        <color theme="6"/>
      </font>
      <fill>
        <patternFill patternType="none">
          <fgColor indexed="64"/>
          <bgColor auto="1"/>
        </patternFill>
      </fill>
      <border diagonalUp="0" diagonalDown="0">
        <left/>
        <right/>
        <top/>
        <bottom style="medium">
          <color theme="6"/>
        </bottom>
        <vertical/>
        <horizontal/>
      </border>
    </dxf>
    <dxf>
      <font>
        <color theme="1"/>
      </font>
      <fill>
        <patternFill patternType="none">
          <fgColor auto="1"/>
          <bgColor auto="1"/>
        </patternFill>
      </fill>
      <border diagonalUp="0" diagonalDown="0">
        <left/>
        <right/>
        <top/>
        <bottom/>
        <vertical style="hair">
          <color theme="0"/>
        </vertical>
        <horizontal style="thin">
          <color theme="6"/>
        </horizontal>
      </border>
    </dxf>
  </dxfs>
  <tableStyles count="12" defaultTableStyle="Kuntaliitto" defaultPivotStyle="PivotStyleLight16">
    <tableStyle name="Kuntaliitto" pivot="0" count="9" xr9:uid="{00000000-0011-0000-FFFF-FFFF00000000}">
      <tableStyleElement type="wholeTable" dxfId="108"/>
      <tableStyleElement type="headerRow" dxfId="107"/>
      <tableStyleElement type="totalRow" dxfId="106"/>
      <tableStyleElement type="firstColumn" dxfId="105"/>
      <tableStyleElement type="lastColumn" dxfId="104"/>
      <tableStyleElement type="firstRowStripe" dxfId="103"/>
      <tableStyleElement type="secondRowStripe" dxfId="102"/>
      <tableStyleElement type="firstColumnStripe" dxfId="101"/>
      <tableStyleElement type="secondColumnStripe" dxfId="100"/>
    </tableStyle>
    <tableStyle name="TableStyleLight11 2" pivot="0" count="9" xr9:uid="{8E0DD61B-1AE7-44A9-8629-B9960A16E7BF}">
      <tableStyleElement type="wholeTable" dxfId="99"/>
      <tableStyleElement type="headerRow" dxfId="98"/>
      <tableStyleElement type="totalRow" dxfId="97"/>
      <tableStyleElement type="firstColumn" dxfId="96"/>
      <tableStyleElement type="lastColumn" dxfId="95"/>
      <tableStyleElement type="firstRowStripe" dxfId="94"/>
      <tableStyleElement type="secondRowStripe" dxfId="93"/>
      <tableStyleElement type="firstColumnStripe" dxfId="92"/>
      <tableStyleElement type="secondColumnStripe" dxfId="91"/>
    </tableStyle>
    <tableStyle name="TableStyleLight11 3" pivot="0" count="9" xr9:uid="{5733B871-48EA-47A2-AD0A-8730802FAFEA}">
      <tableStyleElement type="wholeTable" dxfId="90"/>
      <tableStyleElement type="headerRow" dxfId="89"/>
      <tableStyleElement type="totalRow" dxfId="88"/>
      <tableStyleElement type="firstColumn" dxfId="87"/>
      <tableStyleElement type="lastColumn" dxfId="86"/>
      <tableStyleElement type="firstRowStripe" dxfId="85"/>
      <tableStyleElement type="secondRowStripe" dxfId="84"/>
      <tableStyleElement type="firstColumnStripe" dxfId="83"/>
      <tableStyleElement type="secondColumnStripe" dxfId="82"/>
    </tableStyle>
    <tableStyle name="TableStyleLight13 2" pivot="0" count="9" xr9:uid="{5DD8EE3B-BCA0-4452-A019-2CBFA31A4FBE}">
      <tableStyleElement type="wholeTable" dxfId="81"/>
      <tableStyleElement type="headerRow" dxfId="80"/>
      <tableStyleElement type="totalRow" dxfId="79"/>
      <tableStyleElement type="firstColumn" dxfId="78"/>
      <tableStyleElement type="lastColumn" dxfId="77"/>
      <tableStyleElement type="firstRowStripe" dxfId="76"/>
      <tableStyleElement type="secondRowStripe" dxfId="75"/>
      <tableStyleElement type="firstColumnStripe" dxfId="74"/>
      <tableStyleElement type="secondColumnStripe" dxfId="73"/>
    </tableStyle>
    <tableStyle name="TableStyleLight13 3" pivot="0" count="9" xr9:uid="{FB153379-1423-445C-9D7C-5CEC663C435F}">
      <tableStyleElement type="wholeTable" dxfId="72"/>
      <tableStyleElement type="headerRow" dxfId="71"/>
      <tableStyleElement type="totalRow" dxfId="70"/>
      <tableStyleElement type="firstColumn" dxfId="69"/>
      <tableStyleElement type="lastColumn" dxfId="68"/>
      <tableStyleElement type="firstRowStripe" dxfId="67"/>
      <tableStyleElement type="secondRowStripe" dxfId="66"/>
      <tableStyleElement type="firstColumnStripe" dxfId="65"/>
      <tableStyleElement type="secondColumnStripe" dxfId="64"/>
    </tableStyle>
    <tableStyle name="TableStyleLight13 4" pivot="0" count="9" xr9:uid="{BA2436B3-4803-48D0-8BA9-BD002E467BCF}">
      <tableStyleElement type="wholeTable" dxfId="63"/>
      <tableStyleElement type="headerRow" dxfId="62"/>
      <tableStyleElement type="totalRow" dxfId="61"/>
      <tableStyleElement type="firstColumn" dxfId="60"/>
      <tableStyleElement type="lastColumn" dxfId="59"/>
      <tableStyleElement type="firstRowStripe" dxfId="58"/>
      <tableStyleElement type="secondRowStripe" dxfId="57"/>
      <tableStyleElement type="firstColumnStripe" dxfId="56"/>
      <tableStyleElement type="secondColumnStripe" dxfId="55"/>
    </tableStyle>
    <tableStyle name="TableStyleLight13 5" pivot="0" count="9" xr9:uid="{D3B2D819-C60E-44A7-B21B-0D1E4F2C310A}">
      <tableStyleElement type="wholeTable" dxfId="54"/>
      <tableStyleElement type="headerRow" dxfId="53"/>
      <tableStyleElement type="totalRow" dxfId="52"/>
      <tableStyleElement type="firstColumn" dxfId="51"/>
      <tableStyleElement type="lastColumn" dxfId="50"/>
      <tableStyleElement type="firstRowStripe" dxfId="49"/>
      <tableStyleElement type="secondRowStripe" dxfId="48"/>
      <tableStyleElement type="firstColumnStripe" dxfId="47"/>
      <tableStyleElement type="secondColumnStripe" dxfId="46"/>
    </tableStyle>
    <tableStyle name="TableStyleMedium2 2" pivot="0" count="7" xr9:uid="{1C1F9C04-E619-4501-9509-B14A7D8D49F6}">
      <tableStyleElement type="wholeTable" dxfId="45"/>
      <tableStyleElement type="headerRow" dxfId="44"/>
      <tableStyleElement type="totalRow" dxfId="43"/>
      <tableStyleElement type="firstColumn" dxfId="42"/>
      <tableStyleElement type="lastColumn" dxfId="41"/>
      <tableStyleElement type="firstRowStripe" dxfId="40"/>
      <tableStyleElement type="firstColumnStripe" dxfId="39"/>
    </tableStyle>
    <tableStyle name="TableStyleMedium2 3" pivot="0" count="7" xr9:uid="{8F46EDF1-C1E0-4C90-A042-DECD1E1DEE18}">
      <tableStyleElement type="wholeTable" dxfId="38"/>
      <tableStyleElement type="headerRow" dxfId="37"/>
      <tableStyleElement type="totalRow" dxfId="36"/>
      <tableStyleElement type="firstColumn" dxfId="35"/>
      <tableStyleElement type="lastColumn" dxfId="34"/>
      <tableStyleElement type="firstRowStripe" dxfId="33"/>
      <tableStyleElement type="firstColumnStripe" dxfId="32"/>
    </tableStyle>
    <tableStyle name="TableStyleMedium2 4" pivot="0" count="7" xr9:uid="{E9F60862-622D-4C61-BA85-E07D6600B1AA}">
      <tableStyleElement type="wholeTable" dxfId="31"/>
      <tableStyleElement type="headerRow" dxfId="30"/>
      <tableStyleElement type="totalRow" dxfId="29"/>
      <tableStyleElement type="firstColumn" dxfId="28"/>
      <tableStyleElement type="lastColumn" dxfId="27"/>
      <tableStyleElement type="firstRowStripe" dxfId="26"/>
      <tableStyleElement type="firstColumnStripe" dxfId="25"/>
    </tableStyle>
    <tableStyle name="TableStyleMedium2 5" pivot="0" count="7" xr9:uid="{A52F9130-B477-4222-B551-B1674DA52B7C}">
      <tableStyleElement type="wholeTable" dxfId="24"/>
      <tableStyleElement type="headerRow" dxfId="23"/>
      <tableStyleElement type="totalRow" dxfId="22"/>
      <tableStyleElement type="firstColumn" dxfId="21"/>
      <tableStyleElement type="lastColumn" dxfId="20"/>
      <tableStyleElement type="firstRowStripe" dxfId="19"/>
      <tableStyleElement type="firstColumnStripe" dxfId="18"/>
    </tableStyle>
    <tableStyle name="TableStyleMedium2 6" pivot="0" count="7" xr9:uid="{E4CDED47-D532-4521-8A9E-F467EFD449CD}">
      <tableStyleElement type="wholeTable" dxfId="17"/>
      <tableStyleElement type="headerRow" dxfId="16"/>
      <tableStyleElement type="totalRow" dxfId="15"/>
      <tableStyleElement type="firstColumn" dxfId="14"/>
      <tableStyleElement type="lastColumn" dxfId="13"/>
      <tableStyleElement type="firstRowStripe" dxfId="12"/>
      <tableStyleElement type="firstColumnStripe" dxfId="11"/>
    </tableStyle>
  </tableStyles>
  <colors>
    <mruColors>
      <color rgb="FFCCD8DB"/>
      <color rgb="FFD9D9D9"/>
      <color rgb="FFF2F2F2"/>
      <color rgb="FFEF6079"/>
      <color rgb="FFE6F7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kuntaliitto.fi/kayttoehdot" TargetMode="External"/></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2</xdr:col>
      <xdr:colOff>337500</xdr:colOff>
      <xdr:row>14</xdr:row>
      <xdr:rowOff>89160</xdr:rowOff>
    </xdr:to>
    <xdr:pic>
      <xdr:nvPicPr>
        <xdr:cNvPr id="2" name="Picture 1" descr="Icon&#10;&#10;Description automatically generated">
          <a:hlinkClick xmlns:r="http://schemas.openxmlformats.org/officeDocument/2006/relationships" r:id="rId1"/>
          <a:extLst>
            <a:ext uri="{FF2B5EF4-FFF2-40B4-BE49-F238E27FC236}">
              <a16:creationId xmlns:a16="http://schemas.microsoft.com/office/drawing/2014/main" id="{5B53270C-43DF-46FE-A4F5-29F29992F4A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5800" y="2038350"/>
          <a:ext cx="1023300" cy="432060"/>
        </a:xfrm>
        <a:prstGeom prst="rect">
          <a:avLst/>
        </a:prstGeom>
      </xdr:spPr>
    </xdr:pic>
    <xdr:clientData/>
  </xdr:twoCellAnchor>
  <xdr:twoCellAnchor>
    <xdr:from>
      <xdr:col>1</xdr:col>
      <xdr:colOff>22860</xdr:colOff>
      <xdr:row>1</xdr:row>
      <xdr:rowOff>15240</xdr:rowOff>
    </xdr:from>
    <xdr:to>
      <xdr:col>2</xdr:col>
      <xdr:colOff>257175</xdr:colOff>
      <xdr:row>2</xdr:row>
      <xdr:rowOff>138542</xdr:rowOff>
    </xdr:to>
    <xdr:sp macro="" textlink="">
      <xdr:nvSpPr>
        <xdr:cNvPr id="5" name="Freeform 12">
          <a:extLst>
            <a:ext uri="{FF2B5EF4-FFF2-40B4-BE49-F238E27FC236}">
              <a16:creationId xmlns:a16="http://schemas.microsoft.com/office/drawing/2014/main" id="{2757B014-752C-4D36-AA0D-5E3446CCFFA6}"/>
            </a:ext>
          </a:extLst>
        </xdr:cNvPr>
        <xdr:cNvSpPr>
          <a:spLocks noChangeAspect="1" noEditPoints="1"/>
        </xdr:cNvSpPr>
      </xdr:nvSpPr>
      <xdr:spPr bwMode="auto">
        <a:xfrm>
          <a:off x="708660" y="167640"/>
          <a:ext cx="920115" cy="275702"/>
        </a:xfrm>
        <a:custGeom>
          <a:avLst/>
          <a:gdLst>
            <a:gd name="T0" fmla="*/ 9184 w 9693"/>
            <a:gd name="T1" fmla="*/ 1940 h 2907"/>
            <a:gd name="T2" fmla="*/ 8737 w 9693"/>
            <a:gd name="T3" fmla="*/ 1622 h 2907"/>
            <a:gd name="T4" fmla="*/ 8139 w 9693"/>
            <a:gd name="T5" fmla="*/ 1702 h 2907"/>
            <a:gd name="T6" fmla="*/ 8044 w 9693"/>
            <a:gd name="T7" fmla="*/ 2192 h 2907"/>
            <a:gd name="T8" fmla="*/ 8413 w 9693"/>
            <a:gd name="T9" fmla="*/ 2652 h 2907"/>
            <a:gd name="T10" fmla="*/ 8956 w 9693"/>
            <a:gd name="T11" fmla="*/ 2734 h 2907"/>
            <a:gd name="T12" fmla="*/ 9294 w 9693"/>
            <a:gd name="T13" fmla="*/ 2339 h 2907"/>
            <a:gd name="T14" fmla="*/ 7825 w 9693"/>
            <a:gd name="T15" fmla="*/ 1750 h 2907"/>
            <a:gd name="T16" fmla="*/ 8454 w 9693"/>
            <a:gd name="T17" fmla="*/ 1473 h 2907"/>
            <a:gd name="T18" fmla="*/ 9310 w 9693"/>
            <a:gd name="T19" fmla="*/ 1573 h 2907"/>
            <a:gd name="T20" fmla="*/ 9674 w 9693"/>
            <a:gd name="T21" fmla="*/ 1968 h 2907"/>
            <a:gd name="T22" fmla="*/ 9528 w 9693"/>
            <a:gd name="T23" fmla="*/ 2543 h 2907"/>
            <a:gd name="T24" fmla="*/ 8921 w 9693"/>
            <a:gd name="T25" fmla="*/ 2875 h 2907"/>
            <a:gd name="T26" fmla="*/ 8173 w 9693"/>
            <a:gd name="T27" fmla="*/ 2843 h 2907"/>
            <a:gd name="T28" fmla="*/ 7665 w 9693"/>
            <a:gd name="T29" fmla="*/ 2463 h 2907"/>
            <a:gd name="T30" fmla="*/ 7217 w 9693"/>
            <a:gd name="T31" fmla="*/ 1797 h 2907"/>
            <a:gd name="T32" fmla="*/ 6694 w 9693"/>
            <a:gd name="T33" fmla="*/ 1783 h 2907"/>
            <a:gd name="T34" fmla="*/ 6259 w 9693"/>
            <a:gd name="T35" fmla="*/ 2752 h 2907"/>
            <a:gd name="T36" fmla="*/ 5945 w 9693"/>
            <a:gd name="T37" fmla="*/ 1676 h 2907"/>
            <a:gd name="T38" fmla="*/ 6485 w 9693"/>
            <a:gd name="T39" fmla="*/ 1539 h 2907"/>
            <a:gd name="T40" fmla="*/ 5043 w 9693"/>
            <a:gd name="T41" fmla="*/ 1714 h 2907"/>
            <a:gd name="T42" fmla="*/ 4634 w 9693"/>
            <a:gd name="T43" fmla="*/ 2663 h 2907"/>
            <a:gd name="T44" fmla="*/ 4215 w 9693"/>
            <a:gd name="T45" fmla="*/ 1857 h 2907"/>
            <a:gd name="T46" fmla="*/ 3762 w 9693"/>
            <a:gd name="T47" fmla="*/ 1738 h 2907"/>
            <a:gd name="T48" fmla="*/ 3241 w 9693"/>
            <a:gd name="T49" fmla="*/ 1539 h 2907"/>
            <a:gd name="T50" fmla="*/ 3233 w 9693"/>
            <a:gd name="T51" fmla="*/ 2843 h 2907"/>
            <a:gd name="T52" fmla="*/ 2738 w 9693"/>
            <a:gd name="T53" fmla="*/ 1572 h 2907"/>
            <a:gd name="T54" fmla="*/ 2304 w 9693"/>
            <a:gd name="T55" fmla="*/ 2663 h 2907"/>
            <a:gd name="T56" fmla="*/ 1885 w 9693"/>
            <a:gd name="T57" fmla="*/ 1857 h 2907"/>
            <a:gd name="T58" fmla="*/ 16 w 9693"/>
            <a:gd name="T59" fmla="*/ 2824 h 2907"/>
            <a:gd name="T60" fmla="*/ 521 w 9693"/>
            <a:gd name="T61" fmla="*/ 1539 h 2907"/>
            <a:gd name="T62" fmla="*/ 784 w 9693"/>
            <a:gd name="T63" fmla="*/ 2742 h 2907"/>
            <a:gd name="T64" fmla="*/ 1483 w 9693"/>
            <a:gd name="T65" fmla="*/ 2422 h 2907"/>
            <a:gd name="T66" fmla="*/ 8242 w 9693"/>
            <a:gd name="T67" fmla="*/ 100 h 2907"/>
            <a:gd name="T68" fmla="*/ 9595 w 9693"/>
            <a:gd name="T69" fmla="*/ 1261 h 2907"/>
            <a:gd name="T70" fmla="*/ 8940 w 9693"/>
            <a:gd name="T71" fmla="*/ 1099 h 2907"/>
            <a:gd name="T72" fmla="*/ 7676 w 9693"/>
            <a:gd name="T73" fmla="*/ 1188 h 2907"/>
            <a:gd name="T74" fmla="*/ 7503 w 9693"/>
            <a:gd name="T75" fmla="*/ 181 h 2907"/>
            <a:gd name="T76" fmla="*/ 7081 w 9693"/>
            <a:gd name="T77" fmla="*/ 1130 h 2907"/>
            <a:gd name="T78" fmla="*/ 6663 w 9693"/>
            <a:gd name="T79" fmla="*/ 324 h 2907"/>
            <a:gd name="T80" fmla="*/ 6196 w 9693"/>
            <a:gd name="T81" fmla="*/ 204 h 2907"/>
            <a:gd name="T82" fmla="*/ 5797 w 9693"/>
            <a:gd name="T83" fmla="*/ 1323 h 2907"/>
            <a:gd name="T84" fmla="*/ 4154 w 9693"/>
            <a:gd name="T85" fmla="*/ 1290 h 2907"/>
            <a:gd name="T86" fmla="*/ 3984 w 9693"/>
            <a:gd name="T87" fmla="*/ 324 h 2907"/>
            <a:gd name="T88" fmla="*/ 5528 w 9693"/>
            <a:gd name="T89" fmla="*/ 110 h 2907"/>
            <a:gd name="T90" fmla="*/ 5678 w 9693"/>
            <a:gd name="T91" fmla="*/ 279 h 2907"/>
            <a:gd name="T92" fmla="*/ 3574 w 9693"/>
            <a:gd name="T93" fmla="*/ 922 h 2907"/>
            <a:gd name="T94" fmla="*/ 3210 w 9693"/>
            <a:gd name="T95" fmla="*/ 1290 h 2907"/>
            <a:gd name="T96" fmla="*/ 2500 w 9693"/>
            <a:gd name="T97" fmla="*/ 1316 h 2907"/>
            <a:gd name="T98" fmla="*/ 2064 w 9693"/>
            <a:gd name="T99" fmla="*/ 1013 h 2907"/>
            <a:gd name="T100" fmla="*/ 1978 w 9693"/>
            <a:gd name="T101" fmla="*/ 73 h 2907"/>
            <a:gd name="T102" fmla="*/ 2440 w 9693"/>
            <a:gd name="T103" fmla="*/ 801 h 2907"/>
            <a:gd name="T104" fmla="*/ 2715 w 9693"/>
            <a:gd name="T105" fmla="*/ 1200 h 2907"/>
            <a:gd name="T106" fmla="*/ 3209 w 9693"/>
            <a:gd name="T107" fmla="*/ 1162 h 2907"/>
            <a:gd name="T108" fmla="*/ 3488 w 9693"/>
            <a:gd name="T109" fmla="*/ 692 h 2907"/>
            <a:gd name="T110" fmla="*/ 3673 w 9693"/>
            <a:gd name="T111" fmla="*/ 16 h 2907"/>
            <a:gd name="T112" fmla="*/ 1110 w 9693"/>
            <a:gd name="T113" fmla="*/ 1206 h 2907"/>
            <a:gd name="T114" fmla="*/ 470 w 9693"/>
            <a:gd name="T115" fmla="*/ 986 h 2907"/>
            <a:gd name="T116" fmla="*/ 49 w 9693"/>
            <a:gd name="T117" fmla="*/ 1093 h 2907"/>
            <a:gd name="T118" fmla="*/ 486 w 9693"/>
            <a:gd name="T119" fmla="*/ 111 h 2907"/>
            <a:gd name="T120" fmla="*/ 1764 w 9693"/>
            <a:gd name="T121" fmla="*/ 35 h 2907"/>
            <a:gd name="T122" fmla="*/ 1579 w 9693"/>
            <a:gd name="T123" fmla="*/ 1101 h 290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9693" h="2907">
              <a:moveTo>
                <a:pt x="9444" y="838"/>
              </a:moveTo>
              <a:lnTo>
                <a:pt x="9690" y="535"/>
              </a:lnTo>
              <a:lnTo>
                <a:pt x="9444" y="203"/>
              </a:lnTo>
              <a:lnTo>
                <a:pt x="9444" y="838"/>
              </a:lnTo>
              <a:close/>
              <a:moveTo>
                <a:pt x="9296" y="2297"/>
              </a:moveTo>
              <a:lnTo>
                <a:pt x="9295" y="2257"/>
              </a:lnTo>
              <a:lnTo>
                <a:pt x="9291" y="2218"/>
              </a:lnTo>
              <a:lnTo>
                <a:pt x="9285" y="2180"/>
              </a:lnTo>
              <a:lnTo>
                <a:pt x="9277" y="2142"/>
              </a:lnTo>
              <a:lnTo>
                <a:pt x="9266" y="2106"/>
              </a:lnTo>
              <a:lnTo>
                <a:pt x="9253" y="2071"/>
              </a:lnTo>
              <a:lnTo>
                <a:pt x="9239" y="2036"/>
              </a:lnTo>
              <a:lnTo>
                <a:pt x="9222" y="2003"/>
              </a:lnTo>
              <a:lnTo>
                <a:pt x="9204" y="1971"/>
              </a:lnTo>
              <a:lnTo>
                <a:pt x="9184" y="1940"/>
              </a:lnTo>
              <a:lnTo>
                <a:pt x="9162" y="1910"/>
              </a:lnTo>
              <a:lnTo>
                <a:pt x="9139" y="1881"/>
              </a:lnTo>
              <a:lnTo>
                <a:pt x="9114" y="1853"/>
              </a:lnTo>
              <a:lnTo>
                <a:pt x="9088" y="1827"/>
              </a:lnTo>
              <a:lnTo>
                <a:pt x="9061" y="1802"/>
              </a:lnTo>
              <a:lnTo>
                <a:pt x="9032" y="1778"/>
              </a:lnTo>
              <a:lnTo>
                <a:pt x="9002" y="1755"/>
              </a:lnTo>
              <a:lnTo>
                <a:pt x="8987" y="1744"/>
              </a:lnTo>
              <a:lnTo>
                <a:pt x="8972" y="1734"/>
              </a:lnTo>
              <a:lnTo>
                <a:pt x="8940" y="1713"/>
              </a:lnTo>
              <a:lnTo>
                <a:pt x="8908" y="1695"/>
              </a:lnTo>
              <a:lnTo>
                <a:pt x="8875" y="1677"/>
              </a:lnTo>
              <a:lnTo>
                <a:pt x="8841" y="1661"/>
              </a:lnTo>
              <a:lnTo>
                <a:pt x="8772" y="1633"/>
              </a:lnTo>
              <a:lnTo>
                <a:pt x="8737" y="1622"/>
              </a:lnTo>
              <a:lnTo>
                <a:pt x="8702" y="1611"/>
              </a:lnTo>
              <a:lnTo>
                <a:pt x="8666" y="1603"/>
              </a:lnTo>
              <a:lnTo>
                <a:pt x="8630" y="1595"/>
              </a:lnTo>
              <a:lnTo>
                <a:pt x="8595" y="1590"/>
              </a:lnTo>
              <a:lnTo>
                <a:pt x="8559" y="1586"/>
              </a:lnTo>
              <a:lnTo>
                <a:pt x="8489" y="1583"/>
              </a:lnTo>
              <a:lnTo>
                <a:pt x="8427" y="1585"/>
              </a:lnTo>
              <a:lnTo>
                <a:pt x="8369" y="1592"/>
              </a:lnTo>
              <a:lnTo>
                <a:pt x="8317" y="1603"/>
              </a:lnTo>
              <a:lnTo>
                <a:pt x="8270" y="1619"/>
              </a:lnTo>
              <a:lnTo>
                <a:pt x="8227" y="1638"/>
              </a:lnTo>
              <a:lnTo>
                <a:pt x="8207" y="1649"/>
              </a:lnTo>
              <a:lnTo>
                <a:pt x="8188" y="1661"/>
              </a:lnTo>
              <a:lnTo>
                <a:pt x="8155" y="1688"/>
              </a:lnTo>
              <a:lnTo>
                <a:pt x="8139" y="1702"/>
              </a:lnTo>
              <a:lnTo>
                <a:pt x="8125" y="1717"/>
              </a:lnTo>
              <a:lnTo>
                <a:pt x="8099" y="1749"/>
              </a:lnTo>
              <a:lnTo>
                <a:pt x="8077" y="1784"/>
              </a:lnTo>
              <a:lnTo>
                <a:pt x="8068" y="1802"/>
              </a:lnTo>
              <a:lnTo>
                <a:pt x="8059" y="1821"/>
              </a:lnTo>
              <a:lnTo>
                <a:pt x="8045" y="1860"/>
              </a:lnTo>
              <a:lnTo>
                <a:pt x="8034" y="1901"/>
              </a:lnTo>
              <a:lnTo>
                <a:pt x="8026" y="1944"/>
              </a:lnTo>
              <a:lnTo>
                <a:pt x="8022" y="1987"/>
              </a:lnTo>
              <a:lnTo>
                <a:pt x="8020" y="2032"/>
              </a:lnTo>
              <a:lnTo>
                <a:pt x="8023" y="2082"/>
              </a:lnTo>
              <a:lnTo>
                <a:pt x="8026" y="2108"/>
              </a:lnTo>
              <a:lnTo>
                <a:pt x="8031" y="2135"/>
              </a:lnTo>
              <a:lnTo>
                <a:pt x="8037" y="2163"/>
              </a:lnTo>
              <a:lnTo>
                <a:pt x="8044" y="2192"/>
              </a:lnTo>
              <a:lnTo>
                <a:pt x="8053" y="2221"/>
              </a:lnTo>
              <a:lnTo>
                <a:pt x="8063" y="2250"/>
              </a:lnTo>
              <a:lnTo>
                <a:pt x="8075" y="2280"/>
              </a:lnTo>
              <a:lnTo>
                <a:pt x="8088" y="2310"/>
              </a:lnTo>
              <a:lnTo>
                <a:pt x="8103" y="2339"/>
              </a:lnTo>
              <a:lnTo>
                <a:pt x="8119" y="2369"/>
              </a:lnTo>
              <a:lnTo>
                <a:pt x="8137" y="2399"/>
              </a:lnTo>
              <a:lnTo>
                <a:pt x="8157" y="2428"/>
              </a:lnTo>
              <a:lnTo>
                <a:pt x="8201" y="2484"/>
              </a:lnTo>
              <a:lnTo>
                <a:pt x="8252" y="2538"/>
              </a:lnTo>
              <a:lnTo>
                <a:pt x="8281" y="2563"/>
              </a:lnTo>
              <a:lnTo>
                <a:pt x="8311" y="2587"/>
              </a:lnTo>
              <a:lnTo>
                <a:pt x="8343" y="2610"/>
              </a:lnTo>
              <a:lnTo>
                <a:pt x="8377" y="2632"/>
              </a:lnTo>
              <a:lnTo>
                <a:pt x="8413" y="2652"/>
              </a:lnTo>
              <a:lnTo>
                <a:pt x="8451" y="2671"/>
              </a:lnTo>
              <a:lnTo>
                <a:pt x="8490" y="2688"/>
              </a:lnTo>
              <a:lnTo>
                <a:pt x="8532" y="2703"/>
              </a:lnTo>
              <a:lnTo>
                <a:pt x="8576" y="2716"/>
              </a:lnTo>
              <a:lnTo>
                <a:pt x="8622" y="2727"/>
              </a:lnTo>
              <a:lnTo>
                <a:pt x="8670" y="2735"/>
              </a:lnTo>
              <a:lnTo>
                <a:pt x="8695" y="2739"/>
              </a:lnTo>
              <a:lnTo>
                <a:pt x="8720" y="2742"/>
              </a:lnTo>
              <a:lnTo>
                <a:pt x="8773" y="2746"/>
              </a:lnTo>
              <a:lnTo>
                <a:pt x="8827" y="2747"/>
              </a:lnTo>
              <a:lnTo>
                <a:pt x="8858" y="2746"/>
              </a:lnTo>
              <a:lnTo>
                <a:pt x="8888" y="2744"/>
              </a:lnTo>
              <a:lnTo>
                <a:pt x="8916" y="2741"/>
              </a:lnTo>
              <a:lnTo>
                <a:pt x="8943" y="2737"/>
              </a:lnTo>
              <a:lnTo>
                <a:pt x="8956" y="2734"/>
              </a:lnTo>
              <a:lnTo>
                <a:pt x="8969" y="2731"/>
              </a:lnTo>
              <a:lnTo>
                <a:pt x="8994" y="2725"/>
              </a:lnTo>
              <a:lnTo>
                <a:pt x="9041" y="2708"/>
              </a:lnTo>
              <a:lnTo>
                <a:pt x="9084" y="2688"/>
              </a:lnTo>
              <a:lnTo>
                <a:pt x="9103" y="2676"/>
              </a:lnTo>
              <a:lnTo>
                <a:pt x="9122" y="2664"/>
              </a:lnTo>
              <a:lnTo>
                <a:pt x="9156" y="2637"/>
              </a:lnTo>
              <a:lnTo>
                <a:pt x="9187" y="2606"/>
              </a:lnTo>
              <a:lnTo>
                <a:pt x="9213" y="2573"/>
              </a:lnTo>
              <a:lnTo>
                <a:pt x="9236" y="2538"/>
              </a:lnTo>
              <a:lnTo>
                <a:pt x="9254" y="2501"/>
              </a:lnTo>
              <a:lnTo>
                <a:pt x="9270" y="2462"/>
              </a:lnTo>
              <a:lnTo>
                <a:pt x="9281" y="2422"/>
              </a:lnTo>
              <a:lnTo>
                <a:pt x="9289" y="2381"/>
              </a:lnTo>
              <a:lnTo>
                <a:pt x="9294" y="2339"/>
              </a:lnTo>
              <a:lnTo>
                <a:pt x="9296" y="2297"/>
              </a:lnTo>
              <a:close/>
              <a:moveTo>
                <a:pt x="7605" y="2218"/>
              </a:moveTo>
              <a:lnTo>
                <a:pt x="7606" y="2174"/>
              </a:lnTo>
              <a:lnTo>
                <a:pt x="7611" y="2130"/>
              </a:lnTo>
              <a:lnTo>
                <a:pt x="7619" y="2088"/>
              </a:lnTo>
              <a:lnTo>
                <a:pt x="7629" y="2047"/>
              </a:lnTo>
              <a:lnTo>
                <a:pt x="7643" y="2007"/>
              </a:lnTo>
              <a:lnTo>
                <a:pt x="7659" y="1969"/>
              </a:lnTo>
              <a:lnTo>
                <a:pt x="7678" y="1932"/>
              </a:lnTo>
              <a:lnTo>
                <a:pt x="7700" y="1896"/>
              </a:lnTo>
              <a:lnTo>
                <a:pt x="7724" y="1861"/>
              </a:lnTo>
              <a:lnTo>
                <a:pt x="7750" y="1827"/>
              </a:lnTo>
              <a:lnTo>
                <a:pt x="7778" y="1795"/>
              </a:lnTo>
              <a:lnTo>
                <a:pt x="7809" y="1764"/>
              </a:lnTo>
              <a:lnTo>
                <a:pt x="7825" y="1750"/>
              </a:lnTo>
              <a:lnTo>
                <a:pt x="7841" y="1735"/>
              </a:lnTo>
              <a:lnTo>
                <a:pt x="7876" y="1707"/>
              </a:lnTo>
              <a:lnTo>
                <a:pt x="7912" y="1680"/>
              </a:lnTo>
              <a:lnTo>
                <a:pt x="7950" y="1655"/>
              </a:lnTo>
              <a:lnTo>
                <a:pt x="7990" y="1631"/>
              </a:lnTo>
              <a:lnTo>
                <a:pt x="8031" y="1609"/>
              </a:lnTo>
              <a:lnTo>
                <a:pt x="8074" y="1588"/>
              </a:lnTo>
              <a:lnTo>
                <a:pt x="8118" y="1568"/>
              </a:lnTo>
              <a:lnTo>
                <a:pt x="8163" y="1550"/>
              </a:lnTo>
              <a:lnTo>
                <a:pt x="8209" y="1533"/>
              </a:lnTo>
              <a:lnTo>
                <a:pt x="8256" y="1518"/>
              </a:lnTo>
              <a:lnTo>
                <a:pt x="8305" y="1505"/>
              </a:lnTo>
              <a:lnTo>
                <a:pt x="8354" y="1493"/>
              </a:lnTo>
              <a:lnTo>
                <a:pt x="8403" y="1482"/>
              </a:lnTo>
              <a:lnTo>
                <a:pt x="8454" y="1473"/>
              </a:lnTo>
              <a:lnTo>
                <a:pt x="8504" y="1466"/>
              </a:lnTo>
              <a:lnTo>
                <a:pt x="8556" y="1460"/>
              </a:lnTo>
              <a:lnTo>
                <a:pt x="8607" y="1456"/>
              </a:lnTo>
              <a:lnTo>
                <a:pt x="8711" y="1452"/>
              </a:lnTo>
              <a:lnTo>
                <a:pt x="8764" y="1452"/>
              </a:lnTo>
              <a:lnTo>
                <a:pt x="8816" y="1456"/>
              </a:lnTo>
              <a:lnTo>
                <a:pt x="8867" y="1459"/>
              </a:lnTo>
              <a:lnTo>
                <a:pt x="8917" y="1465"/>
              </a:lnTo>
              <a:lnTo>
                <a:pt x="8966" y="1471"/>
              </a:lnTo>
              <a:lnTo>
                <a:pt x="9013" y="1479"/>
              </a:lnTo>
              <a:lnTo>
                <a:pt x="9105" y="1499"/>
              </a:lnTo>
              <a:lnTo>
                <a:pt x="9191" y="1525"/>
              </a:lnTo>
              <a:lnTo>
                <a:pt x="9232" y="1539"/>
              </a:lnTo>
              <a:lnTo>
                <a:pt x="9272" y="1555"/>
              </a:lnTo>
              <a:lnTo>
                <a:pt x="9310" y="1573"/>
              </a:lnTo>
              <a:lnTo>
                <a:pt x="9347" y="1591"/>
              </a:lnTo>
              <a:lnTo>
                <a:pt x="9382" y="1611"/>
              </a:lnTo>
              <a:lnTo>
                <a:pt x="9416" y="1632"/>
              </a:lnTo>
              <a:lnTo>
                <a:pt x="9447" y="1654"/>
              </a:lnTo>
              <a:lnTo>
                <a:pt x="9478" y="1677"/>
              </a:lnTo>
              <a:lnTo>
                <a:pt x="9506" y="1701"/>
              </a:lnTo>
              <a:lnTo>
                <a:pt x="9532" y="1727"/>
              </a:lnTo>
              <a:lnTo>
                <a:pt x="9557" y="1753"/>
              </a:lnTo>
              <a:lnTo>
                <a:pt x="9580" y="1781"/>
              </a:lnTo>
              <a:lnTo>
                <a:pt x="9601" y="1810"/>
              </a:lnTo>
              <a:lnTo>
                <a:pt x="9620" y="1839"/>
              </a:lnTo>
              <a:lnTo>
                <a:pt x="9636" y="1870"/>
              </a:lnTo>
              <a:lnTo>
                <a:pt x="9651" y="1902"/>
              </a:lnTo>
              <a:lnTo>
                <a:pt x="9664" y="1934"/>
              </a:lnTo>
              <a:lnTo>
                <a:pt x="9674" y="1968"/>
              </a:lnTo>
              <a:lnTo>
                <a:pt x="9682" y="2002"/>
              </a:lnTo>
              <a:lnTo>
                <a:pt x="9688" y="2038"/>
              </a:lnTo>
              <a:lnTo>
                <a:pt x="9692" y="2074"/>
              </a:lnTo>
              <a:lnTo>
                <a:pt x="9693" y="2111"/>
              </a:lnTo>
              <a:lnTo>
                <a:pt x="9691" y="2156"/>
              </a:lnTo>
              <a:lnTo>
                <a:pt x="9687" y="2199"/>
              </a:lnTo>
              <a:lnTo>
                <a:pt x="9680" y="2242"/>
              </a:lnTo>
              <a:lnTo>
                <a:pt x="9669" y="2284"/>
              </a:lnTo>
              <a:lnTo>
                <a:pt x="9656" y="2324"/>
              </a:lnTo>
              <a:lnTo>
                <a:pt x="9641" y="2363"/>
              </a:lnTo>
              <a:lnTo>
                <a:pt x="9623" y="2402"/>
              </a:lnTo>
              <a:lnTo>
                <a:pt x="9603" y="2439"/>
              </a:lnTo>
              <a:lnTo>
                <a:pt x="9580" y="2475"/>
              </a:lnTo>
              <a:lnTo>
                <a:pt x="9555" y="2509"/>
              </a:lnTo>
              <a:lnTo>
                <a:pt x="9528" y="2543"/>
              </a:lnTo>
              <a:lnTo>
                <a:pt x="9498" y="2575"/>
              </a:lnTo>
              <a:lnTo>
                <a:pt x="9467" y="2605"/>
              </a:lnTo>
              <a:lnTo>
                <a:pt x="9434" y="2635"/>
              </a:lnTo>
              <a:lnTo>
                <a:pt x="9399" y="2663"/>
              </a:lnTo>
              <a:lnTo>
                <a:pt x="9362" y="2690"/>
              </a:lnTo>
              <a:lnTo>
                <a:pt x="9324" y="2715"/>
              </a:lnTo>
              <a:lnTo>
                <a:pt x="9284" y="2739"/>
              </a:lnTo>
              <a:lnTo>
                <a:pt x="9243" y="2761"/>
              </a:lnTo>
              <a:lnTo>
                <a:pt x="9200" y="2782"/>
              </a:lnTo>
              <a:lnTo>
                <a:pt x="9156" y="2802"/>
              </a:lnTo>
              <a:lnTo>
                <a:pt x="9111" y="2819"/>
              </a:lnTo>
              <a:lnTo>
                <a:pt x="9065" y="2836"/>
              </a:lnTo>
              <a:lnTo>
                <a:pt x="9018" y="2850"/>
              </a:lnTo>
              <a:lnTo>
                <a:pt x="8970" y="2863"/>
              </a:lnTo>
              <a:lnTo>
                <a:pt x="8921" y="2875"/>
              </a:lnTo>
              <a:lnTo>
                <a:pt x="8872" y="2885"/>
              </a:lnTo>
              <a:lnTo>
                <a:pt x="8822" y="2893"/>
              </a:lnTo>
              <a:lnTo>
                <a:pt x="8771" y="2899"/>
              </a:lnTo>
              <a:lnTo>
                <a:pt x="8720" y="2903"/>
              </a:lnTo>
              <a:lnTo>
                <a:pt x="8669" y="2906"/>
              </a:lnTo>
              <a:lnTo>
                <a:pt x="8617" y="2907"/>
              </a:lnTo>
              <a:lnTo>
                <a:pt x="8564" y="2906"/>
              </a:lnTo>
              <a:lnTo>
                <a:pt x="8511" y="2904"/>
              </a:lnTo>
              <a:lnTo>
                <a:pt x="8460" y="2900"/>
              </a:lnTo>
              <a:lnTo>
                <a:pt x="8410" y="2894"/>
              </a:lnTo>
              <a:lnTo>
                <a:pt x="8360" y="2887"/>
              </a:lnTo>
              <a:lnTo>
                <a:pt x="8312" y="2878"/>
              </a:lnTo>
              <a:lnTo>
                <a:pt x="8264" y="2868"/>
              </a:lnTo>
              <a:lnTo>
                <a:pt x="8218" y="2856"/>
              </a:lnTo>
              <a:lnTo>
                <a:pt x="8173" y="2843"/>
              </a:lnTo>
              <a:lnTo>
                <a:pt x="8129" y="2828"/>
              </a:lnTo>
              <a:lnTo>
                <a:pt x="8087" y="2812"/>
              </a:lnTo>
              <a:lnTo>
                <a:pt x="8046" y="2795"/>
              </a:lnTo>
              <a:lnTo>
                <a:pt x="7968" y="2756"/>
              </a:lnTo>
              <a:lnTo>
                <a:pt x="7932" y="2735"/>
              </a:lnTo>
              <a:lnTo>
                <a:pt x="7897" y="2713"/>
              </a:lnTo>
              <a:lnTo>
                <a:pt x="7864" y="2690"/>
              </a:lnTo>
              <a:lnTo>
                <a:pt x="7832" y="2665"/>
              </a:lnTo>
              <a:lnTo>
                <a:pt x="7802" y="2639"/>
              </a:lnTo>
              <a:lnTo>
                <a:pt x="7775" y="2612"/>
              </a:lnTo>
              <a:lnTo>
                <a:pt x="7749" y="2585"/>
              </a:lnTo>
              <a:lnTo>
                <a:pt x="7725" y="2556"/>
              </a:lnTo>
              <a:lnTo>
                <a:pt x="7703" y="2526"/>
              </a:lnTo>
              <a:lnTo>
                <a:pt x="7683" y="2495"/>
              </a:lnTo>
              <a:lnTo>
                <a:pt x="7665" y="2463"/>
              </a:lnTo>
              <a:lnTo>
                <a:pt x="7649" y="2431"/>
              </a:lnTo>
              <a:lnTo>
                <a:pt x="7636" y="2397"/>
              </a:lnTo>
              <a:lnTo>
                <a:pt x="7625" y="2363"/>
              </a:lnTo>
              <a:lnTo>
                <a:pt x="7616" y="2328"/>
              </a:lnTo>
              <a:lnTo>
                <a:pt x="7610" y="2292"/>
              </a:lnTo>
              <a:lnTo>
                <a:pt x="7606" y="2256"/>
              </a:lnTo>
              <a:lnTo>
                <a:pt x="7605" y="2218"/>
              </a:lnTo>
              <a:close/>
              <a:moveTo>
                <a:pt x="7425" y="2017"/>
              </a:moveTo>
              <a:lnTo>
                <a:pt x="7393" y="2025"/>
              </a:lnTo>
              <a:lnTo>
                <a:pt x="7357" y="1969"/>
              </a:lnTo>
              <a:lnTo>
                <a:pt x="7322" y="1918"/>
              </a:lnTo>
              <a:lnTo>
                <a:pt x="7288" y="1873"/>
              </a:lnTo>
              <a:lnTo>
                <a:pt x="7270" y="1852"/>
              </a:lnTo>
              <a:lnTo>
                <a:pt x="7252" y="1833"/>
              </a:lnTo>
              <a:lnTo>
                <a:pt x="7217" y="1797"/>
              </a:lnTo>
              <a:lnTo>
                <a:pt x="7181" y="1765"/>
              </a:lnTo>
              <a:lnTo>
                <a:pt x="7145" y="1738"/>
              </a:lnTo>
              <a:lnTo>
                <a:pt x="7126" y="1725"/>
              </a:lnTo>
              <a:lnTo>
                <a:pt x="7107" y="1714"/>
              </a:lnTo>
              <a:lnTo>
                <a:pt x="7067" y="1693"/>
              </a:lnTo>
              <a:lnTo>
                <a:pt x="7025" y="1676"/>
              </a:lnTo>
              <a:lnTo>
                <a:pt x="6980" y="1662"/>
              </a:lnTo>
              <a:lnTo>
                <a:pt x="6933" y="1651"/>
              </a:lnTo>
              <a:lnTo>
                <a:pt x="6883" y="1641"/>
              </a:lnTo>
              <a:lnTo>
                <a:pt x="6830" y="1634"/>
              </a:lnTo>
              <a:lnTo>
                <a:pt x="6773" y="1629"/>
              </a:lnTo>
              <a:lnTo>
                <a:pt x="6711" y="1626"/>
              </a:lnTo>
              <a:lnTo>
                <a:pt x="6704" y="1668"/>
              </a:lnTo>
              <a:lnTo>
                <a:pt x="6698" y="1720"/>
              </a:lnTo>
              <a:lnTo>
                <a:pt x="6694" y="1783"/>
              </a:lnTo>
              <a:lnTo>
                <a:pt x="6692" y="1859"/>
              </a:lnTo>
              <a:lnTo>
                <a:pt x="6692" y="2538"/>
              </a:lnTo>
              <a:lnTo>
                <a:pt x="6695" y="2626"/>
              </a:lnTo>
              <a:lnTo>
                <a:pt x="6697" y="2663"/>
              </a:lnTo>
              <a:lnTo>
                <a:pt x="6700" y="2697"/>
              </a:lnTo>
              <a:lnTo>
                <a:pt x="6708" y="2752"/>
              </a:lnTo>
              <a:lnTo>
                <a:pt x="6718" y="2794"/>
              </a:lnTo>
              <a:lnTo>
                <a:pt x="6727" y="2824"/>
              </a:lnTo>
              <a:lnTo>
                <a:pt x="6735" y="2843"/>
              </a:lnTo>
              <a:lnTo>
                <a:pt x="6743" y="2856"/>
              </a:lnTo>
              <a:lnTo>
                <a:pt x="6228" y="2856"/>
              </a:lnTo>
              <a:lnTo>
                <a:pt x="6235" y="2843"/>
              </a:lnTo>
              <a:lnTo>
                <a:pt x="6242" y="2824"/>
              </a:lnTo>
              <a:lnTo>
                <a:pt x="6250" y="2794"/>
              </a:lnTo>
              <a:lnTo>
                <a:pt x="6259" y="2752"/>
              </a:lnTo>
              <a:lnTo>
                <a:pt x="6266" y="2697"/>
              </a:lnTo>
              <a:lnTo>
                <a:pt x="6271" y="2626"/>
              </a:lnTo>
              <a:lnTo>
                <a:pt x="6273" y="2538"/>
              </a:lnTo>
              <a:lnTo>
                <a:pt x="6279" y="1857"/>
              </a:lnTo>
              <a:lnTo>
                <a:pt x="6277" y="1782"/>
              </a:lnTo>
              <a:lnTo>
                <a:pt x="6273" y="1719"/>
              </a:lnTo>
              <a:lnTo>
                <a:pt x="6267" y="1667"/>
              </a:lnTo>
              <a:lnTo>
                <a:pt x="6260" y="1626"/>
              </a:lnTo>
              <a:lnTo>
                <a:pt x="6198" y="1629"/>
              </a:lnTo>
              <a:lnTo>
                <a:pt x="6141" y="1634"/>
              </a:lnTo>
              <a:lnTo>
                <a:pt x="6087" y="1641"/>
              </a:lnTo>
              <a:lnTo>
                <a:pt x="6037" y="1651"/>
              </a:lnTo>
              <a:lnTo>
                <a:pt x="6013" y="1656"/>
              </a:lnTo>
              <a:lnTo>
                <a:pt x="5990" y="1662"/>
              </a:lnTo>
              <a:lnTo>
                <a:pt x="5945" y="1676"/>
              </a:lnTo>
              <a:lnTo>
                <a:pt x="5903" y="1693"/>
              </a:lnTo>
              <a:lnTo>
                <a:pt x="5864" y="1714"/>
              </a:lnTo>
              <a:lnTo>
                <a:pt x="5844" y="1725"/>
              </a:lnTo>
              <a:lnTo>
                <a:pt x="5826" y="1738"/>
              </a:lnTo>
              <a:lnTo>
                <a:pt x="5789" y="1765"/>
              </a:lnTo>
              <a:lnTo>
                <a:pt x="5753" y="1797"/>
              </a:lnTo>
              <a:lnTo>
                <a:pt x="5719" y="1833"/>
              </a:lnTo>
              <a:lnTo>
                <a:pt x="5684" y="1873"/>
              </a:lnTo>
              <a:lnTo>
                <a:pt x="5650" y="1918"/>
              </a:lnTo>
              <a:lnTo>
                <a:pt x="5615" y="1969"/>
              </a:lnTo>
              <a:lnTo>
                <a:pt x="5579" y="2025"/>
              </a:lnTo>
              <a:lnTo>
                <a:pt x="5547" y="2017"/>
              </a:lnTo>
              <a:lnTo>
                <a:pt x="5630" y="1534"/>
              </a:lnTo>
              <a:lnTo>
                <a:pt x="6057" y="1536"/>
              </a:lnTo>
              <a:lnTo>
                <a:pt x="6485" y="1539"/>
              </a:lnTo>
              <a:lnTo>
                <a:pt x="6913" y="1536"/>
              </a:lnTo>
              <a:lnTo>
                <a:pt x="7342" y="1534"/>
              </a:lnTo>
              <a:lnTo>
                <a:pt x="7425" y="2017"/>
              </a:lnTo>
              <a:close/>
              <a:moveTo>
                <a:pt x="5360" y="2017"/>
              </a:moveTo>
              <a:lnTo>
                <a:pt x="5328" y="2025"/>
              </a:lnTo>
              <a:lnTo>
                <a:pt x="5293" y="1969"/>
              </a:lnTo>
              <a:lnTo>
                <a:pt x="5258" y="1918"/>
              </a:lnTo>
              <a:lnTo>
                <a:pt x="5223" y="1873"/>
              </a:lnTo>
              <a:lnTo>
                <a:pt x="5206" y="1852"/>
              </a:lnTo>
              <a:lnTo>
                <a:pt x="5188" y="1833"/>
              </a:lnTo>
              <a:lnTo>
                <a:pt x="5153" y="1797"/>
              </a:lnTo>
              <a:lnTo>
                <a:pt x="5118" y="1765"/>
              </a:lnTo>
              <a:lnTo>
                <a:pt x="5081" y="1738"/>
              </a:lnTo>
              <a:lnTo>
                <a:pt x="5062" y="1725"/>
              </a:lnTo>
              <a:lnTo>
                <a:pt x="5043" y="1714"/>
              </a:lnTo>
              <a:lnTo>
                <a:pt x="5003" y="1693"/>
              </a:lnTo>
              <a:lnTo>
                <a:pt x="4961" y="1676"/>
              </a:lnTo>
              <a:lnTo>
                <a:pt x="4917" y="1662"/>
              </a:lnTo>
              <a:lnTo>
                <a:pt x="4870" y="1651"/>
              </a:lnTo>
              <a:lnTo>
                <a:pt x="4820" y="1641"/>
              </a:lnTo>
              <a:lnTo>
                <a:pt x="4766" y="1634"/>
              </a:lnTo>
              <a:lnTo>
                <a:pt x="4709" y="1629"/>
              </a:lnTo>
              <a:lnTo>
                <a:pt x="4648" y="1626"/>
              </a:lnTo>
              <a:lnTo>
                <a:pt x="4641" y="1668"/>
              </a:lnTo>
              <a:lnTo>
                <a:pt x="4635" y="1720"/>
              </a:lnTo>
              <a:lnTo>
                <a:pt x="4630" y="1783"/>
              </a:lnTo>
              <a:lnTo>
                <a:pt x="4629" y="1859"/>
              </a:lnTo>
              <a:lnTo>
                <a:pt x="4629" y="2538"/>
              </a:lnTo>
              <a:lnTo>
                <a:pt x="4631" y="2626"/>
              </a:lnTo>
              <a:lnTo>
                <a:pt x="4634" y="2663"/>
              </a:lnTo>
              <a:lnTo>
                <a:pt x="4637" y="2697"/>
              </a:lnTo>
              <a:lnTo>
                <a:pt x="4645" y="2752"/>
              </a:lnTo>
              <a:lnTo>
                <a:pt x="4654" y="2794"/>
              </a:lnTo>
              <a:lnTo>
                <a:pt x="4664" y="2824"/>
              </a:lnTo>
              <a:lnTo>
                <a:pt x="4672" y="2843"/>
              </a:lnTo>
              <a:lnTo>
                <a:pt x="4680" y="2856"/>
              </a:lnTo>
              <a:lnTo>
                <a:pt x="4164" y="2856"/>
              </a:lnTo>
              <a:lnTo>
                <a:pt x="4171" y="2843"/>
              </a:lnTo>
              <a:lnTo>
                <a:pt x="4178" y="2824"/>
              </a:lnTo>
              <a:lnTo>
                <a:pt x="4187" y="2794"/>
              </a:lnTo>
              <a:lnTo>
                <a:pt x="4195" y="2752"/>
              </a:lnTo>
              <a:lnTo>
                <a:pt x="4202" y="2697"/>
              </a:lnTo>
              <a:lnTo>
                <a:pt x="4207" y="2626"/>
              </a:lnTo>
              <a:lnTo>
                <a:pt x="4209" y="2538"/>
              </a:lnTo>
              <a:lnTo>
                <a:pt x="4215" y="1857"/>
              </a:lnTo>
              <a:lnTo>
                <a:pt x="4213" y="1782"/>
              </a:lnTo>
              <a:lnTo>
                <a:pt x="4209" y="1719"/>
              </a:lnTo>
              <a:lnTo>
                <a:pt x="4203" y="1667"/>
              </a:lnTo>
              <a:lnTo>
                <a:pt x="4196" y="1626"/>
              </a:lnTo>
              <a:lnTo>
                <a:pt x="4134" y="1629"/>
              </a:lnTo>
              <a:lnTo>
                <a:pt x="4077" y="1634"/>
              </a:lnTo>
              <a:lnTo>
                <a:pt x="4023" y="1641"/>
              </a:lnTo>
              <a:lnTo>
                <a:pt x="3973" y="1651"/>
              </a:lnTo>
              <a:lnTo>
                <a:pt x="3949" y="1656"/>
              </a:lnTo>
              <a:lnTo>
                <a:pt x="3926" y="1662"/>
              </a:lnTo>
              <a:lnTo>
                <a:pt x="3882" y="1676"/>
              </a:lnTo>
              <a:lnTo>
                <a:pt x="3840" y="1693"/>
              </a:lnTo>
              <a:lnTo>
                <a:pt x="3800" y="1714"/>
              </a:lnTo>
              <a:lnTo>
                <a:pt x="3781" y="1725"/>
              </a:lnTo>
              <a:lnTo>
                <a:pt x="3762" y="1738"/>
              </a:lnTo>
              <a:lnTo>
                <a:pt x="3725" y="1765"/>
              </a:lnTo>
              <a:lnTo>
                <a:pt x="3690" y="1797"/>
              </a:lnTo>
              <a:lnTo>
                <a:pt x="3655" y="1833"/>
              </a:lnTo>
              <a:lnTo>
                <a:pt x="3620" y="1873"/>
              </a:lnTo>
              <a:lnTo>
                <a:pt x="3586" y="1918"/>
              </a:lnTo>
              <a:lnTo>
                <a:pt x="3551" y="1969"/>
              </a:lnTo>
              <a:lnTo>
                <a:pt x="3516" y="2025"/>
              </a:lnTo>
              <a:lnTo>
                <a:pt x="3484" y="2017"/>
              </a:lnTo>
              <a:lnTo>
                <a:pt x="3566" y="1534"/>
              </a:lnTo>
              <a:lnTo>
                <a:pt x="3994" y="1536"/>
              </a:lnTo>
              <a:lnTo>
                <a:pt x="4422" y="1539"/>
              </a:lnTo>
              <a:lnTo>
                <a:pt x="4849" y="1536"/>
              </a:lnTo>
              <a:lnTo>
                <a:pt x="5277" y="1534"/>
              </a:lnTo>
              <a:lnTo>
                <a:pt x="5360" y="2017"/>
              </a:lnTo>
              <a:close/>
              <a:moveTo>
                <a:pt x="3241" y="1539"/>
              </a:moveTo>
              <a:lnTo>
                <a:pt x="3233" y="1553"/>
              </a:lnTo>
              <a:lnTo>
                <a:pt x="3225" y="1572"/>
              </a:lnTo>
              <a:lnTo>
                <a:pt x="3215" y="1602"/>
              </a:lnTo>
              <a:lnTo>
                <a:pt x="3206" y="1644"/>
              </a:lnTo>
              <a:lnTo>
                <a:pt x="3198" y="1700"/>
              </a:lnTo>
              <a:lnTo>
                <a:pt x="3192" y="1771"/>
              </a:lnTo>
              <a:lnTo>
                <a:pt x="3190" y="1859"/>
              </a:lnTo>
              <a:lnTo>
                <a:pt x="3190" y="2538"/>
              </a:lnTo>
              <a:lnTo>
                <a:pt x="3192" y="2626"/>
              </a:lnTo>
              <a:lnTo>
                <a:pt x="3195" y="2663"/>
              </a:lnTo>
              <a:lnTo>
                <a:pt x="3198" y="2697"/>
              </a:lnTo>
              <a:lnTo>
                <a:pt x="3206" y="2752"/>
              </a:lnTo>
              <a:lnTo>
                <a:pt x="3215" y="2794"/>
              </a:lnTo>
              <a:lnTo>
                <a:pt x="3225" y="2824"/>
              </a:lnTo>
              <a:lnTo>
                <a:pt x="3233" y="2843"/>
              </a:lnTo>
              <a:lnTo>
                <a:pt x="3241" y="2856"/>
              </a:lnTo>
              <a:lnTo>
                <a:pt x="2720" y="2856"/>
              </a:lnTo>
              <a:lnTo>
                <a:pt x="2728" y="2843"/>
              </a:lnTo>
              <a:lnTo>
                <a:pt x="2736" y="2824"/>
              </a:lnTo>
              <a:lnTo>
                <a:pt x="2745" y="2794"/>
              </a:lnTo>
              <a:lnTo>
                <a:pt x="2754" y="2752"/>
              </a:lnTo>
              <a:lnTo>
                <a:pt x="2763" y="2697"/>
              </a:lnTo>
              <a:lnTo>
                <a:pt x="2768" y="2626"/>
              </a:lnTo>
              <a:lnTo>
                <a:pt x="2771" y="2538"/>
              </a:lnTo>
              <a:lnTo>
                <a:pt x="2776" y="1857"/>
              </a:lnTo>
              <a:lnTo>
                <a:pt x="2774" y="1770"/>
              </a:lnTo>
              <a:lnTo>
                <a:pt x="2767" y="1699"/>
              </a:lnTo>
              <a:lnTo>
                <a:pt x="2758" y="1643"/>
              </a:lnTo>
              <a:lnTo>
                <a:pt x="2748" y="1602"/>
              </a:lnTo>
              <a:lnTo>
                <a:pt x="2738" y="1572"/>
              </a:lnTo>
              <a:lnTo>
                <a:pt x="2729" y="1553"/>
              </a:lnTo>
              <a:lnTo>
                <a:pt x="2722" y="1542"/>
              </a:lnTo>
              <a:lnTo>
                <a:pt x="2720" y="1539"/>
              </a:lnTo>
              <a:lnTo>
                <a:pt x="3241" y="1539"/>
              </a:lnTo>
              <a:close/>
              <a:moveTo>
                <a:pt x="2350" y="1539"/>
              </a:moveTo>
              <a:lnTo>
                <a:pt x="2342" y="1553"/>
              </a:lnTo>
              <a:lnTo>
                <a:pt x="2334" y="1572"/>
              </a:lnTo>
              <a:lnTo>
                <a:pt x="2324" y="1602"/>
              </a:lnTo>
              <a:lnTo>
                <a:pt x="2315" y="1644"/>
              </a:lnTo>
              <a:lnTo>
                <a:pt x="2307" y="1700"/>
              </a:lnTo>
              <a:lnTo>
                <a:pt x="2301" y="1771"/>
              </a:lnTo>
              <a:lnTo>
                <a:pt x="2299" y="1859"/>
              </a:lnTo>
              <a:lnTo>
                <a:pt x="2299" y="2538"/>
              </a:lnTo>
              <a:lnTo>
                <a:pt x="2301" y="2626"/>
              </a:lnTo>
              <a:lnTo>
                <a:pt x="2304" y="2663"/>
              </a:lnTo>
              <a:lnTo>
                <a:pt x="2307" y="2697"/>
              </a:lnTo>
              <a:lnTo>
                <a:pt x="2315" y="2752"/>
              </a:lnTo>
              <a:lnTo>
                <a:pt x="2324" y="2794"/>
              </a:lnTo>
              <a:lnTo>
                <a:pt x="2334" y="2824"/>
              </a:lnTo>
              <a:lnTo>
                <a:pt x="2342" y="2843"/>
              </a:lnTo>
              <a:lnTo>
                <a:pt x="2350" y="2856"/>
              </a:lnTo>
              <a:lnTo>
                <a:pt x="1829" y="2856"/>
              </a:lnTo>
              <a:lnTo>
                <a:pt x="1837" y="2843"/>
              </a:lnTo>
              <a:lnTo>
                <a:pt x="1845" y="2824"/>
              </a:lnTo>
              <a:lnTo>
                <a:pt x="1854" y="2794"/>
              </a:lnTo>
              <a:lnTo>
                <a:pt x="1863" y="2752"/>
              </a:lnTo>
              <a:lnTo>
                <a:pt x="1871" y="2697"/>
              </a:lnTo>
              <a:lnTo>
                <a:pt x="1877" y="2626"/>
              </a:lnTo>
              <a:lnTo>
                <a:pt x="1879" y="2538"/>
              </a:lnTo>
              <a:lnTo>
                <a:pt x="1885" y="1857"/>
              </a:lnTo>
              <a:lnTo>
                <a:pt x="1883" y="1770"/>
              </a:lnTo>
              <a:lnTo>
                <a:pt x="1876" y="1699"/>
              </a:lnTo>
              <a:lnTo>
                <a:pt x="1867" y="1643"/>
              </a:lnTo>
              <a:lnTo>
                <a:pt x="1857" y="1602"/>
              </a:lnTo>
              <a:lnTo>
                <a:pt x="1846" y="1572"/>
              </a:lnTo>
              <a:lnTo>
                <a:pt x="1837" y="1553"/>
              </a:lnTo>
              <a:lnTo>
                <a:pt x="1831" y="1542"/>
              </a:lnTo>
              <a:lnTo>
                <a:pt x="1829" y="1539"/>
              </a:lnTo>
              <a:lnTo>
                <a:pt x="2350" y="1539"/>
              </a:lnTo>
              <a:close/>
              <a:moveTo>
                <a:pt x="1537" y="2427"/>
              </a:moveTo>
              <a:lnTo>
                <a:pt x="1454" y="2864"/>
              </a:lnTo>
              <a:lnTo>
                <a:pt x="727" y="2860"/>
              </a:lnTo>
              <a:lnTo>
                <a:pt x="0" y="2856"/>
              </a:lnTo>
              <a:lnTo>
                <a:pt x="8" y="2843"/>
              </a:lnTo>
              <a:lnTo>
                <a:pt x="16" y="2824"/>
              </a:lnTo>
              <a:lnTo>
                <a:pt x="25" y="2794"/>
              </a:lnTo>
              <a:lnTo>
                <a:pt x="35" y="2752"/>
              </a:lnTo>
              <a:lnTo>
                <a:pt x="43" y="2697"/>
              </a:lnTo>
              <a:lnTo>
                <a:pt x="49" y="2626"/>
              </a:lnTo>
              <a:lnTo>
                <a:pt x="51" y="2538"/>
              </a:lnTo>
              <a:lnTo>
                <a:pt x="56" y="1857"/>
              </a:lnTo>
              <a:lnTo>
                <a:pt x="54" y="1770"/>
              </a:lnTo>
              <a:lnTo>
                <a:pt x="48" y="1699"/>
              </a:lnTo>
              <a:lnTo>
                <a:pt x="39" y="1643"/>
              </a:lnTo>
              <a:lnTo>
                <a:pt x="28" y="1602"/>
              </a:lnTo>
              <a:lnTo>
                <a:pt x="18" y="1572"/>
              </a:lnTo>
              <a:lnTo>
                <a:pt x="9" y="1553"/>
              </a:lnTo>
              <a:lnTo>
                <a:pt x="2" y="1542"/>
              </a:lnTo>
              <a:lnTo>
                <a:pt x="0" y="1539"/>
              </a:lnTo>
              <a:lnTo>
                <a:pt x="521" y="1539"/>
              </a:lnTo>
              <a:lnTo>
                <a:pt x="513" y="1553"/>
              </a:lnTo>
              <a:lnTo>
                <a:pt x="505" y="1572"/>
              </a:lnTo>
              <a:lnTo>
                <a:pt x="496" y="1602"/>
              </a:lnTo>
              <a:lnTo>
                <a:pt x="486" y="1644"/>
              </a:lnTo>
              <a:lnTo>
                <a:pt x="478" y="1700"/>
              </a:lnTo>
              <a:lnTo>
                <a:pt x="473" y="1771"/>
              </a:lnTo>
              <a:lnTo>
                <a:pt x="470" y="1859"/>
              </a:lnTo>
              <a:lnTo>
                <a:pt x="470" y="2538"/>
              </a:lnTo>
              <a:lnTo>
                <a:pt x="472" y="2612"/>
              </a:lnTo>
              <a:lnTo>
                <a:pt x="476" y="2675"/>
              </a:lnTo>
              <a:lnTo>
                <a:pt x="482" y="2726"/>
              </a:lnTo>
              <a:lnTo>
                <a:pt x="489" y="2768"/>
              </a:lnTo>
              <a:lnTo>
                <a:pt x="636" y="2759"/>
              </a:lnTo>
              <a:lnTo>
                <a:pt x="710" y="2751"/>
              </a:lnTo>
              <a:lnTo>
                <a:pt x="784" y="2742"/>
              </a:lnTo>
              <a:lnTo>
                <a:pt x="858" y="2730"/>
              </a:lnTo>
              <a:lnTo>
                <a:pt x="930" y="2716"/>
              </a:lnTo>
              <a:lnTo>
                <a:pt x="1001" y="2699"/>
              </a:lnTo>
              <a:lnTo>
                <a:pt x="1070" y="2679"/>
              </a:lnTo>
              <a:lnTo>
                <a:pt x="1137" y="2656"/>
              </a:lnTo>
              <a:lnTo>
                <a:pt x="1201" y="2630"/>
              </a:lnTo>
              <a:lnTo>
                <a:pt x="1261" y="2601"/>
              </a:lnTo>
              <a:lnTo>
                <a:pt x="1290" y="2585"/>
              </a:lnTo>
              <a:lnTo>
                <a:pt x="1318" y="2568"/>
              </a:lnTo>
              <a:lnTo>
                <a:pt x="1371" y="2531"/>
              </a:lnTo>
              <a:lnTo>
                <a:pt x="1396" y="2512"/>
              </a:lnTo>
              <a:lnTo>
                <a:pt x="1420" y="2491"/>
              </a:lnTo>
              <a:lnTo>
                <a:pt x="1442" y="2469"/>
              </a:lnTo>
              <a:lnTo>
                <a:pt x="1463" y="2446"/>
              </a:lnTo>
              <a:lnTo>
                <a:pt x="1483" y="2422"/>
              </a:lnTo>
              <a:lnTo>
                <a:pt x="1501" y="2397"/>
              </a:lnTo>
              <a:lnTo>
                <a:pt x="1537" y="2427"/>
              </a:lnTo>
              <a:close/>
              <a:moveTo>
                <a:pt x="8782" y="838"/>
              </a:moveTo>
              <a:lnTo>
                <a:pt x="8528" y="420"/>
              </a:lnTo>
              <a:lnTo>
                <a:pt x="8484" y="354"/>
              </a:lnTo>
              <a:lnTo>
                <a:pt x="8456" y="316"/>
              </a:lnTo>
              <a:lnTo>
                <a:pt x="8425" y="277"/>
              </a:lnTo>
              <a:lnTo>
                <a:pt x="8086" y="838"/>
              </a:lnTo>
              <a:lnTo>
                <a:pt x="8782" y="838"/>
              </a:lnTo>
              <a:close/>
              <a:moveTo>
                <a:pt x="7868" y="922"/>
              </a:moveTo>
              <a:lnTo>
                <a:pt x="8101" y="551"/>
              </a:lnTo>
              <a:lnTo>
                <a:pt x="8335" y="179"/>
              </a:lnTo>
              <a:lnTo>
                <a:pt x="8305" y="151"/>
              </a:lnTo>
              <a:lnTo>
                <a:pt x="8274" y="125"/>
              </a:lnTo>
              <a:lnTo>
                <a:pt x="8242" y="100"/>
              </a:lnTo>
              <a:lnTo>
                <a:pt x="8209" y="78"/>
              </a:lnTo>
              <a:lnTo>
                <a:pt x="8175" y="57"/>
              </a:lnTo>
              <a:lnTo>
                <a:pt x="8140" y="40"/>
              </a:lnTo>
              <a:lnTo>
                <a:pt x="8105" y="26"/>
              </a:lnTo>
              <a:lnTo>
                <a:pt x="8087" y="20"/>
              </a:lnTo>
              <a:lnTo>
                <a:pt x="8069" y="15"/>
              </a:lnTo>
              <a:lnTo>
                <a:pt x="8069" y="6"/>
              </a:lnTo>
              <a:lnTo>
                <a:pt x="8743" y="6"/>
              </a:lnTo>
              <a:lnTo>
                <a:pt x="9247" y="774"/>
              </a:lnTo>
              <a:lnTo>
                <a:pt x="9339" y="917"/>
              </a:lnTo>
              <a:lnTo>
                <a:pt x="9420" y="1036"/>
              </a:lnTo>
              <a:lnTo>
                <a:pt x="9464" y="1099"/>
              </a:lnTo>
              <a:lnTo>
                <a:pt x="9509" y="1159"/>
              </a:lnTo>
              <a:lnTo>
                <a:pt x="9553" y="1214"/>
              </a:lnTo>
              <a:lnTo>
                <a:pt x="9595" y="1261"/>
              </a:lnTo>
              <a:lnTo>
                <a:pt x="9614" y="1281"/>
              </a:lnTo>
              <a:lnTo>
                <a:pt x="9632" y="1299"/>
              </a:lnTo>
              <a:lnTo>
                <a:pt x="9649" y="1313"/>
              </a:lnTo>
              <a:lnTo>
                <a:pt x="9665" y="1323"/>
              </a:lnTo>
              <a:lnTo>
                <a:pt x="8984" y="1323"/>
              </a:lnTo>
              <a:lnTo>
                <a:pt x="8989" y="1314"/>
              </a:lnTo>
              <a:lnTo>
                <a:pt x="8994" y="1304"/>
              </a:lnTo>
              <a:lnTo>
                <a:pt x="8997" y="1281"/>
              </a:lnTo>
              <a:lnTo>
                <a:pt x="8997" y="1267"/>
              </a:lnTo>
              <a:lnTo>
                <a:pt x="8996" y="1253"/>
              </a:lnTo>
              <a:lnTo>
                <a:pt x="8989" y="1224"/>
              </a:lnTo>
              <a:lnTo>
                <a:pt x="8980" y="1192"/>
              </a:lnTo>
              <a:lnTo>
                <a:pt x="8968" y="1161"/>
              </a:lnTo>
              <a:lnTo>
                <a:pt x="8954" y="1129"/>
              </a:lnTo>
              <a:lnTo>
                <a:pt x="8940" y="1099"/>
              </a:lnTo>
              <a:lnTo>
                <a:pt x="8835" y="924"/>
              </a:lnTo>
              <a:lnTo>
                <a:pt x="8035" y="924"/>
              </a:lnTo>
              <a:lnTo>
                <a:pt x="7909" y="1133"/>
              </a:lnTo>
              <a:lnTo>
                <a:pt x="7896" y="1158"/>
              </a:lnTo>
              <a:lnTo>
                <a:pt x="7885" y="1183"/>
              </a:lnTo>
              <a:lnTo>
                <a:pt x="7876" y="1207"/>
              </a:lnTo>
              <a:lnTo>
                <a:pt x="7870" y="1232"/>
              </a:lnTo>
              <a:lnTo>
                <a:pt x="7867" y="1255"/>
              </a:lnTo>
              <a:lnTo>
                <a:pt x="7867" y="1278"/>
              </a:lnTo>
              <a:lnTo>
                <a:pt x="7870" y="1301"/>
              </a:lnTo>
              <a:lnTo>
                <a:pt x="7877" y="1323"/>
              </a:lnTo>
              <a:lnTo>
                <a:pt x="7552" y="1323"/>
              </a:lnTo>
              <a:lnTo>
                <a:pt x="7593" y="1283"/>
              </a:lnTo>
              <a:lnTo>
                <a:pt x="7634" y="1238"/>
              </a:lnTo>
              <a:lnTo>
                <a:pt x="7676" y="1188"/>
              </a:lnTo>
              <a:lnTo>
                <a:pt x="7718" y="1136"/>
              </a:lnTo>
              <a:lnTo>
                <a:pt x="7758" y="1082"/>
              </a:lnTo>
              <a:lnTo>
                <a:pt x="7797" y="1027"/>
              </a:lnTo>
              <a:lnTo>
                <a:pt x="7868" y="922"/>
              </a:lnTo>
              <a:close/>
              <a:moveTo>
                <a:pt x="7832" y="484"/>
              </a:moveTo>
              <a:lnTo>
                <a:pt x="7800" y="491"/>
              </a:lnTo>
              <a:lnTo>
                <a:pt x="7764" y="436"/>
              </a:lnTo>
              <a:lnTo>
                <a:pt x="7729" y="385"/>
              </a:lnTo>
              <a:lnTo>
                <a:pt x="7693" y="340"/>
              </a:lnTo>
              <a:lnTo>
                <a:pt x="7657" y="299"/>
              </a:lnTo>
              <a:lnTo>
                <a:pt x="7639" y="281"/>
              </a:lnTo>
              <a:lnTo>
                <a:pt x="7620" y="264"/>
              </a:lnTo>
              <a:lnTo>
                <a:pt x="7583" y="232"/>
              </a:lnTo>
              <a:lnTo>
                <a:pt x="7544" y="204"/>
              </a:lnTo>
              <a:lnTo>
                <a:pt x="7503" y="181"/>
              </a:lnTo>
              <a:lnTo>
                <a:pt x="7461" y="160"/>
              </a:lnTo>
              <a:lnTo>
                <a:pt x="7417" y="143"/>
              </a:lnTo>
              <a:lnTo>
                <a:pt x="7371" y="129"/>
              </a:lnTo>
              <a:lnTo>
                <a:pt x="7322" y="117"/>
              </a:lnTo>
              <a:lnTo>
                <a:pt x="7271" y="108"/>
              </a:lnTo>
              <a:lnTo>
                <a:pt x="7215" y="101"/>
              </a:lnTo>
              <a:lnTo>
                <a:pt x="7157" y="96"/>
              </a:lnTo>
              <a:lnTo>
                <a:pt x="7096" y="93"/>
              </a:lnTo>
              <a:lnTo>
                <a:pt x="7089" y="134"/>
              </a:lnTo>
              <a:lnTo>
                <a:pt x="7083" y="187"/>
              </a:lnTo>
              <a:lnTo>
                <a:pt x="7078" y="250"/>
              </a:lnTo>
              <a:lnTo>
                <a:pt x="7077" y="326"/>
              </a:lnTo>
              <a:lnTo>
                <a:pt x="7077" y="1005"/>
              </a:lnTo>
              <a:lnTo>
                <a:pt x="7079" y="1093"/>
              </a:lnTo>
              <a:lnTo>
                <a:pt x="7081" y="1130"/>
              </a:lnTo>
              <a:lnTo>
                <a:pt x="7085" y="1163"/>
              </a:lnTo>
              <a:lnTo>
                <a:pt x="7093" y="1219"/>
              </a:lnTo>
              <a:lnTo>
                <a:pt x="7102" y="1261"/>
              </a:lnTo>
              <a:lnTo>
                <a:pt x="7112" y="1290"/>
              </a:lnTo>
              <a:lnTo>
                <a:pt x="7120" y="1310"/>
              </a:lnTo>
              <a:lnTo>
                <a:pt x="7128" y="1323"/>
              </a:lnTo>
              <a:lnTo>
                <a:pt x="6612" y="1323"/>
              </a:lnTo>
              <a:lnTo>
                <a:pt x="6619" y="1310"/>
              </a:lnTo>
              <a:lnTo>
                <a:pt x="6626" y="1290"/>
              </a:lnTo>
              <a:lnTo>
                <a:pt x="6635" y="1261"/>
              </a:lnTo>
              <a:lnTo>
                <a:pt x="6643" y="1219"/>
              </a:lnTo>
              <a:lnTo>
                <a:pt x="6650" y="1163"/>
              </a:lnTo>
              <a:lnTo>
                <a:pt x="6655" y="1093"/>
              </a:lnTo>
              <a:lnTo>
                <a:pt x="6657" y="1005"/>
              </a:lnTo>
              <a:lnTo>
                <a:pt x="6663" y="324"/>
              </a:lnTo>
              <a:lnTo>
                <a:pt x="6661" y="249"/>
              </a:lnTo>
              <a:lnTo>
                <a:pt x="6657" y="186"/>
              </a:lnTo>
              <a:lnTo>
                <a:pt x="6651" y="134"/>
              </a:lnTo>
              <a:lnTo>
                <a:pt x="6644" y="93"/>
              </a:lnTo>
              <a:lnTo>
                <a:pt x="6582" y="96"/>
              </a:lnTo>
              <a:lnTo>
                <a:pt x="6524" y="101"/>
              </a:lnTo>
              <a:lnTo>
                <a:pt x="6469" y="108"/>
              </a:lnTo>
              <a:lnTo>
                <a:pt x="6417" y="117"/>
              </a:lnTo>
              <a:lnTo>
                <a:pt x="6393" y="123"/>
              </a:lnTo>
              <a:lnTo>
                <a:pt x="6369" y="129"/>
              </a:lnTo>
              <a:lnTo>
                <a:pt x="6322" y="143"/>
              </a:lnTo>
              <a:lnTo>
                <a:pt x="6278" y="160"/>
              </a:lnTo>
              <a:lnTo>
                <a:pt x="6237" y="181"/>
              </a:lnTo>
              <a:lnTo>
                <a:pt x="6216" y="192"/>
              </a:lnTo>
              <a:lnTo>
                <a:pt x="6196" y="204"/>
              </a:lnTo>
              <a:lnTo>
                <a:pt x="6158" y="232"/>
              </a:lnTo>
              <a:lnTo>
                <a:pt x="6120" y="264"/>
              </a:lnTo>
              <a:lnTo>
                <a:pt x="6083" y="299"/>
              </a:lnTo>
              <a:lnTo>
                <a:pt x="6047" y="340"/>
              </a:lnTo>
              <a:lnTo>
                <a:pt x="6012" y="385"/>
              </a:lnTo>
              <a:lnTo>
                <a:pt x="5976" y="436"/>
              </a:lnTo>
              <a:lnTo>
                <a:pt x="5940" y="491"/>
              </a:lnTo>
              <a:lnTo>
                <a:pt x="5908" y="484"/>
              </a:lnTo>
              <a:lnTo>
                <a:pt x="5991" y="0"/>
              </a:lnTo>
              <a:lnTo>
                <a:pt x="6430" y="3"/>
              </a:lnTo>
              <a:lnTo>
                <a:pt x="6870" y="6"/>
              </a:lnTo>
              <a:lnTo>
                <a:pt x="7310" y="3"/>
              </a:lnTo>
              <a:lnTo>
                <a:pt x="7749" y="0"/>
              </a:lnTo>
              <a:lnTo>
                <a:pt x="7832" y="484"/>
              </a:lnTo>
              <a:close/>
              <a:moveTo>
                <a:pt x="5797" y="1323"/>
              </a:moveTo>
              <a:lnTo>
                <a:pt x="5734" y="1323"/>
              </a:lnTo>
              <a:lnTo>
                <a:pt x="5483" y="1323"/>
              </a:lnTo>
              <a:lnTo>
                <a:pt x="5192" y="1323"/>
              </a:lnTo>
              <a:lnTo>
                <a:pt x="4928" y="1064"/>
              </a:lnTo>
              <a:lnTo>
                <a:pt x="4646" y="783"/>
              </a:lnTo>
              <a:lnTo>
                <a:pt x="4368" y="507"/>
              </a:lnTo>
              <a:lnTo>
                <a:pt x="4117" y="260"/>
              </a:lnTo>
              <a:lnTo>
                <a:pt x="4116" y="292"/>
              </a:lnTo>
              <a:lnTo>
                <a:pt x="4116" y="326"/>
              </a:lnTo>
              <a:lnTo>
                <a:pt x="4116" y="1005"/>
              </a:lnTo>
              <a:lnTo>
                <a:pt x="4118" y="1093"/>
              </a:lnTo>
              <a:lnTo>
                <a:pt x="4124" y="1163"/>
              </a:lnTo>
              <a:lnTo>
                <a:pt x="4133" y="1219"/>
              </a:lnTo>
              <a:lnTo>
                <a:pt x="4144" y="1261"/>
              </a:lnTo>
              <a:lnTo>
                <a:pt x="4154" y="1290"/>
              </a:lnTo>
              <a:lnTo>
                <a:pt x="4163" y="1310"/>
              </a:lnTo>
              <a:lnTo>
                <a:pt x="4170" y="1320"/>
              </a:lnTo>
              <a:lnTo>
                <a:pt x="4172" y="1323"/>
              </a:lnTo>
              <a:lnTo>
                <a:pt x="3922" y="1323"/>
              </a:lnTo>
              <a:lnTo>
                <a:pt x="3931" y="1310"/>
              </a:lnTo>
              <a:lnTo>
                <a:pt x="3940" y="1290"/>
              </a:lnTo>
              <a:lnTo>
                <a:pt x="3950" y="1261"/>
              </a:lnTo>
              <a:lnTo>
                <a:pt x="3955" y="1241"/>
              </a:lnTo>
              <a:lnTo>
                <a:pt x="3960" y="1219"/>
              </a:lnTo>
              <a:lnTo>
                <a:pt x="3969" y="1163"/>
              </a:lnTo>
              <a:lnTo>
                <a:pt x="3973" y="1130"/>
              </a:lnTo>
              <a:lnTo>
                <a:pt x="3976" y="1093"/>
              </a:lnTo>
              <a:lnTo>
                <a:pt x="3978" y="1051"/>
              </a:lnTo>
              <a:lnTo>
                <a:pt x="3978" y="1005"/>
              </a:lnTo>
              <a:lnTo>
                <a:pt x="3984" y="324"/>
              </a:lnTo>
              <a:lnTo>
                <a:pt x="3983" y="261"/>
              </a:lnTo>
              <a:lnTo>
                <a:pt x="3979" y="206"/>
              </a:lnTo>
              <a:lnTo>
                <a:pt x="3969" y="121"/>
              </a:lnTo>
              <a:lnTo>
                <a:pt x="3932" y="87"/>
              </a:lnTo>
              <a:lnTo>
                <a:pt x="3898" y="56"/>
              </a:lnTo>
              <a:lnTo>
                <a:pt x="3839" y="6"/>
              </a:lnTo>
              <a:lnTo>
                <a:pt x="4422" y="6"/>
              </a:lnTo>
              <a:lnTo>
                <a:pt x="4980" y="540"/>
              </a:lnTo>
              <a:lnTo>
                <a:pt x="5538" y="1075"/>
              </a:lnTo>
              <a:lnTo>
                <a:pt x="5540" y="1041"/>
              </a:lnTo>
              <a:lnTo>
                <a:pt x="5540" y="1005"/>
              </a:lnTo>
              <a:lnTo>
                <a:pt x="5545" y="324"/>
              </a:lnTo>
              <a:lnTo>
                <a:pt x="5543" y="236"/>
              </a:lnTo>
              <a:lnTo>
                <a:pt x="5537" y="166"/>
              </a:lnTo>
              <a:lnTo>
                <a:pt x="5528" y="110"/>
              </a:lnTo>
              <a:lnTo>
                <a:pt x="5517" y="68"/>
              </a:lnTo>
              <a:lnTo>
                <a:pt x="5507" y="39"/>
              </a:lnTo>
              <a:lnTo>
                <a:pt x="5498" y="19"/>
              </a:lnTo>
              <a:lnTo>
                <a:pt x="5491" y="9"/>
              </a:lnTo>
              <a:lnTo>
                <a:pt x="5489" y="6"/>
              </a:lnTo>
              <a:lnTo>
                <a:pt x="5734" y="6"/>
              </a:lnTo>
              <a:lnTo>
                <a:pt x="5725" y="19"/>
              </a:lnTo>
              <a:lnTo>
                <a:pt x="5716" y="39"/>
              </a:lnTo>
              <a:lnTo>
                <a:pt x="5705" y="69"/>
              </a:lnTo>
              <a:lnTo>
                <a:pt x="5700" y="88"/>
              </a:lnTo>
              <a:lnTo>
                <a:pt x="5695" y="111"/>
              </a:lnTo>
              <a:lnTo>
                <a:pt x="5686" y="166"/>
              </a:lnTo>
              <a:lnTo>
                <a:pt x="5682" y="200"/>
              </a:lnTo>
              <a:lnTo>
                <a:pt x="5680" y="238"/>
              </a:lnTo>
              <a:lnTo>
                <a:pt x="5678" y="279"/>
              </a:lnTo>
              <a:lnTo>
                <a:pt x="5677" y="326"/>
              </a:lnTo>
              <a:lnTo>
                <a:pt x="5677" y="1005"/>
              </a:lnTo>
              <a:lnTo>
                <a:pt x="5679" y="1076"/>
              </a:lnTo>
              <a:lnTo>
                <a:pt x="5683" y="1136"/>
              </a:lnTo>
              <a:lnTo>
                <a:pt x="5689" y="1186"/>
              </a:lnTo>
              <a:lnTo>
                <a:pt x="5696" y="1227"/>
              </a:lnTo>
              <a:lnTo>
                <a:pt x="5797" y="1323"/>
              </a:lnTo>
              <a:close/>
              <a:moveTo>
                <a:pt x="3630" y="326"/>
              </a:moveTo>
              <a:lnTo>
                <a:pt x="3632" y="578"/>
              </a:lnTo>
              <a:lnTo>
                <a:pt x="3630" y="648"/>
              </a:lnTo>
              <a:lnTo>
                <a:pt x="3624" y="718"/>
              </a:lnTo>
              <a:lnTo>
                <a:pt x="3612" y="787"/>
              </a:lnTo>
              <a:lnTo>
                <a:pt x="3596" y="855"/>
              </a:lnTo>
              <a:lnTo>
                <a:pt x="3586" y="889"/>
              </a:lnTo>
              <a:lnTo>
                <a:pt x="3574" y="922"/>
              </a:lnTo>
              <a:lnTo>
                <a:pt x="3561" y="954"/>
              </a:lnTo>
              <a:lnTo>
                <a:pt x="3546" y="985"/>
              </a:lnTo>
              <a:lnTo>
                <a:pt x="3530" y="1016"/>
              </a:lnTo>
              <a:lnTo>
                <a:pt x="3512" y="1046"/>
              </a:lnTo>
              <a:lnTo>
                <a:pt x="3492" y="1075"/>
              </a:lnTo>
              <a:lnTo>
                <a:pt x="3470" y="1104"/>
              </a:lnTo>
              <a:lnTo>
                <a:pt x="3447" y="1131"/>
              </a:lnTo>
              <a:lnTo>
                <a:pt x="3422" y="1156"/>
              </a:lnTo>
              <a:lnTo>
                <a:pt x="3395" y="1181"/>
              </a:lnTo>
              <a:lnTo>
                <a:pt x="3366" y="1204"/>
              </a:lnTo>
              <a:lnTo>
                <a:pt x="3335" y="1226"/>
              </a:lnTo>
              <a:lnTo>
                <a:pt x="3302" y="1247"/>
              </a:lnTo>
              <a:lnTo>
                <a:pt x="3267" y="1265"/>
              </a:lnTo>
              <a:lnTo>
                <a:pt x="3230" y="1283"/>
              </a:lnTo>
              <a:lnTo>
                <a:pt x="3210" y="1290"/>
              </a:lnTo>
              <a:lnTo>
                <a:pt x="3190" y="1298"/>
              </a:lnTo>
              <a:lnTo>
                <a:pt x="3148" y="1312"/>
              </a:lnTo>
              <a:lnTo>
                <a:pt x="3104" y="1323"/>
              </a:lnTo>
              <a:lnTo>
                <a:pt x="3058" y="1333"/>
              </a:lnTo>
              <a:lnTo>
                <a:pt x="3009" y="1341"/>
              </a:lnTo>
              <a:lnTo>
                <a:pt x="2958" y="1347"/>
              </a:lnTo>
              <a:lnTo>
                <a:pt x="2931" y="1349"/>
              </a:lnTo>
              <a:lnTo>
                <a:pt x="2904" y="1350"/>
              </a:lnTo>
              <a:lnTo>
                <a:pt x="2848" y="1351"/>
              </a:lnTo>
              <a:lnTo>
                <a:pt x="2792" y="1350"/>
              </a:lnTo>
              <a:lnTo>
                <a:pt x="2739" y="1348"/>
              </a:lnTo>
              <a:lnTo>
                <a:pt x="2687" y="1345"/>
              </a:lnTo>
              <a:lnTo>
                <a:pt x="2637" y="1340"/>
              </a:lnTo>
              <a:lnTo>
                <a:pt x="2544" y="1325"/>
              </a:lnTo>
              <a:lnTo>
                <a:pt x="2500" y="1316"/>
              </a:lnTo>
              <a:lnTo>
                <a:pt x="2458" y="1305"/>
              </a:lnTo>
              <a:lnTo>
                <a:pt x="2417" y="1293"/>
              </a:lnTo>
              <a:lnTo>
                <a:pt x="2379" y="1279"/>
              </a:lnTo>
              <a:lnTo>
                <a:pt x="2343" y="1265"/>
              </a:lnTo>
              <a:lnTo>
                <a:pt x="2309" y="1248"/>
              </a:lnTo>
              <a:lnTo>
                <a:pt x="2276" y="1231"/>
              </a:lnTo>
              <a:lnTo>
                <a:pt x="2245" y="1212"/>
              </a:lnTo>
              <a:lnTo>
                <a:pt x="2217" y="1192"/>
              </a:lnTo>
              <a:lnTo>
                <a:pt x="2189" y="1170"/>
              </a:lnTo>
              <a:lnTo>
                <a:pt x="2164" y="1147"/>
              </a:lnTo>
              <a:lnTo>
                <a:pt x="2141" y="1123"/>
              </a:lnTo>
              <a:lnTo>
                <a:pt x="2119" y="1097"/>
              </a:lnTo>
              <a:lnTo>
                <a:pt x="2099" y="1070"/>
              </a:lnTo>
              <a:lnTo>
                <a:pt x="2081" y="1042"/>
              </a:lnTo>
              <a:lnTo>
                <a:pt x="2064" y="1013"/>
              </a:lnTo>
              <a:lnTo>
                <a:pt x="2049" y="982"/>
              </a:lnTo>
              <a:lnTo>
                <a:pt x="2036" y="950"/>
              </a:lnTo>
              <a:lnTo>
                <a:pt x="2025" y="917"/>
              </a:lnTo>
              <a:lnTo>
                <a:pt x="2015" y="883"/>
              </a:lnTo>
              <a:lnTo>
                <a:pt x="2007" y="847"/>
              </a:lnTo>
              <a:lnTo>
                <a:pt x="2001" y="811"/>
              </a:lnTo>
              <a:lnTo>
                <a:pt x="1996" y="772"/>
              </a:lnTo>
              <a:lnTo>
                <a:pt x="1993" y="733"/>
              </a:lnTo>
              <a:lnTo>
                <a:pt x="1992" y="693"/>
              </a:lnTo>
              <a:lnTo>
                <a:pt x="1992" y="651"/>
              </a:lnTo>
              <a:lnTo>
                <a:pt x="2000" y="326"/>
              </a:lnTo>
              <a:lnTo>
                <a:pt x="1999" y="241"/>
              </a:lnTo>
              <a:lnTo>
                <a:pt x="1995" y="171"/>
              </a:lnTo>
              <a:lnTo>
                <a:pt x="1987" y="116"/>
              </a:lnTo>
              <a:lnTo>
                <a:pt x="1978" y="73"/>
              </a:lnTo>
              <a:lnTo>
                <a:pt x="1969" y="42"/>
              </a:lnTo>
              <a:lnTo>
                <a:pt x="1960" y="21"/>
              </a:lnTo>
              <a:lnTo>
                <a:pt x="1954" y="10"/>
              </a:lnTo>
              <a:lnTo>
                <a:pt x="1951" y="6"/>
              </a:lnTo>
              <a:lnTo>
                <a:pt x="2483" y="6"/>
              </a:lnTo>
              <a:lnTo>
                <a:pt x="2475" y="21"/>
              </a:lnTo>
              <a:lnTo>
                <a:pt x="2467" y="42"/>
              </a:lnTo>
              <a:lnTo>
                <a:pt x="2458" y="73"/>
              </a:lnTo>
              <a:lnTo>
                <a:pt x="2449" y="116"/>
              </a:lnTo>
              <a:lnTo>
                <a:pt x="2441" y="171"/>
              </a:lnTo>
              <a:lnTo>
                <a:pt x="2436" y="241"/>
              </a:lnTo>
              <a:lnTo>
                <a:pt x="2434" y="326"/>
              </a:lnTo>
              <a:lnTo>
                <a:pt x="2435" y="708"/>
              </a:lnTo>
              <a:lnTo>
                <a:pt x="2436" y="755"/>
              </a:lnTo>
              <a:lnTo>
                <a:pt x="2440" y="801"/>
              </a:lnTo>
              <a:lnTo>
                <a:pt x="2445" y="848"/>
              </a:lnTo>
              <a:lnTo>
                <a:pt x="2454" y="894"/>
              </a:lnTo>
              <a:lnTo>
                <a:pt x="2465" y="938"/>
              </a:lnTo>
              <a:lnTo>
                <a:pt x="2472" y="960"/>
              </a:lnTo>
              <a:lnTo>
                <a:pt x="2481" y="981"/>
              </a:lnTo>
              <a:lnTo>
                <a:pt x="2500" y="1022"/>
              </a:lnTo>
              <a:lnTo>
                <a:pt x="2523" y="1061"/>
              </a:lnTo>
              <a:lnTo>
                <a:pt x="2551" y="1096"/>
              </a:lnTo>
              <a:lnTo>
                <a:pt x="2567" y="1113"/>
              </a:lnTo>
              <a:lnTo>
                <a:pt x="2584" y="1128"/>
              </a:lnTo>
              <a:lnTo>
                <a:pt x="2602" y="1143"/>
              </a:lnTo>
              <a:lnTo>
                <a:pt x="2622" y="1157"/>
              </a:lnTo>
              <a:lnTo>
                <a:pt x="2643" y="1169"/>
              </a:lnTo>
              <a:lnTo>
                <a:pt x="2666" y="1181"/>
              </a:lnTo>
              <a:lnTo>
                <a:pt x="2715" y="1200"/>
              </a:lnTo>
              <a:lnTo>
                <a:pt x="2743" y="1208"/>
              </a:lnTo>
              <a:lnTo>
                <a:pt x="2771" y="1215"/>
              </a:lnTo>
              <a:lnTo>
                <a:pt x="2802" y="1220"/>
              </a:lnTo>
              <a:lnTo>
                <a:pt x="2834" y="1224"/>
              </a:lnTo>
              <a:lnTo>
                <a:pt x="2868" y="1226"/>
              </a:lnTo>
              <a:lnTo>
                <a:pt x="2904" y="1227"/>
              </a:lnTo>
              <a:lnTo>
                <a:pt x="2944" y="1226"/>
              </a:lnTo>
              <a:lnTo>
                <a:pt x="2983" y="1224"/>
              </a:lnTo>
              <a:lnTo>
                <a:pt x="3020" y="1219"/>
              </a:lnTo>
              <a:lnTo>
                <a:pt x="3056" y="1214"/>
              </a:lnTo>
              <a:lnTo>
                <a:pt x="3090" y="1206"/>
              </a:lnTo>
              <a:lnTo>
                <a:pt x="3122" y="1197"/>
              </a:lnTo>
              <a:lnTo>
                <a:pt x="3153" y="1187"/>
              </a:lnTo>
              <a:lnTo>
                <a:pt x="3182" y="1175"/>
              </a:lnTo>
              <a:lnTo>
                <a:pt x="3209" y="1162"/>
              </a:lnTo>
              <a:lnTo>
                <a:pt x="3236" y="1147"/>
              </a:lnTo>
              <a:lnTo>
                <a:pt x="3261" y="1131"/>
              </a:lnTo>
              <a:lnTo>
                <a:pt x="3284" y="1114"/>
              </a:lnTo>
              <a:lnTo>
                <a:pt x="3327" y="1075"/>
              </a:lnTo>
              <a:lnTo>
                <a:pt x="3346" y="1054"/>
              </a:lnTo>
              <a:lnTo>
                <a:pt x="3364" y="1032"/>
              </a:lnTo>
              <a:lnTo>
                <a:pt x="3381" y="1009"/>
              </a:lnTo>
              <a:lnTo>
                <a:pt x="3396" y="985"/>
              </a:lnTo>
              <a:lnTo>
                <a:pt x="3410" y="960"/>
              </a:lnTo>
              <a:lnTo>
                <a:pt x="3423" y="933"/>
              </a:lnTo>
              <a:lnTo>
                <a:pt x="3446" y="878"/>
              </a:lnTo>
              <a:lnTo>
                <a:pt x="3456" y="849"/>
              </a:lnTo>
              <a:lnTo>
                <a:pt x="3464" y="819"/>
              </a:lnTo>
              <a:lnTo>
                <a:pt x="3478" y="757"/>
              </a:lnTo>
              <a:lnTo>
                <a:pt x="3488" y="692"/>
              </a:lnTo>
              <a:lnTo>
                <a:pt x="3494" y="625"/>
              </a:lnTo>
              <a:lnTo>
                <a:pt x="3497" y="555"/>
              </a:lnTo>
              <a:lnTo>
                <a:pt x="3497" y="478"/>
              </a:lnTo>
              <a:lnTo>
                <a:pt x="3498" y="324"/>
              </a:lnTo>
              <a:lnTo>
                <a:pt x="3496" y="236"/>
              </a:lnTo>
              <a:lnTo>
                <a:pt x="3494" y="199"/>
              </a:lnTo>
              <a:lnTo>
                <a:pt x="3490" y="166"/>
              </a:lnTo>
              <a:lnTo>
                <a:pt x="3482" y="110"/>
              </a:lnTo>
              <a:lnTo>
                <a:pt x="3477" y="88"/>
              </a:lnTo>
              <a:lnTo>
                <a:pt x="3472" y="68"/>
              </a:lnTo>
              <a:lnTo>
                <a:pt x="3462" y="39"/>
              </a:lnTo>
              <a:lnTo>
                <a:pt x="3454" y="19"/>
              </a:lnTo>
              <a:lnTo>
                <a:pt x="3446" y="6"/>
              </a:lnTo>
              <a:lnTo>
                <a:pt x="3679" y="6"/>
              </a:lnTo>
              <a:lnTo>
                <a:pt x="3673" y="16"/>
              </a:lnTo>
              <a:lnTo>
                <a:pt x="3667" y="30"/>
              </a:lnTo>
              <a:lnTo>
                <a:pt x="3659" y="51"/>
              </a:lnTo>
              <a:lnTo>
                <a:pt x="3651" y="80"/>
              </a:lnTo>
              <a:lnTo>
                <a:pt x="3643" y="119"/>
              </a:lnTo>
              <a:lnTo>
                <a:pt x="3636" y="168"/>
              </a:lnTo>
              <a:lnTo>
                <a:pt x="3630" y="228"/>
              </a:lnTo>
              <a:lnTo>
                <a:pt x="3630" y="326"/>
              </a:lnTo>
              <a:close/>
              <a:moveTo>
                <a:pt x="1913" y="1297"/>
              </a:moveTo>
              <a:lnTo>
                <a:pt x="1913" y="1327"/>
              </a:lnTo>
              <a:lnTo>
                <a:pt x="1191" y="1329"/>
              </a:lnTo>
              <a:lnTo>
                <a:pt x="1189" y="1321"/>
              </a:lnTo>
              <a:lnTo>
                <a:pt x="1185" y="1312"/>
              </a:lnTo>
              <a:lnTo>
                <a:pt x="1169" y="1284"/>
              </a:lnTo>
              <a:lnTo>
                <a:pt x="1144" y="1249"/>
              </a:lnTo>
              <a:lnTo>
                <a:pt x="1110" y="1206"/>
              </a:lnTo>
              <a:lnTo>
                <a:pt x="1022" y="1106"/>
              </a:lnTo>
              <a:lnTo>
                <a:pt x="971" y="1051"/>
              </a:lnTo>
              <a:lnTo>
                <a:pt x="915" y="995"/>
              </a:lnTo>
              <a:lnTo>
                <a:pt x="857" y="940"/>
              </a:lnTo>
              <a:lnTo>
                <a:pt x="798" y="886"/>
              </a:lnTo>
              <a:lnTo>
                <a:pt x="738" y="835"/>
              </a:lnTo>
              <a:lnTo>
                <a:pt x="678" y="790"/>
              </a:lnTo>
              <a:lnTo>
                <a:pt x="621" y="750"/>
              </a:lnTo>
              <a:lnTo>
                <a:pt x="593" y="733"/>
              </a:lnTo>
              <a:lnTo>
                <a:pt x="566" y="718"/>
              </a:lnTo>
              <a:lnTo>
                <a:pt x="540" y="706"/>
              </a:lnTo>
              <a:lnTo>
                <a:pt x="516" y="695"/>
              </a:lnTo>
              <a:lnTo>
                <a:pt x="492" y="688"/>
              </a:lnTo>
              <a:lnTo>
                <a:pt x="470" y="683"/>
              </a:lnTo>
              <a:lnTo>
                <a:pt x="470" y="986"/>
              </a:lnTo>
              <a:lnTo>
                <a:pt x="473" y="1075"/>
              </a:lnTo>
              <a:lnTo>
                <a:pt x="475" y="1113"/>
              </a:lnTo>
              <a:lnTo>
                <a:pt x="478" y="1148"/>
              </a:lnTo>
              <a:lnTo>
                <a:pt x="486" y="1206"/>
              </a:lnTo>
              <a:lnTo>
                <a:pt x="496" y="1251"/>
              </a:lnTo>
              <a:lnTo>
                <a:pt x="505" y="1284"/>
              </a:lnTo>
              <a:lnTo>
                <a:pt x="513" y="1307"/>
              </a:lnTo>
              <a:lnTo>
                <a:pt x="521" y="1323"/>
              </a:lnTo>
              <a:lnTo>
                <a:pt x="0" y="1323"/>
              </a:lnTo>
              <a:lnTo>
                <a:pt x="8" y="1310"/>
              </a:lnTo>
              <a:lnTo>
                <a:pt x="16" y="1290"/>
              </a:lnTo>
              <a:lnTo>
                <a:pt x="25" y="1261"/>
              </a:lnTo>
              <a:lnTo>
                <a:pt x="35" y="1219"/>
              </a:lnTo>
              <a:lnTo>
                <a:pt x="43" y="1163"/>
              </a:lnTo>
              <a:lnTo>
                <a:pt x="49" y="1093"/>
              </a:lnTo>
              <a:lnTo>
                <a:pt x="51" y="1005"/>
              </a:lnTo>
              <a:lnTo>
                <a:pt x="56" y="324"/>
              </a:lnTo>
              <a:lnTo>
                <a:pt x="54" y="236"/>
              </a:lnTo>
              <a:lnTo>
                <a:pt x="48" y="166"/>
              </a:lnTo>
              <a:lnTo>
                <a:pt x="39" y="110"/>
              </a:lnTo>
              <a:lnTo>
                <a:pt x="28" y="68"/>
              </a:lnTo>
              <a:lnTo>
                <a:pt x="18" y="39"/>
              </a:lnTo>
              <a:lnTo>
                <a:pt x="9" y="19"/>
              </a:lnTo>
              <a:lnTo>
                <a:pt x="2" y="9"/>
              </a:lnTo>
              <a:lnTo>
                <a:pt x="0" y="6"/>
              </a:lnTo>
              <a:lnTo>
                <a:pt x="521" y="6"/>
              </a:lnTo>
              <a:lnTo>
                <a:pt x="513" y="20"/>
              </a:lnTo>
              <a:lnTo>
                <a:pt x="505" y="39"/>
              </a:lnTo>
              <a:lnTo>
                <a:pt x="496" y="69"/>
              </a:lnTo>
              <a:lnTo>
                <a:pt x="486" y="111"/>
              </a:lnTo>
              <a:lnTo>
                <a:pt x="478" y="166"/>
              </a:lnTo>
              <a:lnTo>
                <a:pt x="473" y="238"/>
              </a:lnTo>
              <a:lnTo>
                <a:pt x="470" y="326"/>
              </a:lnTo>
              <a:lnTo>
                <a:pt x="470" y="604"/>
              </a:lnTo>
              <a:lnTo>
                <a:pt x="540" y="569"/>
              </a:lnTo>
              <a:lnTo>
                <a:pt x="616" y="529"/>
              </a:lnTo>
              <a:lnTo>
                <a:pt x="779" y="439"/>
              </a:lnTo>
              <a:lnTo>
                <a:pt x="947" y="340"/>
              </a:lnTo>
              <a:lnTo>
                <a:pt x="1111" y="241"/>
              </a:lnTo>
              <a:lnTo>
                <a:pt x="1257" y="150"/>
              </a:lnTo>
              <a:lnTo>
                <a:pt x="1376" y="75"/>
              </a:lnTo>
              <a:lnTo>
                <a:pt x="1484" y="6"/>
              </a:lnTo>
              <a:lnTo>
                <a:pt x="1797" y="2"/>
              </a:lnTo>
              <a:lnTo>
                <a:pt x="1797" y="32"/>
              </a:lnTo>
              <a:lnTo>
                <a:pt x="1764" y="35"/>
              </a:lnTo>
              <a:lnTo>
                <a:pt x="1727" y="42"/>
              </a:lnTo>
              <a:lnTo>
                <a:pt x="1687" y="53"/>
              </a:lnTo>
              <a:lnTo>
                <a:pt x="1644" y="69"/>
              </a:lnTo>
              <a:lnTo>
                <a:pt x="1598" y="89"/>
              </a:lnTo>
              <a:lnTo>
                <a:pt x="1548" y="112"/>
              </a:lnTo>
              <a:lnTo>
                <a:pt x="1440" y="169"/>
              </a:lnTo>
              <a:lnTo>
                <a:pt x="1321" y="238"/>
              </a:lnTo>
              <a:lnTo>
                <a:pt x="1192" y="316"/>
              </a:lnTo>
              <a:lnTo>
                <a:pt x="907" y="493"/>
              </a:lnTo>
              <a:lnTo>
                <a:pt x="1014" y="597"/>
              </a:lnTo>
              <a:lnTo>
                <a:pt x="1143" y="720"/>
              </a:lnTo>
              <a:lnTo>
                <a:pt x="1286" y="851"/>
              </a:lnTo>
              <a:lnTo>
                <a:pt x="1434" y="982"/>
              </a:lnTo>
              <a:lnTo>
                <a:pt x="1507" y="1044"/>
              </a:lnTo>
              <a:lnTo>
                <a:pt x="1579" y="1101"/>
              </a:lnTo>
              <a:lnTo>
                <a:pt x="1648" y="1154"/>
              </a:lnTo>
              <a:lnTo>
                <a:pt x="1681" y="1178"/>
              </a:lnTo>
              <a:lnTo>
                <a:pt x="1713" y="1200"/>
              </a:lnTo>
              <a:lnTo>
                <a:pt x="1773" y="1239"/>
              </a:lnTo>
              <a:lnTo>
                <a:pt x="1827" y="1269"/>
              </a:lnTo>
              <a:lnTo>
                <a:pt x="1874" y="1288"/>
              </a:lnTo>
              <a:lnTo>
                <a:pt x="1895" y="1294"/>
              </a:lnTo>
              <a:lnTo>
                <a:pt x="1913" y="1297"/>
              </a:lnTo>
              <a:close/>
            </a:path>
          </a:pathLst>
        </a:custGeom>
        <a:solidFill>
          <a:schemeClr val="accent3"/>
        </a:solidFill>
        <a:ln>
          <a:noFill/>
        </a:ln>
      </xdr:spPr>
      <xdr:txBody>
        <a:bodyPr vert="horz" wrap="square" lIns="91440" tIns="45720" rIns="91440" bIns="45720" numCol="1" anchor="t" anchorCtr="0" compatLnSpc="1">
          <a:prstTxWarp prst="textNoShape">
            <a:avLst/>
          </a:prstTxWarp>
          <a:noAutofit/>
        </a:bodyPr>
        <a:lstStyle>
          <a:defPPr>
            <a:defRPr lang="fi-FI"/>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i-FI"/>
        </a:p>
      </xdr:txBody>
    </xdr:sp>
    <xdr:clientData/>
  </xdr:twoCellAnchor>
</xdr:wsDr>
</file>

<file path=xl/persons/person.xml><?xml version="1.0" encoding="utf-8"?>
<personList xmlns="http://schemas.microsoft.com/office/spreadsheetml/2018/threadedcomments" xmlns:x="http://schemas.openxmlformats.org/spreadsheetml/2006/main">
  <person displayName="Riikonen Olli" id="{261C2C5C-719C-4B81-9431-61E2133A3C01}" userId="S::Olli.Riikonen@kuntaliitto.fi::cdc422a3-70a4-48f5-9102-df52d22bc0a2" providerId="AD"/>
</personList>
</file>

<file path=xl/theme/theme1.xml><?xml version="1.0" encoding="utf-8"?>
<a:theme xmlns:a="http://schemas.openxmlformats.org/drawingml/2006/main" name="kuntaliitto">
  <a:themeElements>
    <a:clrScheme name="Kuntaliitto 2020">
      <a:dk1>
        <a:srgbClr val="000000"/>
      </a:dk1>
      <a:lt1>
        <a:sysClr val="window" lastClr="FFFFFF"/>
      </a:lt1>
      <a:dk2>
        <a:srgbClr val="73899D"/>
      </a:dk2>
      <a:lt2>
        <a:srgbClr val="DFDAD6"/>
      </a:lt2>
      <a:accent1>
        <a:srgbClr val="104264"/>
      </a:accent1>
      <a:accent2>
        <a:srgbClr val="FFC0D0"/>
      </a:accent2>
      <a:accent3>
        <a:srgbClr val="923468"/>
      </a:accent3>
      <a:accent4>
        <a:srgbClr val="255DD0"/>
      </a:accent4>
      <a:accent5>
        <a:srgbClr val="FFE561"/>
      </a:accent5>
      <a:accent6>
        <a:srgbClr val="7DC6F0"/>
      </a:accent6>
      <a:hlink>
        <a:srgbClr val="104264"/>
      </a:hlink>
      <a:folHlink>
        <a:srgbClr val="104264"/>
      </a:folHlink>
    </a:clrScheme>
    <a:fontScheme name="Kuntaliitto 2020">
      <a:majorFont>
        <a:latin typeface="Work Sans ExtraBold"/>
        <a:ea typeface=""/>
        <a:cs typeface=""/>
      </a:majorFont>
      <a:minorFont>
        <a:latin typeface="Work San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ln>
          <a:noFill/>
        </a:ln>
      </a:spPr>
      <a:bodyPr rtlCol="0" anchor="ctr"/>
      <a:lstStyle>
        <a:defPPr algn="ctr">
          <a:defRPr/>
        </a:defPPr>
      </a:lstStyle>
      <a:style>
        <a:lnRef idx="2">
          <a:schemeClr val="accent1">
            <a:shade val="50000"/>
          </a:schemeClr>
        </a:lnRef>
        <a:fillRef idx="1">
          <a:schemeClr val="accent1"/>
        </a:fillRef>
        <a:effectRef idx="0">
          <a:schemeClr val="accent1"/>
        </a:effectRef>
        <a:fontRef idx="minor">
          <a:schemeClr val="lt1"/>
        </a:fontRef>
      </a:style>
    </a:spDef>
    <a:lnDef>
      <a:spPr>
        <a:ln w="19050">
          <a:solidFill>
            <a:schemeClr val="accent3"/>
          </a:solidFill>
          <a:headEnd type="none" w="med" len="med"/>
          <a:tailEnd type="none" w="med" len="med"/>
        </a:ln>
      </a:spPr>
      <a:bodyPr/>
      <a:lstStyle/>
      <a:style>
        <a:lnRef idx="1">
          <a:schemeClr val="accent1"/>
        </a:lnRef>
        <a:fillRef idx="0">
          <a:schemeClr val="accent1"/>
        </a:fillRef>
        <a:effectRef idx="0">
          <a:schemeClr val="accent1"/>
        </a:effectRef>
        <a:fontRef idx="minor">
          <a:schemeClr val="tx1"/>
        </a:fontRef>
      </a:style>
    </a:lnDef>
  </a:objectDefaults>
  <a:extraClrSchemeLst/>
  <a:extLst>
    <a:ext uri="{05A4C25C-085E-4340-85A3-A5531E510DB2}">
      <thm15:themeFamily xmlns:thm15="http://schemas.microsoft.com/office/thememl/2012/main" name="kuntaliitto" id="{83420136-60C6-47BA-A243-B2DA9E88A498}" vid="{61E78A92-B961-430C-A106-E58B00BEBC2D}"/>
    </a:ext>
  </a:extLst>
</a:theme>
</file>

<file path=xl/threadedComments/threadedComment1.xml><?xml version="1.0" encoding="utf-8"?>
<ThreadedComments xmlns="http://schemas.microsoft.com/office/spreadsheetml/2018/threadedcomments" xmlns:x="http://schemas.openxmlformats.org/spreadsheetml/2006/main">
  <threadedComment ref="B167" dT="2024-08-05T07:07:11.27" personId="{261C2C5C-719C-4B81-9431-61E2133A3C01}" id="{BE2DB52F-2B64-4133-92B1-72C48A27697D}">
    <text xml:space="preserve">Kuntaliitos Pertunmaan kanssa 2025. </text>
  </threadedComment>
  <threadedComment ref="U167" dT="2024-08-05T07:07:11.27" personId="{261C2C5C-719C-4B81-9431-61E2133A3C01}" id="{5B45F156-D8FF-4E5C-96FB-D296369DC6C9}">
    <text xml:space="preserve">Kuntaliitos Pertunmaan kanssa 2025. </text>
  </threadedComment>
</ThreadedComments>
</file>

<file path=xl/threadedComments/threadedComment2.xml><?xml version="1.0" encoding="utf-8"?>
<ThreadedComments xmlns="http://schemas.microsoft.com/office/spreadsheetml/2018/threadedcomments" xmlns:x="http://schemas.openxmlformats.org/spreadsheetml/2006/main">
  <threadedComment ref="AN9" dT="2024-05-08T11:32:37.92" personId="{261C2C5C-719C-4B81-9431-61E2133A3C01}" id="{13917C57-30AE-44B5-AF3A-643114F29397}">
    <text>Tässä ovat mukana valtionosuuksien sote-erät. Kaikille kunnille tasasuuruinen sote-vähennys kasvaa vuoteen 2024 verrattuna. Myös vos-laskelman rakenne muuttuu. Tämä avattu omalla välilehdellään.</text>
  </threadedComment>
  <threadedComment ref="AX9" dT="2024-05-08T11:30:59.39" personId="{261C2C5C-719C-4B81-9431-61E2133A3C01}" id="{C671030D-4701-4BCC-A1CE-EB698F9C5133}">
    <text>Kunnallisveron ansiotulovähennys poistuu vuoden 2025 alusta ja se kasvattaa kunnallisveron tuottoa, mutta pienentää vastaavalla summalla verotulomenestysten korvausta.</text>
  </threadedComment>
  <threadedComment ref="D167" dT="2025-01-07T09:05:46.51" personId="{261C2C5C-719C-4B81-9431-61E2133A3C01}" id="{7F95DA54-408C-495E-BA05-FE73AA01FEEC}">
    <text xml:space="preserve">Mäntyharju sisältää myös Pertunmaan.
</text>
  </threadedComment>
</ThreadedComments>
</file>

<file path=xl/threadedComments/threadedComment3.xml><?xml version="1.0" encoding="utf-8"?>
<ThreadedComments xmlns="http://schemas.microsoft.com/office/spreadsheetml/2018/threadedcomments" xmlns:x="http://schemas.openxmlformats.org/spreadsheetml/2006/main">
  <threadedComment ref="B167" dT="2024-08-05T07:07:11.27" personId="{261C2C5C-719C-4B81-9431-61E2133A3C01}" id="{C1AE9AAD-9D9E-454D-8254-A89202E076A5}">
    <text xml:space="preserve">Kuntaliitos Pertunmaan kanssa 2025. </text>
  </threadedComment>
</ThreadedComments>
</file>

<file path=xl/threadedComments/threadedComment4.xml><?xml version="1.0" encoding="utf-8"?>
<ThreadedComments xmlns="http://schemas.microsoft.com/office/spreadsheetml/2018/threadedcomments" xmlns:x="http://schemas.openxmlformats.org/spreadsheetml/2006/main">
  <threadedComment ref="X9" dT="2024-05-08T14:09:29.30" personId="{261C2C5C-719C-4B81-9431-61E2133A3C01}" id="{861E9025-5E9E-4641-B92D-2A4392294427}">
    <text>Siirretty vos-laskelmissa valtionosuusprosenttiin eli kasvattaa kuntien omarahoitusosuutta n. 90 €/as., mutta ei näy omana laskentatekijänä.</text>
  </threadedComment>
  <threadedComment ref="Y9" dT="2024-05-08T14:10:06.25" personId="{261C2C5C-719C-4B81-9431-61E2133A3C01}" id="{3A7061E9-1357-431F-979E-DEDB705C2A14}">
    <text xml:space="preserve">Sisältyy vos-laskelmassa valtionosuusprosenttiin eli puolestaan vähentää kuntien omarahoitusosuutta n. 50 €/as.
</text>
  </threadedComment>
  <threadedComment ref="AV9" dT="2024-05-08T14:09:29.30" personId="{261C2C5C-719C-4B81-9431-61E2133A3C01}" id="{BB690F4D-BC4F-44D6-A6CF-2169BB4D58D8}">
    <text>Siirretty vos-laskelmissa valtionosuusprosenttiin eli kasvattaa kuntien omarahoitusosuutta n. 90 €/as., mutta ei näy omana laskentatekijänä.</text>
  </threadedComment>
  <threadedComment ref="AW9" dT="2024-05-08T14:10:06.25" personId="{261C2C5C-719C-4B81-9431-61E2133A3C01}" id="{2C76E537-6780-4DDD-9D43-FBB360580514}">
    <text xml:space="preserve">Kehysriihessä päätetty 277 miljoonan euron lisäys lieventämään sote-siirtolaskelmien vaikutusta. Sisältyy vos-laskelmassa valtionosuusprosenttiin eli puolestaan vähentää kuntien omarahoitusosuutta n. 50 €/as.
</text>
  </threadedComment>
  <threadedComment ref="BD9" dT="2025-05-05T11:42:16.27" personId="{261C2C5C-719C-4B81-9431-61E2133A3C01}" id="{1B57A684-54B5-4006-B4C1-5E1C1AFE4C61}">
    <text>Vuonna 2025 laskelmassa näkyvät pysyvä lisäsiirtotarve ja vos-lisäys on viety valtionosuusprosenttiin eli sisältyy kunnan omarahoitusosuuteen.</text>
  </threadedComment>
  <threadedComment ref="X167" dT="2024-08-05T13:59:47.40" personId="{261C2C5C-719C-4B81-9431-61E2133A3C01}" id="{FE63DAA9-82AE-49D3-99D8-46E4157B4414}">
    <text xml:space="preserve">Pertunmaan osuus lisätty
</text>
  </threadedComment>
  <threadedComment ref="Y167" dT="2024-08-05T14:00:00.43" personId="{261C2C5C-719C-4B81-9431-61E2133A3C01}" id="{C6FBE4D7-FCBE-4379-95ED-D7102C9F11FE}">
    <text>Pertunmaan osuus lisätty</text>
  </threadedComment>
</ThreadedComments>
</file>

<file path=xl/threadedComments/threadedComment5.xml><?xml version="1.0" encoding="utf-8"?>
<ThreadedComments xmlns="http://schemas.microsoft.com/office/spreadsheetml/2018/threadedcomments" xmlns:x="http://schemas.openxmlformats.org/spreadsheetml/2006/main">
  <threadedComment ref="B23" dT="2024-09-23T08:29:52.76" personId="{261C2C5C-719C-4B81-9431-61E2133A3C01}" id="{9F7EF9CB-5DC8-498F-9CA7-533071B9E620}">
    <text>Poistui sote-uudistuksen myötä 2023 alkaen.</text>
  </threadedComment>
  <threadedComment ref="C33" dT="2024-09-23T08:29:26.17" personId="{261C2C5C-719C-4B81-9431-61E2133A3C01}" id="{8707317A-6439-4E5F-9121-47F7F5BFB357}">
    <text>Uusi TE-kriteeri 2025-</text>
  </threadedComment>
</ThreadedComments>
</file>

<file path=xl/threadedComments/threadedComment6.xml><?xml version="1.0" encoding="utf-8"?>
<ThreadedComments xmlns="http://schemas.microsoft.com/office/spreadsheetml/2018/threadedcomments" xmlns:x="http://schemas.openxmlformats.org/spreadsheetml/2006/main">
  <threadedComment ref="AY9" dT="2025-06-26T07:14:45.37" personId="{261C2C5C-719C-4B81-9431-61E2133A3C01}" id="{2872AF6B-69DA-401B-9D6E-D78C5B6F9F0E}">
    <text>Valtionosuusprosentti kuvaa valtion rahoitusosuutta kunnan laskennallisista kustannuksista. Kyseessä on siis vain valtionosuuslaskennan välisumma ja siitä laskettu prosentti. 
Koska kaikkien kuntien omarahoitusosuus on asukasta kohti sama, mutta laskennalliset kustannukset vaihtelevat, myös kuntakohtainen valtionosuusprosentti vaihtelee suuresti.</text>
  </threadedComment>
  <threadedComment ref="BA9" dT="2025-06-26T07:11:22.92" personId="{261C2C5C-719C-4B81-9431-61E2133A3C01}" id="{70B2C090-28E4-48D5-9166-A7F2076443BA}">
    <text xml:space="preserve">Tästä luvusta puuttuu opetus- ja kulttuuritoimen valtionosuus eli ns. OKM-vos, joka useimmilla kunnilla on negatiivinen. Valtionosuusrahoituksen kokonaisuus selviää parhaiten 1. välilehdeltä.
</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17/10/relationships/threadedComment" Target="../threadedComments/threadedComment5.xml"/><Relationship Id="rId2" Type="http://schemas.openxmlformats.org/officeDocument/2006/relationships/comments" Target="../comments5.xml"/><Relationship Id="rId1"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3" Type="http://schemas.microsoft.com/office/2017/10/relationships/threadedComment" Target="../threadedComments/threadedComment6.xml"/><Relationship Id="rId2" Type="http://schemas.openxmlformats.org/officeDocument/2006/relationships/comments" Target="../comments6.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7" Type="http://schemas.microsoft.com/office/2017/10/relationships/threadedComment" Target="../threadedComments/threadedComment1.xml"/><Relationship Id="rId2" Type="http://schemas.openxmlformats.org/officeDocument/2006/relationships/hyperlink" Target="https://vm.fi/valtionosuuslaskelmia" TargetMode="External"/><Relationship Id="rId1" Type="http://schemas.openxmlformats.org/officeDocument/2006/relationships/hyperlink" Target="https://vos.oph.fi/rap/vos/v25/vop6os25.html" TargetMode="External"/><Relationship Id="rId6" Type="http://schemas.openxmlformats.org/officeDocument/2006/relationships/comments" Target="../comments1.xml"/><Relationship Id="rId5" Type="http://schemas.openxmlformats.org/officeDocument/2006/relationships/vmlDrawing" Target="../drawings/vmlDrawing3.v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4.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0233B-2869-4B96-BB18-277356C3D588}">
  <sheetPr>
    <pageSetUpPr fitToPage="1"/>
  </sheetPr>
  <dimension ref="B4:J25"/>
  <sheetViews>
    <sheetView workbookViewId="0">
      <selection activeCell="D5" sqref="D5"/>
    </sheetView>
  </sheetViews>
  <sheetFormatPr defaultColWidth="9.140625" defaultRowHeight="12"/>
  <cols>
    <col min="1" max="4" width="10.28515625" style="1" customWidth="1"/>
    <col min="5" max="5" width="63.7109375" style="1" customWidth="1"/>
    <col min="6" max="9" width="10.28515625" style="1" customWidth="1"/>
    <col min="10" max="10" width="11.28515625" style="1" customWidth="1"/>
    <col min="11" max="16384" width="9.140625" style="1"/>
  </cols>
  <sheetData>
    <row r="4" spans="2:10" ht="15">
      <c r="B4" s="3" t="s">
        <v>609</v>
      </c>
      <c r="D4" s="161" t="s">
        <v>610</v>
      </c>
    </row>
    <row r="5" spans="2:10" ht="15">
      <c r="B5" s="3" t="s">
        <v>611</v>
      </c>
      <c r="D5" s="161" t="s">
        <v>627</v>
      </c>
    </row>
    <row r="6" spans="2:10" ht="15">
      <c r="B6" s="3" t="s">
        <v>612</v>
      </c>
      <c r="D6" s="161" t="s">
        <v>613</v>
      </c>
      <c r="E6"/>
    </row>
    <row r="7" spans="2:10" ht="15">
      <c r="B7" s="3" t="s">
        <v>614</v>
      </c>
      <c r="D7" s="442" t="s">
        <v>615</v>
      </c>
    </row>
    <row r="8" spans="2:10" ht="15.75">
      <c r="C8" s="162"/>
      <c r="D8" s="161"/>
    </row>
    <row r="9" spans="2:10">
      <c r="D9"/>
    </row>
    <row r="10" spans="2:10" ht="15">
      <c r="B10" s="3" t="s">
        <v>0</v>
      </c>
    </row>
    <row r="11" spans="2:10" ht="21" thickBot="1">
      <c r="B11" s="5" t="s">
        <v>1</v>
      </c>
      <c r="C11" s="2"/>
      <c r="D11" s="2"/>
      <c r="E11" s="2"/>
      <c r="F11" s="2"/>
      <c r="G11" s="2"/>
      <c r="H11" s="2"/>
      <c r="I11" s="2"/>
      <c r="J11" s="2"/>
    </row>
    <row r="13" spans="2:10" ht="15">
      <c r="D13" s="4" t="s">
        <v>2</v>
      </c>
    </row>
    <row r="14" spans="2:10">
      <c r="D14" t="s">
        <v>3</v>
      </c>
    </row>
    <row r="16" spans="2:10" ht="15">
      <c r="D16" s="4" t="s">
        <v>4</v>
      </c>
    </row>
    <row r="17" spans="4:4">
      <c r="D17" t="s">
        <v>5</v>
      </c>
    </row>
    <row r="18" spans="4:4">
      <c r="D18" t="s">
        <v>6</v>
      </c>
    </row>
    <row r="24" spans="4:4" ht="15">
      <c r="D24" s="4"/>
    </row>
    <row r="25" spans="4:4">
      <c r="D25"/>
    </row>
  </sheetData>
  <printOptions horizontalCentered="1"/>
  <pageMargins left="0.39370078740157483" right="0.39370078740157483" top="1.5748031496062993" bottom="0.78740157480314965" header="0.39370078740157483" footer="0.39370078740157483"/>
  <pageSetup paperSize="9" scale="91" orientation="portrait" r:id="rId1"/>
  <headerFooter scaleWithDoc="0">
    <oddHeader>&amp;L&amp;G</oddHeader>
    <oddFooter>&amp;L&amp;8&amp;K06+000&amp;P/&amp;N | &amp;D &amp;T | &amp;Z&amp;F&amp;R&amp;8&amp;K06+000&amp;G</oddFooter>
  </headerFooter>
  <drawing r:id="rId2"/>
  <legacyDrawingHF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F682D-1B4C-42C2-BE71-E615A4B58B2E}">
  <dimension ref="A1:X88"/>
  <sheetViews>
    <sheetView workbookViewId="0">
      <pane xSplit="3" ySplit="7" topLeftCell="D8" activePane="bottomRight" state="frozen"/>
      <selection pane="topRight" activeCell="D1" sqref="D1"/>
      <selection pane="bottomLeft" activeCell="A8" sqref="A8"/>
      <selection pane="bottomRight"/>
    </sheetView>
  </sheetViews>
  <sheetFormatPr defaultRowHeight="14.25"/>
  <cols>
    <col min="1" max="1" width="15.85546875" customWidth="1"/>
    <col min="3" max="3" width="57.28515625" bestFit="1" customWidth="1"/>
    <col min="4" max="14" width="11.42578125" customWidth="1"/>
    <col min="15" max="15" width="20.7109375" style="286" bestFit="1" customWidth="1"/>
  </cols>
  <sheetData>
    <row r="1" spans="1:15" ht="15.75">
      <c r="A1" s="54">
        <v>45834</v>
      </c>
      <c r="B1" s="33"/>
      <c r="C1" s="33"/>
      <c r="D1" s="55"/>
      <c r="E1" s="33"/>
      <c r="F1" s="33"/>
      <c r="G1" s="33"/>
      <c r="H1" s="33"/>
      <c r="I1" s="33"/>
      <c r="J1" s="33"/>
      <c r="K1" s="56"/>
      <c r="L1" s="56"/>
    </row>
    <row r="2" spans="1:15" ht="18.75">
      <c r="A2" s="57" t="s">
        <v>583</v>
      </c>
      <c r="B2" s="33"/>
      <c r="C2" s="33"/>
      <c r="D2" s="55"/>
      <c r="E2" s="33"/>
      <c r="F2" s="33"/>
      <c r="G2" s="33"/>
      <c r="H2" s="33"/>
      <c r="I2" s="33"/>
      <c r="J2" s="33"/>
      <c r="K2" s="56"/>
      <c r="L2" s="56"/>
    </row>
    <row r="3" spans="1:15" ht="15.75">
      <c r="A3" s="38" t="s">
        <v>324</v>
      </c>
      <c r="B3" s="33"/>
      <c r="C3" s="33"/>
      <c r="D3" s="56"/>
      <c r="E3" s="33"/>
      <c r="F3" s="33"/>
      <c r="G3" s="33"/>
      <c r="H3" s="33"/>
      <c r="I3" s="33"/>
      <c r="J3" s="33"/>
      <c r="K3" s="56"/>
      <c r="L3" s="56"/>
    </row>
    <row r="4" spans="1:15" ht="15.75">
      <c r="A4" s="38"/>
      <c r="B4" s="33"/>
      <c r="C4" s="33"/>
      <c r="D4" s="56"/>
      <c r="E4" s="58"/>
      <c r="F4" s="58"/>
      <c r="G4" s="58"/>
      <c r="H4" s="58"/>
      <c r="I4" s="58"/>
      <c r="J4" s="58"/>
      <c r="K4" s="33"/>
      <c r="L4" s="33"/>
    </row>
    <row r="5" spans="1:15" ht="15.75">
      <c r="A5" s="38"/>
      <c r="B5" s="33"/>
      <c r="C5" s="33"/>
      <c r="D5" s="52">
        <v>2015</v>
      </c>
      <c r="E5" s="52">
        <v>2016</v>
      </c>
      <c r="F5" s="52">
        <v>2017</v>
      </c>
      <c r="G5" s="52">
        <v>2018</v>
      </c>
      <c r="H5" s="52">
        <v>2019</v>
      </c>
      <c r="I5" s="52">
        <v>2020</v>
      </c>
      <c r="J5" s="52">
        <v>2021</v>
      </c>
      <c r="K5" s="52">
        <v>2022</v>
      </c>
      <c r="L5" s="59">
        <v>2023</v>
      </c>
      <c r="M5" s="52">
        <v>2024</v>
      </c>
      <c r="N5" s="59">
        <v>2025</v>
      </c>
      <c r="O5" s="395" t="s">
        <v>547</v>
      </c>
    </row>
    <row r="6" spans="1:15" ht="15.75">
      <c r="A6" s="38"/>
      <c r="B6" s="52" t="s">
        <v>325</v>
      </c>
      <c r="C6" s="33"/>
      <c r="D6" s="60">
        <v>25.44</v>
      </c>
      <c r="E6" s="60">
        <v>25.61</v>
      </c>
      <c r="F6" s="60">
        <v>25.23</v>
      </c>
      <c r="G6" s="60">
        <v>25.34</v>
      </c>
      <c r="H6" s="60">
        <v>25.37</v>
      </c>
      <c r="I6" s="60">
        <v>25.49</v>
      </c>
      <c r="J6" s="60">
        <v>25.67</v>
      </c>
      <c r="K6" s="61">
        <v>23.59</v>
      </c>
      <c r="L6" s="62">
        <v>22.09</v>
      </c>
      <c r="M6" s="63">
        <v>21.92</v>
      </c>
      <c r="N6" s="67">
        <v>25.02</v>
      </c>
      <c r="O6" s="396">
        <v>25.79</v>
      </c>
    </row>
    <row r="7" spans="1:15" ht="15.75">
      <c r="A7" s="38"/>
      <c r="B7" s="52" t="s">
        <v>326</v>
      </c>
      <c r="C7" s="33"/>
      <c r="D7" s="60">
        <v>3520.93</v>
      </c>
      <c r="E7" s="60">
        <v>3636.07</v>
      </c>
      <c r="F7" s="60">
        <v>3627.38</v>
      </c>
      <c r="G7" s="60">
        <v>3599.08</v>
      </c>
      <c r="H7" s="60">
        <v>3524.51</v>
      </c>
      <c r="I7" s="60">
        <v>3654.97</v>
      </c>
      <c r="J7" s="60">
        <v>3747.29</v>
      </c>
      <c r="K7" s="61">
        <v>4291.07</v>
      </c>
      <c r="L7" s="62">
        <v>1359.93</v>
      </c>
      <c r="M7" s="63">
        <v>1388.69</v>
      </c>
      <c r="N7" s="67">
        <v>1467.53</v>
      </c>
      <c r="O7" s="396">
        <v>1516.35</v>
      </c>
    </row>
    <row r="8" spans="1:15" ht="15">
      <c r="A8" s="38"/>
      <c r="B8" s="33"/>
      <c r="C8" s="33"/>
      <c r="D8" s="63"/>
      <c r="E8" s="63"/>
      <c r="F8" s="63"/>
      <c r="G8" s="63"/>
      <c r="H8" s="63"/>
      <c r="I8" s="63"/>
      <c r="J8" s="63"/>
      <c r="K8" s="64"/>
      <c r="L8" s="67"/>
      <c r="M8" s="63"/>
      <c r="N8" s="67"/>
      <c r="O8" s="285"/>
    </row>
    <row r="9" spans="1:15" ht="15">
      <c r="A9" s="65"/>
      <c r="B9" s="65"/>
      <c r="C9" s="65"/>
      <c r="D9" s="60" t="s">
        <v>327</v>
      </c>
      <c r="E9" s="60" t="s">
        <v>327</v>
      </c>
      <c r="F9" s="60" t="s">
        <v>327</v>
      </c>
      <c r="G9" s="60" t="s">
        <v>327</v>
      </c>
      <c r="H9" s="60" t="s">
        <v>327</v>
      </c>
      <c r="I9" s="60" t="s">
        <v>327</v>
      </c>
      <c r="J9" s="60" t="s">
        <v>327</v>
      </c>
      <c r="K9" s="60" t="s">
        <v>327</v>
      </c>
      <c r="L9" s="66" t="s">
        <v>327</v>
      </c>
      <c r="M9" s="60" t="s">
        <v>327</v>
      </c>
      <c r="N9" s="66" t="s">
        <v>327</v>
      </c>
      <c r="O9" s="397" t="s">
        <v>327</v>
      </c>
    </row>
    <row r="10" spans="1:15" ht="15.75">
      <c r="A10" s="65"/>
      <c r="B10" s="52" t="s">
        <v>328</v>
      </c>
      <c r="C10" s="65"/>
      <c r="D10" s="63"/>
      <c r="E10" s="63"/>
      <c r="F10" s="63"/>
      <c r="G10" s="63"/>
      <c r="H10" s="63"/>
      <c r="I10" s="63"/>
      <c r="J10" s="63"/>
      <c r="K10" s="65"/>
      <c r="L10" s="67"/>
      <c r="M10" s="63"/>
      <c r="N10" s="67"/>
      <c r="O10" s="398"/>
    </row>
    <row r="11" spans="1:15" ht="15">
      <c r="A11" s="65"/>
      <c r="B11" s="65"/>
      <c r="C11" s="65" t="s">
        <v>329</v>
      </c>
      <c r="D11" s="63">
        <v>8483.82</v>
      </c>
      <c r="E11" s="63">
        <v>8635.58</v>
      </c>
      <c r="F11" s="63">
        <v>8399.0300000000007</v>
      </c>
      <c r="G11" s="63">
        <v>8333.6</v>
      </c>
      <c r="H11" s="63">
        <v>8172.53</v>
      </c>
      <c r="I11" s="63">
        <v>8511.9500000000007</v>
      </c>
      <c r="J11" s="63">
        <v>8761.9500000000007</v>
      </c>
      <c r="K11" s="68">
        <v>9713.2999999999993</v>
      </c>
      <c r="L11" s="69">
        <v>8010.94</v>
      </c>
      <c r="M11" s="63">
        <v>8186.31</v>
      </c>
      <c r="N11" s="70">
        <v>8449.9500000000007</v>
      </c>
      <c r="O11" s="398">
        <v>8779.61</v>
      </c>
    </row>
    <row r="12" spans="1:15" ht="15">
      <c r="A12" s="65"/>
      <c r="B12" s="65"/>
      <c r="C12" s="65" t="s">
        <v>330</v>
      </c>
      <c r="D12" s="63">
        <v>8947.4699999999993</v>
      </c>
      <c r="E12" s="63">
        <v>9156.2800000000007</v>
      </c>
      <c r="F12" s="63">
        <v>8904.17</v>
      </c>
      <c r="G12" s="63">
        <v>8842.7000000000007</v>
      </c>
      <c r="H12" s="63">
        <v>8677.2800000000007</v>
      </c>
      <c r="I12" s="63">
        <v>9043.6200000000008</v>
      </c>
      <c r="J12" s="63">
        <v>9284.9</v>
      </c>
      <c r="K12" s="68">
        <v>10305.709999999999</v>
      </c>
      <c r="L12" s="69">
        <v>8499.51</v>
      </c>
      <c r="M12" s="63">
        <v>8686.5</v>
      </c>
      <c r="N12" s="70">
        <v>8975.6</v>
      </c>
      <c r="O12" s="398">
        <v>9335.8799999999992</v>
      </c>
    </row>
    <row r="13" spans="1:15" ht="15">
      <c r="A13" s="65"/>
      <c r="B13" s="65"/>
      <c r="C13" s="65" t="s">
        <v>331</v>
      </c>
      <c r="D13" s="63">
        <v>7269.02</v>
      </c>
      <c r="E13" s="63">
        <v>7513.12</v>
      </c>
      <c r="F13" s="63">
        <v>7459.07</v>
      </c>
      <c r="G13" s="63">
        <v>7410.99</v>
      </c>
      <c r="H13" s="63">
        <v>7277.45</v>
      </c>
      <c r="I13" s="63">
        <v>7573.36</v>
      </c>
      <c r="J13" s="63">
        <v>7759.16</v>
      </c>
      <c r="K13" s="68">
        <v>8596.2999999999993</v>
      </c>
      <c r="L13" s="69">
        <v>7071.51</v>
      </c>
      <c r="M13" s="63">
        <v>7231.33</v>
      </c>
      <c r="N13" s="70">
        <v>7564.89</v>
      </c>
      <c r="O13" s="398">
        <v>8001.13</v>
      </c>
    </row>
    <row r="14" spans="1:15" ht="15">
      <c r="A14" s="65"/>
      <c r="B14" s="65"/>
      <c r="C14" s="65" t="s">
        <v>332</v>
      </c>
      <c r="D14" s="63">
        <v>12478.59</v>
      </c>
      <c r="E14" s="63">
        <v>12895.47</v>
      </c>
      <c r="F14" s="63">
        <v>12805.09</v>
      </c>
      <c r="G14" s="63">
        <v>12728.2</v>
      </c>
      <c r="H14" s="63">
        <v>12502.93</v>
      </c>
      <c r="I14" s="63">
        <v>12981.41</v>
      </c>
      <c r="J14" s="63">
        <v>13287.99</v>
      </c>
      <c r="K14" s="68">
        <v>14733.47</v>
      </c>
      <c r="L14" s="69">
        <v>12129.17</v>
      </c>
      <c r="M14" s="63">
        <v>12434.58</v>
      </c>
      <c r="N14" s="70">
        <v>12944.95</v>
      </c>
      <c r="O14" s="398">
        <v>13556.58</v>
      </c>
    </row>
    <row r="15" spans="1:15" ht="15">
      <c r="A15" s="65"/>
      <c r="B15" s="65"/>
      <c r="C15" s="65" t="s">
        <v>333</v>
      </c>
      <c r="D15" s="63">
        <v>3981.85</v>
      </c>
      <c r="E15" s="63">
        <v>4114.9699999999993</v>
      </c>
      <c r="F15" s="63">
        <v>4081.91</v>
      </c>
      <c r="G15" s="63">
        <v>4077.09</v>
      </c>
      <c r="H15" s="63">
        <v>3996.54</v>
      </c>
      <c r="I15" s="63">
        <v>4139.3100000000004</v>
      </c>
      <c r="J15" s="63">
        <v>4264.3999999999996</v>
      </c>
      <c r="K15" s="68">
        <v>4728.28</v>
      </c>
      <c r="L15" s="69"/>
      <c r="M15" s="63"/>
      <c r="N15" s="70"/>
      <c r="O15" s="398"/>
    </row>
    <row r="16" spans="1:15" ht="15">
      <c r="A16" s="65"/>
      <c r="B16" s="65"/>
      <c r="C16" s="65" t="s">
        <v>334</v>
      </c>
      <c r="D16" s="63">
        <v>1033.3800000000001</v>
      </c>
      <c r="E16" s="63">
        <v>1059.4199999999998</v>
      </c>
      <c r="F16" s="63">
        <v>1050.8699999999999</v>
      </c>
      <c r="G16" s="63">
        <v>1026.1300000000001</v>
      </c>
      <c r="H16" s="63">
        <v>993.6</v>
      </c>
      <c r="I16" s="63">
        <v>1022.15</v>
      </c>
      <c r="J16" s="63">
        <v>1039.29</v>
      </c>
      <c r="K16" s="68">
        <v>1157.2</v>
      </c>
      <c r="L16" s="69"/>
      <c r="M16" s="63"/>
      <c r="N16" s="70"/>
      <c r="O16" s="398"/>
    </row>
    <row r="17" spans="1:24" ht="15">
      <c r="A17" s="65"/>
      <c r="B17" s="65"/>
      <c r="C17" s="65" t="s">
        <v>335</v>
      </c>
      <c r="D17" s="63">
        <v>2122.0300000000002</v>
      </c>
      <c r="E17" s="63">
        <v>2175.69</v>
      </c>
      <c r="F17" s="63">
        <v>2133.0100000000002</v>
      </c>
      <c r="G17" s="63">
        <v>2063.77</v>
      </c>
      <c r="H17" s="63">
        <v>1983.5</v>
      </c>
      <c r="I17" s="63">
        <v>2019.23</v>
      </c>
      <c r="J17" s="63">
        <v>2072.39</v>
      </c>
      <c r="K17" s="68">
        <v>2306.1799999999998</v>
      </c>
      <c r="L17" s="69"/>
      <c r="M17" s="63"/>
      <c r="N17" s="70"/>
      <c r="O17" s="398"/>
    </row>
    <row r="18" spans="1:24" ht="15">
      <c r="A18" s="65"/>
      <c r="B18" s="65"/>
      <c r="C18" s="65" t="s">
        <v>336</v>
      </c>
      <c r="D18" s="63">
        <v>5715.25</v>
      </c>
      <c r="E18" s="63">
        <v>5880.4500000000007</v>
      </c>
      <c r="F18" s="63">
        <v>5776.4</v>
      </c>
      <c r="G18" s="63">
        <v>5656.61</v>
      </c>
      <c r="H18" s="63">
        <v>5481.33</v>
      </c>
      <c r="I18" s="63">
        <v>5637.84</v>
      </c>
      <c r="J18" s="63">
        <v>5802.73</v>
      </c>
      <c r="K18" s="68">
        <v>6457.36</v>
      </c>
      <c r="L18" s="69"/>
      <c r="M18" s="63"/>
      <c r="N18" s="70"/>
      <c r="O18" s="398"/>
    </row>
    <row r="19" spans="1:24" ht="15">
      <c r="A19" s="65"/>
      <c r="B19" s="65"/>
      <c r="C19" s="65" t="s">
        <v>337</v>
      </c>
      <c r="D19" s="63">
        <v>19116.73</v>
      </c>
      <c r="E19" s="63">
        <v>19708.329999999998</v>
      </c>
      <c r="F19" s="63">
        <v>19435.73</v>
      </c>
      <c r="G19" s="63">
        <v>19223.189999999999</v>
      </c>
      <c r="H19" s="63">
        <v>18771.79</v>
      </c>
      <c r="I19" s="63">
        <v>19498.650000000001</v>
      </c>
      <c r="J19" s="63">
        <v>20092.53</v>
      </c>
      <c r="K19" s="68">
        <v>22359.22</v>
      </c>
      <c r="L19" s="69"/>
      <c r="M19" s="63"/>
      <c r="N19" s="70"/>
      <c r="O19" s="398"/>
    </row>
    <row r="20" spans="1:24" ht="15">
      <c r="A20" s="65"/>
      <c r="B20" s="65"/>
      <c r="C20" s="65" t="s">
        <v>489</v>
      </c>
      <c r="D20" s="63"/>
      <c r="E20" s="63"/>
      <c r="F20" s="63"/>
      <c r="G20" s="63"/>
      <c r="H20" s="63"/>
      <c r="I20" s="63"/>
      <c r="J20" s="63"/>
      <c r="K20" s="68"/>
      <c r="L20" s="69">
        <v>62.57</v>
      </c>
      <c r="M20" s="63">
        <v>64.06</v>
      </c>
      <c r="N20" s="70">
        <v>66.14</v>
      </c>
      <c r="O20" s="398">
        <v>68.72</v>
      </c>
    </row>
    <row r="21" spans="1:24" ht="15">
      <c r="A21" s="65"/>
      <c r="B21" s="65"/>
      <c r="C21" s="65" t="s">
        <v>490</v>
      </c>
      <c r="D21" s="63"/>
      <c r="E21" s="63"/>
      <c r="F21" s="63"/>
      <c r="G21" s="63"/>
      <c r="H21" s="63"/>
      <c r="I21" s="63"/>
      <c r="J21" s="63"/>
      <c r="K21" s="68"/>
      <c r="L21" s="69"/>
      <c r="M21" s="63"/>
      <c r="N21" s="70">
        <v>83.48</v>
      </c>
      <c r="O21" s="398">
        <v>86.32</v>
      </c>
    </row>
    <row r="22" spans="1:24" ht="15">
      <c r="A22" s="65"/>
      <c r="B22" s="65"/>
      <c r="C22" s="65"/>
      <c r="D22" s="63"/>
      <c r="E22" s="63"/>
      <c r="F22" s="63"/>
      <c r="G22" s="63"/>
      <c r="H22" s="63"/>
      <c r="I22" s="63"/>
      <c r="J22" s="63"/>
      <c r="K22" s="65"/>
      <c r="L22" s="70"/>
      <c r="M22" s="63"/>
      <c r="N22" s="70"/>
      <c r="O22" s="398"/>
    </row>
    <row r="23" spans="1:24" ht="15.75">
      <c r="A23" s="65"/>
      <c r="B23" s="52" t="s">
        <v>338</v>
      </c>
      <c r="C23" s="65"/>
      <c r="D23" s="63">
        <v>1125.29</v>
      </c>
      <c r="E23" s="63">
        <v>1162.55</v>
      </c>
      <c r="F23" s="63">
        <v>1159.26</v>
      </c>
      <c r="G23" s="63">
        <v>1154.53</v>
      </c>
      <c r="H23" s="63">
        <v>1133.3699999999999</v>
      </c>
      <c r="I23" s="63">
        <v>1178</v>
      </c>
      <c r="J23" s="63">
        <v>1203.96</v>
      </c>
      <c r="K23" s="68">
        <v>1329.61</v>
      </c>
      <c r="L23" s="70"/>
      <c r="M23" s="63"/>
      <c r="N23" s="70"/>
      <c r="O23" s="398"/>
    </row>
    <row r="24" spans="1:24" ht="15">
      <c r="A24" s="65"/>
      <c r="B24" s="65"/>
      <c r="C24" s="65"/>
      <c r="D24" s="63"/>
      <c r="E24" s="63"/>
      <c r="F24" s="63"/>
      <c r="G24" s="63"/>
      <c r="H24" s="63"/>
      <c r="I24" s="63"/>
      <c r="J24" s="63"/>
      <c r="K24" s="65"/>
      <c r="L24" s="70"/>
      <c r="M24" s="63"/>
      <c r="N24" s="70"/>
      <c r="O24" s="398"/>
    </row>
    <row r="25" spans="1:24" ht="15.75">
      <c r="A25" s="65"/>
      <c r="B25" s="52" t="s">
        <v>339</v>
      </c>
      <c r="C25" s="65"/>
      <c r="D25" s="63"/>
      <c r="E25" s="63"/>
      <c r="F25" s="63"/>
      <c r="G25" s="63"/>
      <c r="H25" s="63"/>
      <c r="I25" s="63"/>
      <c r="J25" s="63"/>
      <c r="K25" s="65"/>
      <c r="L25" s="70"/>
      <c r="M25" s="63"/>
      <c r="N25" s="70"/>
      <c r="O25" s="398"/>
      <c r="P25" s="296"/>
      <c r="Q25" s="296"/>
      <c r="R25" s="296"/>
      <c r="S25" s="296"/>
      <c r="T25" s="296"/>
      <c r="U25" s="296"/>
      <c r="V25" s="296"/>
      <c r="W25" s="296"/>
      <c r="X25" s="296"/>
    </row>
    <row r="26" spans="1:24" ht="15.75">
      <c r="A26" s="65"/>
      <c r="B26" s="65"/>
      <c r="C26" s="65" t="s">
        <v>340</v>
      </c>
      <c r="D26" s="63">
        <v>87.44</v>
      </c>
      <c r="E26" s="63">
        <v>90.34</v>
      </c>
      <c r="F26" s="63">
        <v>90.09</v>
      </c>
      <c r="G26" s="63">
        <v>89.72</v>
      </c>
      <c r="H26" s="63">
        <v>88.08</v>
      </c>
      <c r="I26" s="63">
        <v>91.55</v>
      </c>
      <c r="J26" s="63">
        <v>93.57</v>
      </c>
      <c r="K26" s="68">
        <v>103.34</v>
      </c>
      <c r="L26" s="66">
        <v>67.78</v>
      </c>
      <c r="M26" s="63">
        <v>69.27</v>
      </c>
      <c r="N26" s="70">
        <v>71.52</v>
      </c>
      <c r="O26" s="398">
        <v>74.31</v>
      </c>
      <c r="P26" s="297"/>
      <c r="Q26" s="297"/>
      <c r="R26" s="297"/>
      <c r="S26" s="297"/>
      <c r="T26" s="297"/>
      <c r="U26" s="297"/>
      <c r="V26" s="297"/>
      <c r="W26" s="297"/>
      <c r="X26" s="297"/>
    </row>
    <row r="27" spans="1:24" ht="15">
      <c r="A27" s="65"/>
      <c r="B27" s="65"/>
      <c r="C27" s="65" t="s">
        <v>341</v>
      </c>
      <c r="D27" s="63">
        <v>269.61</v>
      </c>
      <c r="E27" s="63">
        <v>278.54000000000002</v>
      </c>
      <c r="F27" s="63">
        <v>277.75</v>
      </c>
      <c r="G27" s="63">
        <v>276.62</v>
      </c>
      <c r="H27" s="63">
        <v>271.55</v>
      </c>
      <c r="I27" s="63">
        <v>282.24</v>
      </c>
      <c r="J27" s="63">
        <v>288.45999999999998</v>
      </c>
      <c r="K27" s="68">
        <v>318.56</v>
      </c>
      <c r="L27" s="66">
        <v>287.68</v>
      </c>
      <c r="M27" s="63">
        <v>294.01</v>
      </c>
      <c r="N27" s="70">
        <v>303.56</v>
      </c>
      <c r="O27" s="398">
        <v>315.39999999999998</v>
      </c>
    </row>
    <row r="28" spans="1:24" ht="15">
      <c r="A28" s="65"/>
      <c r="B28" s="65"/>
      <c r="C28" s="65" t="s">
        <v>342</v>
      </c>
      <c r="D28" s="63">
        <v>1893.8</v>
      </c>
      <c r="E28" s="63">
        <v>1956.49</v>
      </c>
      <c r="F28" s="63">
        <v>1950.94</v>
      </c>
      <c r="G28" s="63">
        <v>1942.98</v>
      </c>
      <c r="H28" s="63">
        <v>1907.38</v>
      </c>
      <c r="I28" s="63">
        <v>1982.49</v>
      </c>
      <c r="J28" s="63">
        <v>2026.18</v>
      </c>
      <c r="K28" s="68">
        <v>2237.64</v>
      </c>
      <c r="L28" s="66">
        <v>1680.57</v>
      </c>
      <c r="M28" s="63">
        <v>1717.54</v>
      </c>
      <c r="N28" s="70">
        <v>1887.47</v>
      </c>
      <c r="O28" s="398">
        <v>1963.09</v>
      </c>
    </row>
    <row r="29" spans="1:24" ht="15">
      <c r="A29" s="65"/>
      <c r="B29" s="65"/>
      <c r="C29" s="65" t="s">
        <v>343</v>
      </c>
      <c r="D29" s="63">
        <v>38.1</v>
      </c>
      <c r="E29" s="63">
        <v>39.36</v>
      </c>
      <c r="F29" s="63">
        <v>39.24</v>
      </c>
      <c r="G29" s="63">
        <v>39.08</v>
      </c>
      <c r="H29" s="63">
        <v>38.36</v>
      </c>
      <c r="I29" s="63">
        <v>39.869999999999997</v>
      </c>
      <c r="J29" s="63">
        <v>40.75</v>
      </c>
      <c r="K29" s="68">
        <v>45</v>
      </c>
      <c r="L29" s="66">
        <v>40.64</v>
      </c>
      <c r="M29" s="63">
        <v>41.53</v>
      </c>
      <c r="N29" s="70">
        <v>42.88</v>
      </c>
      <c r="O29" s="398">
        <v>44.55</v>
      </c>
    </row>
    <row r="30" spans="1:24" ht="15">
      <c r="A30" s="65"/>
      <c r="B30" s="65"/>
      <c r="C30" s="65" t="s">
        <v>344</v>
      </c>
      <c r="D30" s="63">
        <v>371.08</v>
      </c>
      <c r="E30" s="63">
        <v>383.37</v>
      </c>
      <c r="F30" s="63">
        <v>382.29</v>
      </c>
      <c r="G30" s="63">
        <v>380.73</v>
      </c>
      <c r="H30" s="63">
        <v>373.75</v>
      </c>
      <c r="I30" s="63">
        <v>388.47</v>
      </c>
      <c r="J30" s="63">
        <v>397.03</v>
      </c>
      <c r="K30" s="68">
        <v>438.47</v>
      </c>
      <c r="L30" s="66">
        <v>395.97</v>
      </c>
      <c r="M30" s="63">
        <v>404.68</v>
      </c>
      <c r="N30" s="70">
        <v>417.83</v>
      </c>
      <c r="O30" s="398">
        <v>434.13</v>
      </c>
    </row>
    <row r="31" spans="1:24" ht="15">
      <c r="A31" s="65"/>
      <c r="B31" s="65"/>
      <c r="C31" s="65" t="s">
        <v>345</v>
      </c>
      <c r="D31" s="63"/>
      <c r="E31" s="63"/>
      <c r="F31" s="63"/>
      <c r="G31" s="63"/>
      <c r="H31" s="63"/>
      <c r="I31" s="63">
        <v>284.18</v>
      </c>
      <c r="J31" s="63">
        <v>290.44</v>
      </c>
      <c r="K31" s="68">
        <v>320.75</v>
      </c>
      <c r="L31" s="66">
        <v>289.64999999999998</v>
      </c>
      <c r="M31" s="63">
        <v>296.02</v>
      </c>
      <c r="N31" s="70">
        <v>305.64</v>
      </c>
      <c r="O31" s="398">
        <v>317.56</v>
      </c>
    </row>
    <row r="32" spans="1:24" ht="15">
      <c r="A32" s="65"/>
      <c r="B32" s="65"/>
      <c r="C32" s="65" t="s">
        <v>346</v>
      </c>
      <c r="D32" s="63">
        <v>409.82</v>
      </c>
      <c r="E32" s="63">
        <v>423.39</v>
      </c>
      <c r="F32" s="63">
        <v>398.82</v>
      </c>
      <c r="G32" s="63">
        <v>397.19</v>
      </c>
      <c r="H32" s="63">
        <v>389.91</v>
      </c>
      <c r="I32" s="63">
        <v>405.26</v>
      </c>
      <c r="J32" s="63">
        <v>414.19</v>
      </c>
      <c r="K32" s="68">
        <v>457.42</v>
      </c>
      <c r="L32" s="66">
        <v>27.82</v>
      </c>
      <c r="M32" s="63">
        <v>28.43</v>
      </c>
      <c r="N32" s="70">
        <v>29.35</v>
      </c>
      <c r="O32" s="398">
        <v>30.5</v>
      </c>
    </row>
    <row r="33" spans="1:15" ht="15">
      <c r="A33" s="65"/>
      <c r="B33" s="65"/>
      <c r="C33" s="65" t="s">
        <v>488</v>
      </c>
      <c r="D33" s="63"/>
      <c r="E33" s="63"/>
      <c r="F33" s="63"/>
      <c r="G33" s="63"/>
      <c r="H33" s="63"/>
      <c r="I33" s="63"/>
      <c r="J33" s="63"/>
      <c r="K33" s="68"/>
      <c r="L33" s="66"/>
      <c r="M33" s="63"/>
      <c r="N33" s="70">
        <v>734.32</v>
      </c>
      <c r="O33" s="398">
        <v>751.2</v>
      </c>
    </row>
    <row r="34" spans="1:15" ht="15">
      <c r="A34" s="65"/>
      <c r="B34" s="65"/>
      <c r="C34" s="65"/>
      <c r="D34" s="63"/>
      <c r="E34" s="63"/>
      <c r="F34" s="63"/>
      <c r="G34" s="63"/>
      <c r="H34" s="63"/>
      <c r="I34" s="63"/>
      <c r="J34" s="63"/>
      <c r="K34" s="65"/>
      <c r="L34" s="70"/>
      <c r="M34" s="63"/>
      <c r="N34" s="70"/>
      <c r="O34" s="398"/>
    </row>
    <row r="35" spans="1:15" ht="15.75">
      <c r="A35" s="65"/>
      <c r="B35" s="52" t="s">
        <v>347</v>
      </c>
      <c r="C35" s="65"/>
      <c r="D35" s="63"/>
      <c r="E35" s="63"/>
      <c r="F35" s="63"/>
      <c r="G35" s="63"/>
      <c r="H35" s="63"/>
      <c r="I35" s="63"/>
      <c r="J35" s="63"/>
      <c r="K35" s="71"/>
      <c r="L35" s="72"/>
      <c r="M35" s="63"/>
      <c r="N35" s="70"/>
      <c r="O35" s="398"/>
    </row>
    <row r="36" spans="1:15" ht="15">
      <c r="A36" s="65"/>
      <c r="B36" s="65"/>
      <c r="C36" s="65" t="s">
        <v>320</v>
      </c>
      <c r="D36" s="63">
        <v>207.12</v>
      </c>
      <c r="E36" s="63">
        <v>208.16</v>
      </c>
      <c r="F36" s="63">
        <v>206.7</v>
      </c>
      <c r="G36" s="63">
        <v>207.94</v>
      </c>
      <c r="H36" s="63">
        <v>210.64</v>
      </c>
      <c r="I36" s="63">
        <v>215.7</v>
      </c>
      <c r="J36" s="63">
        <v>220.88</v>
      </c>
      <c r="K36" s="68">
        <v>226.4</v>
      </c>
      <c r="L36" s="70">
        <v>61.24</v>
      </c>
      <c r="M36" s="63">
        <v>62.59</v>
      </c>
      <c r="N36" s="70">
        <v>64.72</v>
      </c>
      <c r="O36" s="399">
        <v>67.180000000000007</v>
      </c>
    </row>
    <row r="37" spans="1:15" ht="15">
      <c r="A37" s="65"/>
      <c r="B37" s="65"/>
      <c r="C37" s="65" t="s">
        <v>321</v>
      </c>
      <c r="D37" s="63">
        <v>2630.69</v>
      </c>
      <c r="E37" s="63">
        <v>2643.84</v>
      </c>
      <c r="F37" s="63">
        <v>2625.33</v>
      </c>
      <c r="G37" s="63">
        <v>2641.08</v>
      </c>
      <c r="H37" s="63">
        <v>2675.41</v>
      </c>
      <c r="I37" s="63">
        <v>2739.62</v>
      </c>
      <c r="J37" s="63">
        <v>2805.37</v>
      </c>
      <c r="K37" s="68">
        <v>2875.5</v>
      </c>
      <c r="L37" s="70">
        <v>895.43</v>
      </c>
      <c r="M37" s="63">
        <v>915.13</v>
      </c>
      <c r="N37" s="70">
        <v>946.24</v>
      </c>
      <c r="O37" s="399">
        <v>982.2</v>
      </c>
    </row>
    <row r="38" spans="1:15" ht="15">
      <c r="A38" s="65"/>
      <c r="B38" s="65"/>
      <c r="C38" s="65" t="s">
        <v>348</v>
      </c>
      <c r="D38" s="63">
        <v>62.86</v>
      </c>
      <c r="E38" s="63">
        <v>63.17</v>
      </c>
      <c r="F38" s="63">
        <v>62.73</v>
      </c>
      <c r="G38" s="63">
        <v>63.11</v>
      </c>
      <c r="H38" s="63">
        <v>63.93</v>
      </c>
      <c r="I38" s="63">
        <v>65.459999999999994</v>
      </c>
      <c r="J38" s="63">
        <v>67.03</v>
      </c>
      <c r="K38" s="68">
        <v>68.709999999999994</v>
      </c>
      <c r="L38" s="70">
        <v>12.82</v>
      </c>
      <c r="M38" s="63">
        <v>13.1</v>
      </c>
      <c r="N38" s="70">
        <v>13.55</v>
      </c>
      <c r="O38" s="399">
        <v>14.06</v>
      </c>
    </row>
    <row r="39" spans="1:15" ht="15">
      <c r="A39" s="65"/>
      <c r="B39" s="65"/>
      <c r="C39" s="73" t="s">
        <v>491</v>
      </c>
      <c r="D39" s="63"/>
      <c r="E39" s="65"/>
      <c r="F39" s="65"/>
      <c r="G39" s="65"/>
      <c r="H39" s="65"/>
      <c r="I39" s="65"/>
      <c r="J39" s="65"/>
      <c r="K39" s="65"/>
      <c r="L39" s="70">
        <v>18.89</v>
      </c>
      <c r="M39" s="63">
        <v>19.309999999999999</v>
      </c>
      <c r="N39" s="70">
        <v>19.97</v>
      </c>
      <c r="O39" s="399">
        <v>20.73</v>
      </c>
    </row>
    <row r="40" spans="1:15" ht="15">
      <c r="A40" s="65"/>
      <c r="B40" s="65"/>
      <c r="C40" s="73" t="s">
        <v>322</v>
      </c>
      <c r="D40" s="65"/>
      <c r="E40" s="65"/>
      <c r="F40" s="65"/>
      <c r="G40" s="65"/>
      <c r="H40" s="65"/>
      <c r="I40" s="65"/>
      <c r="J40" s="65"/>
      <c r="K40" s="65"/>
      <c r="L40" s="70">
        <v>10.02</v>
      </c>
      <c r="M40" s="63">
        <v>10.24</v>
      </c>
      <c r="N40" s="70">
        <v>10.59</v>
      </c>
      <c r="O40" s="399">
        <v>10.99</v>
      </c>
    </row>
    <row r="41" spans="1:15" ht="15">
      <c r="A41" s="65"/>
      <c r="B41" s="65"/>
      <c r="C41" s="65"/>
      <c r="D41" s="65"/>
      <c r="E41" s="65"/>
      <c r="F41" s="65"/>
      <c r="G41" s="65"/>
      <c r="H41" s="65"/>
      <c r="I41" s="65"/>
      <c r="J41" s="65"/>
      <c r="K41" s="65"/>
      <c r="L41" s="67"/>
      <c r="M41" s="63"/>
      <c r="N41" s="70"/>
      <c r="O41" s="398"/>
    </row>
    <row r="42" spans="1:15" ht="15.75">
      <c r="A42" s="65"/>
      <c r="B42" s="52" t="s">
        <v>349</v>
      </c>
      <c r="C42" s="65"/>
      <c r="D42" s="65"/>
      <c r="E42" s="65"/>
      <c r="F42" s="65"/>
      <c r="G42" s="65"/>
      <c r="H42" s="65"/>
      <c r="I42" s="65"/>
      <c r="J42" s="65"/>
      <c r="K42" s="65"/>
      <c r="L42" s="72"/>
      <c r="M42" s="63"/>
      <c r="N42" s="70"/>
      <c r="O42" s="398"/>
    </row>
    <row r="43" spans="1:15" ht="15">
      <c r="A43" s="65"/>
      <c r="B43" s="65"/>
      <c r="C43" s="65" t="s">
        <v>350</v>
      </c>
      <c r="D43" s="63">
        <v>6226.21</v>
      </c>
      <c r="E43" s="74">
        <v>6693.89</v>
      </c>
      <c r="F43" s="63">
        <v>6574</v>
      </c>
      <c r="G43" s="63">
        <v>6511.92</v>
      </c>
      <c r="H43" s="63">
        <v>6600.17</v>
      </c>
      <c r="I43" s="63">
        <v>6817</v>
      </c>
      <c r="J43" s="63">
        <v>7112.84</v>
      </c>
      <c r="K43" s="63">
        <v>7452.22</v>
      </c>
      <c r="L43" s="70">
        <v>7436.67</v>
      </c>
      <c r="M43" s="63">
        <v>7880.65</v>
      </c>
      <c r="N43" s="70">
        <v>8334.51</v>
      </c>
      <c r="O43" s="398">
        <v>8750</v>
      </c>
    </row>
    <row r="44" spans="1:15" ht="15">
      <c r="A44" s="65"/>
      <c r="B44" s="65"/>
      <c r="C44" s="65" t="s">
        <v>351</v>
      </c>
      <c r="D44" s="63">
        <v>6065.43</v>
      </c>
      <c r="E44" s="75">
        <v>6499.81</v>
      </c>
      <c r="F44" s="63">
        <v>6379.92</v>
      </c>
      <c r="G44" s="63">
        <v>6275.85</v>
      </c>
      <c r="H44" s="63">
        <v>6279.4</v>
      </c>
      <c r="I44" s="63">
        <v>6496.23</v>
      </c>
      <c r="J44" s="63">
        <v>6792.07</v>
      </c>
      <c r="K44" s="63">
        <v>7131.4500000000007</v>
      </c>
      <c r="L44" s="70">
        <v>7115.9</v>
      </c>
      <c r="M44" s="60">
        <f>M43-320.77</f>
        <v>7559.8799999999992</v>
      </c>
      <c r="N44" s="400">
        <f>N43-320.77</f>
        <v>8013.74</v>
      </c>
      <c r="O44" s="400">
        <f>O43-320.77</f>
        <v>8429.23</v>
      </c>
    </row>
    <row r="45" spans="1:15" ht="15">
      <c r="D45" s="182"/>
      <c r="E45" s="182"/>
      <c r="F45" s="182"/>
      <c r="G45" s="182"/>
      <c r="H45" s="182"/>
      <c r="I45" s="182"/>
      <c r="J45" s="182"/>
      <c r="K45" s="182"/>
      <c r="L45" s="182"/>
      <c r="M45" s="182"/>
      <c r="N45" s="182"/>
      <c r="O45" s="398"/>
    </row>
    <row r="46" spans="1:15" ht="15">
      <c r="A46" s="190"/>
      <c r="B46" s="190"/>
      <c r="C46" s="190"/>
      <c r="D46" s="190"/>
      <c r="E46" s="190"/>
      <c r="F46" s="190"/>
      <c r="G46" s="190"/>
      <c r="H46" s="190"/>
      <c r="I46" s="190"/>
      <c r="J46" s="190"/>
      <c r="K46" s="190"/>
      <c r="L46" s="190"/>
      <c r="M46" s="190"/>
      <c r="N46" s="190"/>
      <c r="O46" s="398"/>
    </row>
    <row r="47" spans="1:15" ht="15">
      <c r="A47" s="190"/>
      <c r="B47" s="190"/>
      <c r="C47" s="190"/>
      <c r="D47" s="190"/>
      <c r="E47" s="190"/>
      <c r="F47" s="190"/>
      <c r="G47" s="190"/>
      <c r="H47" s="190"/>
      <c r="I47" s="190"/>
      <c r="J47" s="190"/>
      <c r="K47" s="190"/>
      <c r="L47" s="190"/>
      <c r="M47" s="190"/>
      <c r="N47" s="190"/>
      <c r="O47" s="398"/>
    </row>
    <row r="48" spans="1:15" ht="15">
      <c r="O48" s="398"/>
    </row>
    <row r="49" spans="1:16" ht="15">
      <c r="A49" s="54">
        <v>45818</v>
      </c>
      <c r="O49" s="398"/>
    </row>
    <row r="50" spans="1:16" ht="18">
      <c r="A50" s="183" t="s">
        <v>584</v>
      </c>
      <c r="O50" s="398"/>
    </row>
    <row r="51" spans="1:16" ht="15">
      <c r="A51" s="51" t="s">
        <v>585</v>
      </c>
      <c r="O51" s="398"/>
    </row>
    <row r="52" spans="1:16" ht="15">
      <c r="C52" s="486"/>
      <c r="D52" s="486"/>
      <c r="E52" s="486"/>
      <c r="F52" s="486"/>
      <c r="G52" s="486"/>
      <c r="H52" s="486"/>
      <c r="I52" s="486"/>
      <c r="J52" s="486"/>
      <c r="K52" s="486"/>
      <c r="L52" s="486"/>
      <c r="M52" s="486"/>
      <c r="N52" s="486"/>
      <c r="O52" s="398"/>
    </row>
    <row r="53" spans="1:16" ht="15.75">
      <c r="C53" s="65"/>
      <c r="D53" s="184">
        <v>2015</v>
      </c>
      <c r="E53" s="184">
        <v>2016</v>
      </c>
      <c r="F53" s="184">
        <v>2017</v>
      </c>
      <c r="G53" s="184">
        <v>2018</v>
      </c>
      <c r="H53" s="184">
        <v>2019</v>
      </c>
      <c r="I53" s="184">
        <v>2020</v>
      </c>
      <c r="J53" s="184">
        <v>2021</v>
      </c>
      <c r="K53" s="184">
        <v>2022</v>
      </c>
      <c r="L53" s="184">
        <v>2023</v>
      </c>
      <c r="M53" s="184">
        <v>2024</v>
      </c>
      <c r="N53" s="193">
        <v>2025</v>
      </c>
      <c r="O53" s="401" t="s">
        <v>586</v>
      </c>
    </row>
    <row r="54" spans="1:16" ht="15">
      <c r="C54" s="65" t="s">
        <v>504</v>
      </c>
      <c r="D54" s="63">
        <v>6004.93</v>
      </c>
      <c r="E54" s="63">
        <v>6122.06</v>
      </c>
      <c r="F54" s="63">
        <v>6145.01</v>
      </c>
      <c r="G54" s="63">
        <v>6070.92</v>
      </c>
      <c r="H54" s="63">
        <v>5906.12</v>
      </c>
      <c r="I54" s="63">
        <v>6305.48</v>
      </c>
      <c r="J54" s="63">
        <v>6615.98</v>
      </c>
      <c r="K54" s="63">
        <v>7157.74</v>
      </c>
      <c r="L54" s="63">
        <v>7630.82</v>
      </c>
      <c r="M54" s="63">
        <v>7943</v>
      </c>
      <c r="N54" s="63">
        <v>8433.2999999999993</v>
      </c>
      <c r="O54" s="402">
        <v>8984</v>
      </c>
    </row>
    <row r="55" spans="1:16" ht="15">
      <c r="C55" s="65" t="s">
        <v>496</v>
      </c>
      <c r="D55" s="63">
        <v>10782.42</v>
      </c>
      <c r="E55" s="63">
        <v>10465.32</v>
      </c>
      <c r="F55" s="63">
        <v>10278.43</v>
      </c>
      <c r="G55" s="63"/>
      <c r="H55" s="63"/>
      <c r="I55" s="63"/>
      <c r="J55" s="63"/>
      <c r="K55" s="63"/>
      <c r="L55" s="63"/>
      <c r="M55" s="63"/>
      <c r="N55" s="63"/>
      <c r="O55" s="402"/>
      <c r="P55" s="189" t="s">
        <v>492</v>
      </c>
    </row>
    <row r="56" spans="1:16" ht="15">
      <c r="C56" s="65" t="s">
        <v>505</v>
      </c>
      <c r="D56" s="63">
        <v>75.48</v>
      </c>
      <c r="E56" s="63">
        <v>76.16</v>
      </c>
      <c r="F56" s="63">
        <v>76.959999999999994</v>
      </c>
      <c r="G56" s="63">
        <v>77.14</v>
      </c>
      <c r="H56" s="63">
        <v>76.819999999999993</v>
      </c>
      <c r="I56" s="63">
        <v>79.540000000000006</v>
      </c>
      <c r="J56" s="63">
        <v>82.19</v>
      </c>
      <c r="K56" s="63">
        <v>83.96</v>
      </c>
      <c r="L56" s="63">
        <v>87.33</v>
      </c>
      <c r="M56" s="63">
        <v>89.34</v>
      </c>
      <c r="N56" s="63">
        <v>91.69</v>
      </c>
      <c r="O56" s="402">
        <v>96</v>
      </c>
      <c r="P56" s="189"/>
    </row>
    <row r="57" spans="1:16" ht="15">
      <c r="C57" s="65" t="s">
        <v>506</v>
      </c>
      <c r="D57" s="63">
        <v>83.51</v>
      </c>
      <c r="E57" s="63">
        <v>83.6</v>
      </c>
      <c r="F57" s="63">
        <v>82.91</v>
      </c>
      <c r="G57" s="63">
        <v>83.77</v>
      </c>
      <c r="H57" s="63">
        <v>84.65</v>
      </c>
      <c r="I57" s="63">
        <v>84.37</v>
      </c>
      <c r="J57" s="63">
        <v>84.77</v>
      </c>
      <c r="K57" s="63">
        <v>89.48</v>
      </c>
      <c r="L57" s="63">
        <v>93.04</v>
      </c>
      <c r="M57" s="63">
        <v>95.18</v>
      </c>
      <c r="N57" s="63">
        <v>100.48</v>
      </c>
      <c r="O57" s="402">
        <v>104</v>
      </c>
      <c r="P57" s="189"/>
    </row>
    <row r="58" spans="1:16" ht="15">
      <c r="C58" s="65"/>
      <c r="D58" s="65"/>
      <c r="E58" s="65"/>
      <c r="F58" s="65"/>
      <c r="G58" s="65"/>
      <c r="H58" s="65"/>
      <c r="I58" s="65"/>
      <c r="J58" s="65"/>
      <c r="K58" s="65"/>
      <c r="L58" s="65"/>
      <c r="M58" s="65"/>
      <c r="N58" s="63"/>
      <c r="O58" s="402"/>
      <c r="P58" s="189"/>
    </row>
    <row r="59" spans="1:16" ht="15">
      <c r="C59" s="65" t="s">
        <v>510</v>
      </c>
      <c r="D59" s="63">
        <v>299.51</v>
      </c>
      <c r="E59" s="63">
        <v>299.51</v>
      </c>
      <c r="F59" s="63">
        <v>297.48</v>
      </c>
      <c r="G59" s="63">
        <v>297.48</v>
      </c>
      <c r="H59" s="63">
        <v>297.48</v>
      </c>
      <c r="I59" s="63">
        <v>297.48</v>
      </c>
      <c r="J59" s="63">
        <v>297.48</v>
      </c>
      <c r="K59" s="63">
        <v>297.48</v>
      </c>
      <c r="L59" s="63">
        <v>298.63</v>
      </c>
      <c r="M59" s="63">
        <v>305.52999999999997</v>
      </c>
      <c r="N59" s="63">
        <v>350.83</v>
      </c>
      <c r="O59" s="402">
        <v>322</v>
      </c>
      <c r="P59" s="189"/>
    </row>
    <row r="60" spans="1:16" ht="15">
      <c r="C60" s="65" t="s">
        <v>511</v>
      </c>
      <c r="D60" s="63">
        <v>88.85</v>
      </c>
      <c r="E60" s="63">
        <v>88.85</v>
      </c>
      <c r="F60" s="63">
        <v>89.47</v>
      </c>
      <c r="G60" s="63">
        <v>88.2</v>
      </c>
      <c r="H60" s="63">
        <v>88.2</v>
      </c>
      <c r="I60" s="63">
        <v>88.2</v>
      </c>
      <c r="J60" s="63">
        <v>94.11</v>
      </c>
      <c r="K60" s="63">
        <v>88.64</v>
      </c>
      <c r="L60" s="63">
        <v>92.17</v>
      </c>
      <c r="M60" s="63">
        <v>94.3</v>
      </c>
      <c r="N60" s="63">
        <v>90.17</v>
      </c>
      <c r="O60" s="402">
        <v>123</v>
      </c>
      <c r="P60" s="189"/>
    </row>
    <row r="61" spans="1:16" ht="15">
      <c r="C61" s="65" t="s">
        <v>509</v>
      </c>
      <c r="D61" s="63">
        <v>157.96</v>
      </c>
      <c r="E61" s="63">
        <v>157.96</v>
      </c>
      <c r="F61" s="63">
        <v>156.94</v>
      </c>
      <c r="G61" s="63">
        <v>156.94</v>
      </c>
      <c r="H61" s="63">
        <v>156.94</v>
      </c>
      <c r="I61" s="63">
        <v>156.94</v>
      </c>
      <c r="J61" s="63">
        <v>156.94</v>
      </c>
      <c r="K61" s="63">
        <v>156.94</v>
      </c>
      <c r="L61" s="63">
        <v>159.4</v>
      </c>
      <c r="M61" s="63">
        <v>163.08000000000001</v>
      </c>
      <c r="N61" s="63">
        <v>162.62</v>
      </c>
      <c r="O61" s="402">
        <v>157</v>
      </c>
      <c r="P61" s="189"/>
    </row>
    <row r="62" spans="1:16" ht="15">
      <c r="C62" s="65" t="s">
        <v>497</v>
      </c>
      <c r="D62" s="63">
        <v>108.05</v>
      </c>
      <c r="E62" s="63">
        <v>130.51</v>
      </c>
      <c r="F62" s="63">
        <v>119.2</v>
      </c>
      <c r="G62" s="63">
        <v>123.58</v>
      </c>
      <c r="H62" s="63">
        <v>141.28</v>
      </c>
      <c r="I62" s="63">
        <v>153.65</v>
      </c>
      <c r="J62" s="63">
        <v>165.33</v>
      </c>
      <c r="K62" s="63">
        <v>167.66</v>
      </c>
      <c r="L62" s="63">
        <v>174.25</v>
      </c>
      <c r="M62" s="63">
        <v>166.77</v>
      </c>
      <c r="N62" s="63">
        <v>173.01</v>
      </c>
      <c r="O62" s="402">
        <v>184</v>
      </c>
      <c r="P62" s="189"/>
    </row>
    <row r="63" spans="1:16" ht="15">
      <c r="C63" s="65"/>
      <c r="D63" s="65"/>
      <c r="E63" s="65"/>
      <c r="F63" s="65"/>
      <c r="G63" s="65"/>
      <c r="H63" s="65"/>
      <c r="I63" s="65"/>
      <c r="J63" s="65"/>
      <c r="K63" s="65"/>
      <c r="L63" s="65"/>
      <c r="M63" s="65"/>
      <c r="N63" s="63"/>
      <c r="O63" s="402"/>
      <c r="P63" s="189"/>
    </row>
    <row r="64" spans="1:16" ht="15">
      <c r="C64" s="65" t="s">
        <v>507</v>
      </c>
      <c r="D64" s="185">
        <v>67636</v>
      </c>
      <c r="E64" s="185">
        <v>64650</v>
      </c>
      <c r="F64" s="185">
        <v>62920</v>
      </c>
      <c r="G64" s="185">
        <v>64479</v>
      </c>
      <c r="H64" s="185">
        <v>67543</v>
      </c>
      <c r="I64" s="185">
        <v>71761</v>
      </c>
      <c r="J64" s="185">
        <v>75652</v>
      </c>
      <c r="K64" s="185">
        <v>79185</v>
      </c>
      <c r="L64" s="185">
        <v>82861</v>
      </c>
      <c r="M64" s="185">
        <v>85071</v>
      </c>
      <c r="N64" s="185">
        <v>86847</v>
      </c>
      <c r="O64" s="402">
        <v>93715</v>
      </c>
      <c r="P64" s="189"/>
    </row>
    <row r="65" spans="3:16" ht="15">
      <c r="C65" s="65" t="s">
        <v>503</v>
      </c>
      <c r="D65" s="185">
        <v>54658</v>
      </c>
      <c r="E65" s="185">
        <v>52771</v>
      </c>
      <c r="F65" s="185">
        <v>52439</v>
      </c>
      <c r="G65" s="185">
        <v>53639</v>
      </c>
      <c r="H65" s="185">
        <v>52225</v>
      </c>
      <c r="I65" s="185">
        <v>58248</v>
      </c>
      <c r="J65" s="185">
        <v>60016</v>
      </c>
      <c r="K65" s="185">
        <v>62254</v>
      </c>
      <c r="L65" s="185">
        <v>65058</v>
      </c>
      <c r="M65" s="185">
        <v>66743</v>
      </c>
      <c r="N65" s="185">
        <v>65274</v>
      </c>
      <c r="O65" s="402">
        <v>68430</v>
      </c>
      <c r="P65" s="189" t="s">
        <v>493</v>
      </c>
    </row>
    <row r="66" spans="3:16" ht="15">
      <c r="C66" s="65" t="s">
        <v>508</v>
      </c>
      <c r="D66" s="185">
        <v>54178</v>
      </c>
      <c r="E66" s="185">
        <v>52503</v>
      </c>
      <c r="F66" s="185">
        <v>50118</v>
      </c>
      <c r="G66" s="185">
        <v>49550</v>
      </c>
      <c r="H66" s="185">
        <v>49184</v>
      </c>
      <c r="I66" s="185">
        <v>51851</v>
      </c>
      <c r="J66" s="185">
        <v>49763</v>
      </c>
      <c r="K66" s="185">
        <v>54321</v>
      </c>
      <c r="L66" s="185">
        <v>56818</v>
      </c>
      <c r="M66" s="185">
        <v>58318</v>
      </c>
      <c r="N66" s="185">
        <v>58566</v>
      </c>
      <c r="O66" s="402">
        <v>61228</v>
      </c>
      <c r="P66" s="189" t="s">
        <v>494</v>
      </c>
    </row>
    <row r="67" spans="3:16" ht="15.75">
      <c r="C67" s="65"/>
      <c r="D67" s="65"/>
      <c r="E67" s="65"/>
      <c r="F67" s="65"/>
      <c r="G67" s="65"/>
      <c r="H67" s="65"/>
      <c r="I67" s="65"/>
      <c r="J67" s="65"/>
      <c r="K67" s="65"/>
      <c r="L67" s="65"/>
      <c r="M67" s="65"/>
      <c r="N67" s="63"/>
      <c r="O67" s="398"/>
      <c r="P67" s="162"/>
    </row>
    <row r="68" spans="3:16" ht="15">
      <c r="C68" s="65" t="s">
        <v>500</v>
      </c>
      <c r="D68" s="63">
        <v>26</v>
      </c>
      <c r="E68" s="63">
        <v>26</v>
      </c>
      <c r="F68" s="63">
        <v>26</v>
      </c>
      <c r="G68" s="63">
        <v>26</v>
      </c>
      <c r="H68" s="63">
        <v>26</v>
      </c>
      <c r="I68" s="63">
        <v>26</v>
      </c>
      <c r="J68" s="63">
        <v>26</v>
      </c>
      <c r="K68" s="63">
        <v>26</v>
      </c>
      <c r="L68" s="63">
        <v>26</v>
      </c>
      <c r="M68" s="63">
        <v>26</v>
      </c>
      <c r="N68" s="63">
        <v>26</v>
      </c>
      <c r="O68" s="402">
        <v>26</v>
      </c>
    </row>
    <row r="69" spans="3:16" ht="15">
      <c r="C69" s="65" t="s">
        <v>501</v>
      </c>
      <c r="D69" s="63">
        <v>12</v>
      </c>
      <c r="E69" s="63">
        <v>12</v>
      </c>
      <c r="F69" s="63">
        <v>12</v>
      </c>
      <c r="G69" s="63">
        <v>12</v>
      </c>
      <c r="H69" s="63">
        <v>12</v>
      </c>
      <c r="I69" s="63">
        <v>12</v>
      </c>
      <c r="J69" s="63">
        <v>12</v>
      </c>
      <c r="K69" s="63">
        <v>12</v>
      </c>
      <c r="L69" s="63">
        <v>12</v>
      </c>
      <c r="M69" s="63">
        <v>12</v>
      </c>
      <c r="N69" s="63">
        <v>12</v>
      </c>
      <c r="O69" s="402">
        <v>12</v>
      </c>
    </row>
    <row r="70" spans="3:16" ht="15">
      <c r="C70" s="65" t="s">
        <v>502</v>
      </c>
      <c r="D70" s="63">
        <v>15</v>
      </c>
      <c r="E70" s="63">
        <v>15</v>
      </c>
      <c r="F70" s="63">
        <v>15</v>
      </c>
      <c r="G70" s="63">
        <v>15</v>
      </c>
      <c r="H70" s="63">
        <v>15</v>
      </c>
      <c r="I70" s="63">
        <v>15</v>
      </c>
      <c r="J70" s="63">
        <v>15</v>
      </c>
      <c r="K70" s="63">
        <v>15</v>
      </c>
      <c r="L70" s="63">
        <v>15</v>
      </c>
      <c r="M70" s="63">
        <v>15</v>
      </c>
      <c r="N70" s="63">
        <v>15</v>
      </c>
      <c r="O70" s="402">
        <v>15</v>
      </c>
    </row>
    <row r="71" spans="3:16" ht="15">
      <c r="C71" s="65"/>
      <c r="D71" s="65"/>
      <c r="E71" s="65"/>
      <c r="F71" s="65"/>
      <c r="G71" s="65"/>
      <c r="H71" s="65"/>
      <c r="I71" s="65"/>
      <c r="J71" s="65"/>
      <c r="K71" s="65"/>
      <c r="L71" s="65"/>
      <c r="M71" s="65"/>
      <c r="N71" s="63"/>
      <c r="O71" s="398"/>
    </row>
    <row r="72" spans="3:16" ht="15.75">
      <c r="C72" s="52" t="s">
        <v>498</v>
      </c>
      <c r="D72" s="65"/>
      <c r="E72" s="65"/>
      <c r="F72" s="65"/>
      <c r="G72" s="65"/>
      <c r="H72" s="65"/>
      <c r="I72" s="65"/>
      <c r="J72" s="65"/>
      <c r="K72" s="65"/>
      <c r="L72" s="65"/>
      <c r="M72" s="65"/>
      <c r="N72" s="63"/>
      <c r="O72" s="398"/>
    </row>
    <row r="73" spans="3:16" ht="15">
      <c r="C73" s="65" t="s">
        <v>495</v>
      </c>
      <c r="G73" s="187">
        <v>78.67</v>
      </c>
      <c r="H73" s="187">
        <v>78.239999999999995</v>
      </c>
      <c r="I73" s="187">
        <v>83.97</v>
      </c>
      <c r="J73" s="187">
        <v>86.8</v>
      </c>
      <c r="K73" s="187">
        <v>89.98</v>
      </c>
      <c r="L73" s="187">
        <v>93.1</v>
      </c>
      <c r="M73" s="187">
        <v>96.03</v>
      </c>
      <c r="N73" s="63">
        <v>100.52</v>
      </c>
      <c r="O73" s="403">
        <v>109</v>
      </c>
    </row>
    <row r="74" spans="3:16" ht="15">
      <c r="C74" s="65" t="s">
        <v>496</v>
      </c>
      <c r="D74" s="187">
        <v>297.99</v>
      </c>
      <c r="E74" s="187">
        <v>291.83</v>
      </c>
      <c r="F74" s="187">
        <v>254.85</v>
      </c>
      <c r="G74" s="187">
        <v>174.56</v>
      </c>
      <c r="H74" s="187">
        <v>174.25</v>
      </c>
      <c r="I74" s="187">
        <v>178.64</v>
      </c>
      <c r="J74" s="187">
        <v>181.97</v>
      </c>
      <c r="K74" s="187">
        <v>186.42</v>
      </c>
      <c r="L74" s="187">
        <v>192.82</v>
      </c>
      <c r="M74" s="187">
        <v>204.22</v>
      </c>
      <c r="N74" s="63">
        <v>196.45</v>
      </c>
      <c r="O74" s="403">
        <v>201</v>
      </c>
    </row>
    <row r="75" spans="3:16" ht="16.5">
      <c r="C75" s="188"/>
      <c r="D75" s="192" t="s">
        <v>499</v>
      </c>
      <c r="E75" s="65"/>
      <c r="F75" s="65"/>
      <c r="G75" s="65"/>
      <c r="H75" s="65"/>
      <c r="I75" s="65"/>
      <c r="J75" s="65"/>
      <c r="K75" s="65"/>
      <c r="L75" s="65"/>
      <c r="M75" s="162"/>
      <c r="N75" s="191"/>
    </row>
    <row r="76" spans="3:16" ht="15.75">
      <c r="D76" s="186"/>
      <c r="E76" s="38"/>
      <c r="F76" s="38"/>
      <c r="G76" s="38"/>
      <c r="H76" s="38"/>
      <c r="I76" s="38"/>
      <c r="J76" s="38"/>
      <c r="K76" s="38"/>
      <c r="L76" s="38"/>
    </row>
    <row r="77" spans="3:16" ht="15.75">
      <c r="D77" s="182"/>
      <c r="E77" s="182"/>
      <c r="G77" s="38"/>
      <c r="H77" s="38"/>
      <c r="I77" s="38"/>
      <c r="J77" s="38"/>
      <c r="K77" s="38"/>
      <c r="L77" s="38"/>
      <c r="M77" s="38"/>
      <c r="N77" s="38"/>
    </row>
    <row r="78" spans="3:16" ht="15.75">
      <c r="D78" s="182"/>
      <c r="E78" s="182"/>
      <c r="G78" s="38"/>
      <c r="H78" s="38"/>
      <c r="I78" s="38"/>
      <c r="J78" s="38"/>
      <c r="K78" s="38"/>
      <c r="L78" s="38"/>
      <c r="M78" s="38"/>
      <c r="N78" s="38"/>
    </row>
    <row r="79" spans="3:16" ht="15.75">
      <c r="D79" s="182"/>
      <c r="E79" s="182"/>
      <c r="G79" s="38"/>
      <c r="H79" s="38"/>
      <c r="I79" s="38"/>
      <c r="J79" s="38"/>
      <c r="K79" s="38"/>
      <c r="L79" s="38"/>
      <c r="M79" s="38"/>
      <c r="N79" s="38"/>
    </row>
    <row r="80" spans="3:16" ht="15.75">
      <c r="D80" s="182"/>
      <c r="E80" s="182"/>
      <c r="G80" s="38"/>
      <c r="H80" s="38"/>
      <c r="I80" s="38"/>
      <c r="J80" s="38"/>
      <c r="K80" s="38"/>
      <c r="L80" s="38"/>
      <c r="M80" s="38"/>
      <c r="N80" s="38"/>
    </row>
    <row r="81" spans="3:14" ht="15.75">
      <c r="D81" s="182"/>
      <c r="E81" s="182"/>
      <c r="G81" s="38"/>
      <c r="H81" s="38"/>
      <c r="I81" s="38"/>
      <c r="J81" s="38"/>
      <c r="K81" s="38"/>
      <c r="L81" s="38"/>
      <c r="M81" s="38"/>
      <c r="N81" s="38"/>
    </row>
    <row r="82" spans="3:14" ht="15.75">
      <c r="D82" s="182"/>
      <c r="E82" s="182"/>
      <c r="G82" s="38"/>
      <c r="H82" s="38"/>
      <c r="I82" s="38"/>
      <c r="J82" s="38"/>
      <c r="K82" s="38"/>
      <c r="L82" s="38"/>
      <c r="M82" s="38"/>
      <c r="N82" s="38"/>
    </row>
    <row r="83" spans="3:14" ht="15.75">
      <c r="C83" s="186"/>
      <c r="D83" s="182"/>
      <c r="E83" s="182"/>
      <c r="F83" s="186"/>
      <c r="G83" s="38"/>
      <c r="H83" s="38"/>
      <c r="I83" s="38"/>
      <c r="J83" s="38"/>
      <c r="K83" s="38"/>
      <c r="L83" s="38"/>
      <c r="M83" s="38"/>
      <c r="N83" s="38"/>
    </row>
    <row r="84" spans="3:14" ht="15.75">
      <c r="C84" s="38"/>
      <c r="D84" s="38"/>
      <c r="E84" s="38"/>
      <c r="F84" s="38"/>
      <c r="G84" s="38"/>
      <c r="H84" s="38"/>
      <c r="I84" s="38"/>
      <c r="J84" s="38"/>
      <c r="K84" s="38"/>
      <c r="L84" s="38"/>
      <c r="M84" s="38"/>
      <c r="N84" s="38"/>
    </row>
    <row r="85" spans="3:14" ht="15.75">
      <c r="C85" s="38"/>
      <c r="D85" s="38"/>
      <c r="E85" s="38"/>
      <c r="F85" s="38"/>
      <c r="G85" s="38"/>
      <c r="H85" s="38"/>
      <c r="I85" s="38"/>
      <c r="J85" s="38"/>
      <c r="K85" s="38"/>
      <c r="L85" s="38"/>
      <c r="M85" s="38"/>
      <c r="N85" s="38"/>
    </row>
    <row r="86" spans="3:14" ht="15.75">
      <c r="C86" s="38"/>
      <c r="D86" s="38"/>
      <c r="E86" s="38"/>
      <c r="F86" s="38"/>
      <c r="G86" s="38"/>
      <c r="H86" s="38"/>
      <c r="I86" s="38"/>
      <c r="J86" s="38"/>
      <c r="K86" s="38"/>
      <c r="L86" s="38"/>
      <c r="M86" s="38"/>
      <c r="N86" s="38"/>
    </row>
    <row r="87" spans="3:14" ht="15.75">
      <c r="C87" s="38"/>
      <c r="D87" s="38"/>
      <c r="E87" s="38"/>
      <c r="F87" s="38"/>
      <c r="G87" s="38"/>
      <c r="H87" s="38"/>
      <c r="I87" s="38"/>
      <c r="J87" s="38"/>
      <c r="K87" s="38"/>
      <c r="L87" s="38"/>
      <c r="M87" s="38"/>
      <c r="N87" s="38"/>
    </row>
    <row r="88" spans="3:14" ht="15.75">
      <c r="G88" s="38"/>
      <c r="H88" s="38"/>
      <c r="I88" s="38"/>
      <c r="J88" s="38"/>
      <c r="K88" s="38"/>
      <c r="L88" s="38"/>
      <c r="M88" s="38"/>
      <c r="N88" s="38"/>
    </row>
  </sheetData>
  <mergeCells count="1">
    <mergeCell ref="C52:N52"/>
  </mergeCell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4281E-6E0C-43D4-B91C-08E08495D9DE}">
  <dimension ref="A1:BA619"/>
  <sheetViews>
    <sheetView workbookViewId="0">
      <pane xSplit="3" ySplit="10" topLeftCell="D11" activePane="bottomRight" state="frozen"/>
      <selection pane="topRight" activeCell="D1" sqref="D1"/>
      <selection pane="bottomLeft" activeCell="A11" sqref="A11"/>
      <selection pane="bottomRight"/>
    </sheetView>
  </sheetViews>
  <sheetFormatPr defaultRowHeight="16.5"/>
  <cols>
    <col min="1" max="1" width="7" style="416" customWidth="1"/>
    <col min="2" max="2" width="8.85546875" style="1" bestFit="1" customWidth="1"/>
    <col min="3" max="3" width="20.140625" style="413" bestFit="1" customWidth="1"/>
    <col min="4" max="4" width="13.28515625" style="11" bestFit="1" customWidth="1"/>
    <col min="5" max="5" width="9.5703125" style="416" customWidth="1"/>
    <col min="6" max="7" width="9.28515625" style="416" bestFit="1" customWidth="1"/>
    <col min="8" max="8" width="10.28515625" style="416" bestFit="1" customWidth="1"/>
    <col min="9" max="9" width="7" style="416" bestFit="1" customWidth="1"/>
    <col min="10" max="10" width="8.5703125" style="416" bestFit="1" customWidth="1"/>
    <col min="11" max="11" width="14.42578125" style="436" customWidth="1"/>
    <col min="12" max="12" width="10.42578125" style="437" customWidth="1"/>
    <col min="13" max="15" width="9.28515625" style="13" customWidth="1"/>
    <col min="16" max="16" width="7.28515625" style="13" customWidth="1"/>
    <col min="17" max="17" width="7.85546875" style="13" bestFit="1" customWidth="1"/>
    <col min="18" max="18" width="8.140625" style="13" bestFit="1" customWidth="1"/>
    <col min="19" max="19" width="7.7109375" style="13" customWidth="1"/>
    <col min="20" max="20" width="10.85546875" style="13" customWidth="1"/>
    <col min="21" max="21" width="12.7109375" style="438" bestFit="1" customWidth="1"/>
    <col min="22" max="22" width="8.85546875" style="438" customWidth="1"/>
    <col min="23" max="23" width="8.5703125" style="438" customWidth="1"/>
    <col min="24" max="24" width="12.42578125" style="438" customWidth="1"/>
    <col min="25" max="25" width="8.5703125" style="416" customWidth="1"/>
    <col min="26" max="26" width="8" style="416" bestFit="1" customWidth="1"/>
    <col min="27" max="27" width="12" style="416" customWidth="1"/>
    <col min="28" max="28" width="6.85546875" style="416" bestFit="1" customWidth="1"/>
    <col min="29" max="29" width="7.28515625" style="416" bestFit="1" customWidth="1"/>
    <col min="30" max="30" width="8.85546875" style="436" customWidth="1"/>
    <col min="31" max="31" width="9.42578125" style="9" customWidth="1"/>
    <col min="32" max="32" width="9.85546875" style="11" bestFit="1" customWidth="1"/>
    <col min="33" max="33" width="12.42578125" style="11" customWidth="1"/>
    <col min="34" max="35" width="12.42578125" style="9" customWidth="1"/>
    <col min="36" max="36" width="12.42578125" style="9" bestFit="1" customWidth="1"/>
    <col min="37" max="38" width="12.42578125" style="9" customWidth="1"/>
    <col min="39" max="39" width="14.28515625" style="9" customWidth="1"/>
    <col min="40" max="40" width="14.42578125" style="9" bestFit="1" customWidth="1"/>
    <col min="41" max="41" width="11.5703125" style="9" bestFit="1" customWidth="1"/>
    <col min="42" max="42" width="12" style="439" bestFit="1" customWidth="1"/>
    <col min="43" max="43" width="13.28515625" style="415" customWidth="1"/>
    <col min="44" max="44" width="14.85546875" style="415" customWidth="1"/>
    <col min="45" max="45" width="15.42578125" style="415" customWidth="1"/>
    <col min="46" max="46" width="12.42578125" style="415" bestFit="1" customWidth="1"/>
    <col min="47" max="47" width="14.85546875" style="440" bestFit="1" customWidth="1"/>
    <col min="48" max="48" width="15.28515625" style="415" bestFit="1" customWidth="1"/>
    <col min="49" max="49" width="13.28515625" style="415" customWidth="1"/>
    <col min="50" max="50" width="11.42578125" style="415" customWidth="1"/>
    <col min="51" max="51" width="10.28515625" style="415" customWidth="1"/>
    <col min="52" max="52" width="9.140625" style="415"/>
    <col min="53" max="53" width="14.5703125" style="415" bestFit="1" customWidth="1"/>
    <col min="54" max="16384" width="9.140625" style="415"/>
  </cols>
  <sheetData>
    <row r="1" spans="1:53" s="412" customFormat="1" ht="46.5">
      <c r="A1" s="404" t="s">
        <v>587</v>
      </c>
      <c r="B1" s="448"/>
      <c r="C1" s="405"/>
      <c r="D1" s="406"/>
      <c r="E1" s="407"/>
      <c r="F1" s="407"/>
      <c r="G1" s="407"/>
      <c r="H1" s="407"/>
      <c r="I1" s="407"/>
      <c r="J1" s="407"/>
      <c r="K1" s="405"/>
      <c r="L1" s="408"/>
      <c r="M1" s="409"/>
      <c r="N1" s="409"/>
      <c r="O1" s="409"/>
      <c r="P1" s="409"/>
      <c r="Q1" s="409"/>
      <c r="R1" s="409"/>
      <c r="S1" s="409"/>
      <c r="T1" s="409"/>
      <c r="U1" s="410"/>
      <c r="V1" s="410"/>
      <c r="W1" s="410"/>
      <c r="X1" s="410"/>
      <c r="Y1" s="407"/>
      <c r="Z1" s="407"/>
      <c r="AA1" s="407"/>
      <c r="AB1" s="407"/>
      <c r="AC1" s="407"/>
      <c r="AD1" s="405"/>
      <c r="AE1" s="405"/>
      <c r="AF1" s="405"/>
      <c r="AG1" s="405"/>
      <c r="AH1" s="411"/>
      <c r="AI1" s="406"/>
      <c r="AJ1" s="406"/>
      <c r="AK1" s="411"/>
      <c r="AL1" s="411"/>
      <c r="AM1" s="411"/>
      <c r="AN1" s="411"/>
      <c r="AO1" s="411"/>
      <c r="AP1" s="411"/>
      <c r="AQ1" s="411"/>
      <c r="AR1" s="411"/>
      <c r="AS1" s="406"/>
      <c r="AT1" s="449"/>
      <c r="AU1" s="450"/>
      <c r="AV1" s="449"/>
      <c r="AW1" s="450"/>
      <c r="AX1" s="449"/>
      <c r="AY1" s="450"/>
      <c r="AZ1" s="450"/>
      <c r="BA1" s="449"/>
    </row>
    <row r="2" spans="1:53" s="441" customFormat="1" ht="18.75">
      <c r="A2" s="451" t="s">
        <v>626</v>
      </c>
      <c r="B2" s="452"/>
      <c r="C2" s="413"/>
      <c r="D2" s="453"/>
      <c r="E2" s="416"/>
      <c r="F2" s="416"/>
      <c r="G2" s="416"/>
      <c r="H2" s="416"/>
      <c r="I2" s="416"/>
      <c r="J2" s="416"/>
      <c r="K2" s="454"/>
      <c r="L2" s="416"/>
      <c r="M2" s="416"/>
      <c r="N2" s="416"/>
      <c r="O2" s="416"/>
      <c r="P2" s="416"/>
      <c r="Q2" s="416"/>
      <c r="R2" s="416"/>
      <c r="S2" s="416"/>
      <c r="T2" s="416"/>
      <c r="U2" s="416"/>
      <c r="V2" s="413"/>
      <c r="W2" s="416"/>
      <c r="X2" s="413"/>
      <c r="Y2" s="416"/>
      <c r="Z2" s="416"/>
      <c r="AA2" s="416"/>
      <c r="AB2" s="416"/>
      <c r="AC2" s="416"/>
      <c r="AD2" s="173"/>
      <c r="AE2" s="173"/>
      <c r="AF2" s="173"/>
      <c r="AG2" s="173"/>
      <c r="AH2" s="141"/>
      <c r="AI2" s="141"/>
      <c r="AJ2" s="141"/>
      <c r="AK2" s="141"/>
      <c r="AL2" s="141"/>
      <c r="AM2" s="141"/>
      <c r="AN2" s="141"/>
      <c r="AO2" s="141"/>
      <c r="AP2" s="141"/>
      <c r="AQ2" s="141"/>
      <c r="AR2" s="141"/>
      <c r="AS2" s="414"/>
      <c r="AT2" s="229"/>
      <c r="AU2" s="32"/>
      <c r="AV2" s="229"/>
      <c r="AW2" s="32"/>
      <c r="AX2" s="229"/>
      <c r="AY2" s="32"/>
      <c r="AZ2" s="32"/>
      <c r="BA2" s="229"/>
    </row>
    <row r="3" spans="1:53" s="97" customFormat="1" ht="26.25">
      <c r="A3" s="416"/>
      <c r="B3" s="455"/>
      <c r="C3" s="417"/>
      <c r="D3" s="456"/>
      <c r="E3" s="456"/>
      <c r="F3" s="456"/>
      <c r="G3" s="457"/>
      <c r="H3" s="457"/>
      <c r="I3" s="457"/>
      <c r="J3" s="457"/>
      <c r="K3" s="458"/>
      <c r="L3" s="459"/>
      <c r="M3" s="417"/>
      <c r="N3" s="417"/>
      <c r="O3" s="417"/>
      <c r="P3" s="417"/>
      <c r="Q3" s="417"/>
      <c r="R3" s="417"/>
      <c r="S3" s="417"/>
      <c r="T3" s="417"/>
      <c r="U3" s="458"/>
      <c r="V3" s="458"/>
      <c r="W3" s="458"/>
      <c r="X3" s="458"/>
      <c r="Y3" s="459"/>
      <c r="Z3" s="456"/>
      <c r="AA3" s="456"/>
      <c r="AB3" s="456"/>
      <c r="AC3" s="456"/>
      <c r="AD3" s="460"/>
      <c r="AE3" s="460"/>
      <c r="AF3" s="460"/>
      <c r="AG3" s="460"/>
      <c r="AH3" s="459"/>
      <c r="AI3" s="417"/>
      <c r="AJ3" s="417"/>
      <c r="AK3" s="417"/>
      <c r="AL3" s="417"/>
      <c r="AM3" s="417"/>
      <c r="AN3" s="417"/>
      <c r="AO3" s="417"/>
      <c r="AP3" s="417"/>
      <c r="AQ3" s="417"/>
      <c r="AR3" s="417"/>
      <c r="AS3" s="460"/>
      <c r="AT3" s="461"/>
      <c r="AU3" s="459"/>
      <c r="AV3" s="461"/>
      <c r="AW3" s="459"/>
      <c r="AX3" s="461"/>
      <c r="AY3" s="459"/>
      <c r="AZ3" s="459"/>
      <c r="BA3" s="461"/>
    </row>
    <row r="4" spans="1:53" ht="25.5">
      <c r="A4" s="462" t="s">
        <v>588</v>
      </c>
      <c r="B4" s="455"/>
      <c r="C4" s="418"/>
      <c r="D4" s="256"/>
      <c r="E4" s="419"/>
      <c r="F4" s="419"/>
      <c r="G4" s="419"/>
      <c r="H4" s="419"/>
      <c r="I4" s="419"/>
      <c r="J4" s="419"/>
      <c r="K4" s="420"/>
      <c r="L4" s="462" t="s">
        <v>589</v>
      </c>
      <c r="U4" s="173"/>
      <c r="V4" s="173"/>
      <c r="W4" s="173"/>
      <c r="X4" s="173"/>
      <c r="Y4" s="421" t="s">
        <v>347</v>
      </c>
      <c r="Z4" s="422"/>
      <c r="AA4" s="422"/>
      <c r="AB4" s="422"/>
      <c r="AC4" s="422"/>
      <c r="AD4" s="173"/>
      <c r="AE4" s="417" t="s">
        <v>590</v>
      </c>
      <c r="AF4" s="173"/>
      <c r="AG4" s="173"/>
      <c r="AI4" s="141"/>
      <c r="AJ4" s="141"/>
      <c r="AK4" s="141"/>
      <c r="AL4" s="141"/>
      <c r="AM4" s="141"/>
      <c r="AN4" s="141"/>
      <c r="AO4" s="141"/>
      <c r="AP4" s="141"/>
      <c r="AQ4" s="141"/>
      <c r="AR4" s="141"/>
      <c r="AS4" s="414"/>
      <c r="AT4" s="229"/>
      <c r="AU4" s="32"/>
      <c r="AV4" s="229"/>
      <c r="AW4" s="32"/>
      <c r="AX4" s="229"/>
      <c r="AY4" s="32"/>
      <c r="AZ4" s="32"/>
      <c r="BA4" s="229"/>
    </row>
    <row r="5" spans="1:53">
      <c r="B5" s="455"/>
      <c r="C5" s="418"/>
      <c r="D5" s="416"/>
      <c r="E5" s="463" t="s">
        <v>591</v>
      </c>
      <c r="F5" s="419"/>
      <c r="G5" s="419"/>
      <c r="H5" s="419"/>
      <c r="I5" s="419"/>
      <c r="J5" s="419"/>
      <c r="K5" s="420"/>
      <c r="L5" s="413" t="s">
        <v>592</v>
      </c>
      <c r="U5" s="173"/>
      <c r="V5" s="173"/>
      <c r="W5" s="173"/>
      <c r="X5" s="173"/>
      <c r="Y5" s="256"/>
      <c r="Z5" s="256"/>
      <c r="AA5" s="256"/>
      <c r="AB5" s="256"/>
      <c r="AC5" s="256"/>
      <c r="AD5" s="423"/>
      <c r="AE5" s="423"/>
      <c r="AF5" s="423"/>
      <c r="AG5" s="423"/>
      <c r="AH5" s="141"/>
      <c r="AI5" s="141"/>
      <c r="AJ5" s="141"/>
      <c r="AK5" s="141"/>
      <c r="AL5" s="141"/>
      <c r="AM5" s="141"/>
      <c r="AN5" s="141"/>
      <c r="AO5" s="141"/>
      <c r="AP5" s="141"/>
      <c r="AQ5" s="141"/>
      <c r="AR5" s="141"/>
      <c r="AS5" s="414"/>
      <c r="AT5" s="229"/>
      <c r="AU5" s="32"/>
      <c r="AV5" s="229"/>
      <c r="AW5" s="32"/>
      <c r="AX5" s="229"/>
      <c r="AY5" s="32"/>
      <c r="AZ5" s="32"/>
      <c r="BA5" s="229"/>
    </row>
    <row r="6" spans="1:53" ht="33">
      <c r="B6" s="455"/>
      <c r="C6" s="418"/>
      <c r="D6" s="256"/>
      <c r="E6" s="37" t="s">
        <v>529</v>
      </c>
      <c r="F6" s="37" t="s">
        <v>530</v>
      </c>
      <c r="G6" s="37" t="s">
        <v>531</v>
      </c>
      <c r="H6" s="37" t="s">
        <v>532</v>
      </c>
      <c r="I6" s="37" t="s">
        <v>489</v>
      </c>
      <c r="J6" s="37" t="s">
        <v>490</v>
      </c>
      <c r="K6" s="420"/>
      <c r="L6" s="173" t="s">
        <v>593</v>
      </c>
      <c r="U6" s="173"/>
      <c r="V6" s="173"/>
      <c r="W6" s="173"/>
      <c r="X6" s="173"/>
      <c r="Y6" s="424" t="s">
        <v>320</v>
      </c>
      <c r="Z6" s="424" t="s">
        <v>321</v>
      </c>
      <c r="AA6" s="424" t="s">
        <v>348</v>
      </c>
      <c r="AB6" s="424" t="s">
        <v>594</v>
      </c>
      <c r="AC6" s="424" t="s">
        <v>322</v>
      </c>
      <c r="AD6" s="413"/>
      <c r="AE6" s="413"/>
      <c r="AF6" s="413"/>
      <c r="AG6" s="413"/>
      <c r="AH6" s="141"/>
      <c r="AI6" s="141"/>
      <c r="AJ6" s="141"/>
      <c r="AK6" s="141"/>
      <c r="AL6" s="141"/>
      <c r="AM6" s="141"/>
      <c r="AN6" s="141"/>
      <c r="AO6" s="141"/>
      <c r="AP6" s="141"/>
      <c r="AQ6" s="141"/>
      <c r="AR6" s="141"/>
      <c r="AS6" s="414"/>
      <c r="AT6" s="229"/>
      <c r="AU6" s="32"/>
      <c r="AV6" s="229"/>
      <c r="AW6" s="32"/>
      <c r="AX6" s="229"/>
      <c r="AY6" s="32"/>
      <c r="AZ6" s="32"/>
      <c r="BA6" s="229"/>
    </row>
    <row r="7" spans="1:53" s="38" customFormat="1">
      <c r="A7" s="9"/>
      <c r="B7" s="477"/>
      <c r="C7" s="478"/>
      <c r="D7" s="9"/>
      <c r="E7" s="419">
        <v>8779.61</v>
      </c>
      <c r="F7" s="419">
        <v>9335.8799999999992</v>
      </c>
      <c r="G7" s="419">
        <v>8001.13</v>
      </c>
      <c r="H7" s="419">
        <v>13556.58</v>
      </c>
      <c r="I7" s="419">
        <v>68.72</v>
      </c>
      <c r="J7" s="419">
        <v>86.32</v>
      </c>
      <c r="K7" s="23"/>
      <c r="L7" s="479">
        <v>74.31</v>
      </c>
      <c r="M7" s="479">
        <v>315.39999999999998</v>
      </c>
      <c r="N7" s="479">
        <v>315.39999999999998</v>
      </c>
      <c r="O7" s="479">
        <v>1963.09</v>
      </c>
      <c r="P7" s="479">
        <v>44.55</v>
      </c>
      <c r="Q7" s="479">
        <v>434.13</v>
      </c>
      <c r="R7" s="479">
        <v>317.56</v>
      </c>
      <c r="S7" s="479">
        <v>30.5</v>
      </c>
      <c r="T7" s="479">
        <v>751.2</v>
      </c>
      <c r="U7" s="23"/>
      <c r="V7" s="23"/>
      <c r="W7" s="23"/>
      <c r="X7" s="23"/>
      <c r="Y7" s="480">
        <v>67.180000000000007</v>
      </c>
      <c r="Z7" s="480">
        <v>982.2</v>
      </c>
      <c r="AA7" s="480">
        <v>14.06</v>
      </c>
      <c r="AB7" s="480">
        <v>20.73</v>
      </c>
      <c r="AC7" s="480">
        <v>10.99</v>
      </c>
      <c r="AD7" s="9"/>
      <c r="AE7" s="9"/>
      <c r="AF7" s="9"/>
      <c r="AG7" s="9"/>
      <c r="AH7" s="481"/>
      <c r="AI7" s="481"/>
      <c r="AJ7" s="481"/>
      <c r="AK7" s="481"/>
      <c r="AL7" s="481"/>
      <c r="AM7" s="482"/>
      <c r="AN7" s="482"/>
      <c r="AO7" s="481"/>
      <c r="AP7" s="482"/>
      <c r="AQ7" s="481"/>
      <c r="AR7" s="481"/>
      <c r="AS7" s="483"/>
      <c r="AT7" s="40"/>
      <c r="AV7" s="40"/>
      <c r="AX7" s="40"/>
      <c r="BA7" s="40"/>
    </row>
    <row r="8" spans="1:53" s="38" customFormat="1">
      <c r="A8" s="11"/>
      <c r="B8" s="477"/>
      <c r="C8" s="11"/>
      <c r="D8" s="9"/>
      <c r="E8" s="9"/>
      <c r="F8" s="464"/>
      <c r="G8" s="464"/>
      <c r="H8" s="464"/>
      <c r="I8" s="464"/>
      <c r="J8" s="464"/>
      <c r="K8" s="22"/>
      <c r="L8" s="9"/>
      <c r="M8" s="11"/>
      <c r="N8" s="11"/>
      <c r="O8" s="11"/>
      <c r="P8" s="11"/>
      <c r="Q8" s="11"/>
      <c r="R8" s="11"/>
      <c r="S8" s="11"/>
      <c r="T8" s="11"/>
      <c r="U8" s="11"/>
      <c r="V8" s="11"/>
      <c r="W8" s="11"/>
      <c r="X8" s="11"/>
      <c r="Y8" s="11"/>
      <c r="Z8" s="480"/>
      <c r="AA8" s="480"/>
      <c r="AB8" s="480"/>
      <c r="AC8" s="480"/>
      <c r="AD8" s="11"/>
      <c r="AE8" s="11"/>
      <c r="AF8" s="11"/>
      <c r="AG8" s="11"/>
      <c r="AH8" s="481"/>
      <c r="AI8" s="481"/>
      <c r="AJ8" s="481"/>
      <c r="AK8" s="481"/>
      <c r="AL8" s="481"/>
      <c r="AM8" s="481"/>
      <c r="AN8" s="481"/>
      <c r="AO8" s="481"/>
      <c r="AP8" s="481"/>
      <c r="AQ8" s="481"/>
      <c r="AR8" s="481"/>
      <c r="AS8" s="483"/>
      <c r="AT8" s="40"/>
      <c r="AV8" s="40"/>
      <c r="AX8" s="40"/>
      <c r="BA8" s="40"/>
    </row>
    <row r="9" spans="1:53" s="38" customFormat="1" ht="148.5">
      <c r="A9" s="425" t="s">
        <v>10</v>
      </c>
      <c r="B9" s="425" t="s">
        <v>581</v>
      </c>
      <c r="C9" s="426" t="s">
        <v>11</v>
      </c>
      <c r="D9" s="427" t="s">
        <v>323</v>
      </c>
      <c r="E9" s="426" t="s">
        <v>529</v>
      </c>
      <c r="F9" s="426" t="s">
        <v>530</v>
      </c>
      <c r="G9" s="426" t="s">
        <v>531</v>
      </c>
      <c r="H9" s="426" t="s">
        <v>532</v>
      </c>
      <c r="I9" s="426" t="s">
        <v>489</v>
      </c>
      <c r="J9" s="426" t="s">
        <v>490</v>
      </c>
      <c r="K9" s="465" t="s">
        <v>538</v>
      </c>
      <c r="L9" s="428" t="s">
        <v>630</v>
      </c>
      <c r="M9" s="428" t="s">
        <v>631</v>
      </c>
      <c r="N9" s="428" t="s">
        <v>632</v>
      </c>
      <c r="O9" s="428" t="s">
        <v>633</v>
      </c>
      <c r="P9" s="428" t="s">
        <v>634</v>
      </c>
      <c r="Q9" s="428" t="s">
        <v>595</v>
      </c>
      <c r="R9" s="428" t="s">
        <v>596</v>
      </c>
      <c r="S9" s="428" t="s">
        <v>635</v>
      </c>
      <c r="T9" s="428" t="s">
        <v>597</v>
      </c>
      <c r="U9" s="465" t="s">
        <v>598</v>
      </c>
      <c r="V9" s="466" t="s">
        <v>599</v>
      </c>
      <c r="W9" s="484" t="s">
        <v>636</v>
      </c>
      <c r="X9" s="467" t="s">
        <v>637</v>
      </c>
      <c r="Y9" s="429" t="s">
        <v>320</v>
      </c>
      <c r="Z9" s="429" t="s">
        <v>321</v>
      </c>
      <c r="AA9" s="429" t="s">
        <v>638</v>
      </c>
      <c r="AB9" s="429" t="s">
        <v>594</v>
      </c>
      <c r="AC9" s="429" t="s">
        <v>322</v>
      </c>
      <c r="AD9" s="465" t="s">
        <v>600</v>
      </c>
      <c r="AE9" s="427" t="s">
        <v>639</v>
      </c>
      <c r="AF9" s="427" t="s">
        <v>640</v>
      </c>
      <c r="AG9" s="427" t="s">
        <v>641</v>
      </c>
      <c r="AH9" s="430" t="s">
        <v>601</v>
      </c>
      <c r="AI9" s="430" t="s">
        <v>622</v>
      </c>
      <c r="AJ9" s="430" t="s">
        <v>642</v>
      </c>
      <c r="AK9" s="430" t="s">
        <v>602</v>
      </c>
      <c r="AL9" s="430" t="s">
        <v>643</v>
      </c>
      <c r="AM9" s="430" t="s">
        <v>644</v>
      </c>
      <c r="AN9" s="430" t="s">
        <v>645</v>
      </c>
      <c r="AO9" s="430" t="s">
        <v>646</v>
      </c>
      <c r="AP9" s="430" t="s">
        <v>603</v>
      </c>
      <c r="AQ9" s="430" t="s">
        <v>647</v>
      </c>
      <c r="AR9" s="430" t="s">
        <v>648</v>
      </c>
      <c r="AS9" s="468" t="s">
        <v>623</v>
      </c>
      <c r="AT9" s="469" t="s">
        <v>604</v>
      </c>
      <c r="AU9" s="432" t="s">
        <v>605</v>
      </c>
      <c r="AV9" s="465" t="s">
        <v>606</v>
      </c>
      <c r="AW9" s="432" t="s">
        <v>649</v>
      </c>
      <c r="AX9" s="470" t="s">
        <v>650</v>
      </c>
      <c r="AY9" s="471" t="s">
        <v>624</v>
      </c>
      <c r="AZ9" s="485" t="s">
        <v>616</v>
      </c>
      <c r="BA9" s="431" t="s">
        <v>625</v>
      </c>
    </row>
    <row r="10" spans="1:53" s="434" customFormat="1" ht="30" customHeight="1">
      <c r="A10" s="433"/>
      <c r="B10" s="131">
        <v>0</v>
      </c>
      <c r="C10" s="433" t="s">
        <v>318</v>
      </c>
      <c r="D10" s="131">
        <v>5605317</v>
      </c>
      <c r="E10" s="131">
        <v>439.79051222794368</v>
      </c>
      <c r="F10" s="131">
        <v>83.809975706993967</v>
      </c>
      <c r="G10" s="131">
        <v>507.11448642601329</v>
      </c>
      <c r="H10" s="131">
        <v>468.69496667539079</v>
      </c>
      <c r="I10" s="131">
        <v>57.929375655292972</v>
      </c>
      <c r="J10" s="131">
        <v>50.459140576706027</v>
      </c>
      <c r="K10" s="472">
        <v>1607.7984572683404</v>
      </c>
      <c r="L10" s="131">
        <v>74.283111169681163</v>
      </c>
      <c r="M10" s="131">
        <v>7.6605303325396248</v>
      </c>
      <c r="N10" s="131">
        <v>12.696330453389164</v>
      </c>
      <c r="O10" s="131">
        <v>212.58449475025225</v>
      </c>
      <c r="P10" s="131">
        <v>40.230107793500054</v>
      </c>
      <c r="Q10" s="131">
        <v>2.800193129130788</v>
      </c>
      <c r="R10" s="131">
        <v>1.836814995476616</v>
      </c>
      <c r="S10" s="131">
        <v>30.214211969879866</v>
      </c>
      <c r="T10" s="131">
        <v>53.218661317459834</v>
      </c>
      <c r="U10" s="472">
        <v>435.52445591130936</v>
      </c>
      <c r="V10" s="473">
        <v>2043.3229131796497</v>
      </c>
      <c r="W10" s="472">
        <v>-1516.35</v>
      </c>
      <c r="X10" s="473">
        <v>526.97291317964971</v>
      </c>
      <c r="Y10" s="131">
        <v>12.291605690125589</v>
      </c>
      <c r="Z10" s="131">
        <v>0.22656784620744913</v>
      </c>
      <c r="AA10" s="131">
        <v>14.016532032414702</v>
      </c>
      <c r="AB10" s="131">
        <v>20.72999999999999</v>
      </c>
      <c r="AC10" s="131">
        <v>9.0277048746064601</v>
      </c>
      <c r="AD10" s="472">
        <v>56.292410443354235</v>
      </c>
      <c r="AE10" s="131">
        <v>-0.98</v>
      </c>
      <c r="AF10" s="131">
        <v>-1.78</v>
      </c>
      <c r="AG10" s="131">
        <v>-0.98</v>
      </c>
      <c r="AH10" s="131">
        <v>-9.999999999999995E-3</v>
      </c>
      <c r="AI10" s="131">
        <v>-17.460000000000004</v>
      </c>
      <c r="AJ10" s="131">
        <v>-64.408100044377562</v>
      </c>
      <c r="AK10" s="131">
        <v>4.9952039436410101E-8</v>
      </c>
      <c r="AL10" s="131">
        <v>1.6543592412840838E-15</v>
      </c>
      <c r="AM10" s="131">
        <v>-29.800000000000015</v>
      </c>
      <c r="AN10" s="131">
        <v>-11.420000000000003</v>
      </c>
      <c r="AO10" s="131">
        <v>-13.436039562694175</v>
      </c>
      <c r="AP10" s="131">
        <v>-3.7899999999999978</v>
      </c>
      <c r="AQ10" s="131">
        <v>38.549294462355114</v>
      </c>
      <c r="AR10" s="131">
        <v>3.4257826838094465E-4</v>
      </c>
      <c r="AS10" s="472">
        <v>-105.51450251649622</v>
      </c>
      <c r="AT10" s="474">
        <v>477.75082110650777</v>
      </c>
      <c r="AU10" s="131">
        <v>139.48451638164468</v>
      </c>
      <c r="AV10" s="472">
        <v>617.23533748815248</v>
      </c>
      <c r="AW10" s="131">
        <v>101.86756609840296</v>
      </c>
      <c r="AX10" s="473">
        <v>719.10290358655539</v>
      </c>
      <c r="AY10" s="493">
        <f>X10/V10</f>
        <v>0.25789996763635276</v>
      </c>
      <c r="AZ10" s="131">
        <v>-42.561629704367157</v>
      </c>
      <c r="BA10" s="131">
        <v>724.16240724366776</v>
      </c>
    </row>
    <row r="11" spans="1:53">
      <c r="A11" s="416">
        <v>5</v>
      </c>
      <c r="B11" s="435">
        <v>14</v>
      </c>
      <c r="C11" s="413" t="s">
        <v>23</v>
      </c>
      <c r="D11" s="15">
        <v>9078</v>
      </c>
      <c r="E11" s="144">
        <v>424.57025666446356</v>
      </c>
      <c r="F11" s="144">
        <v>92.556642432253796</v>
      </c>
      <c r="G11" s="144">
        <v>570.25017735183962</v>
      </c>
      <c r="H11" s="144">
        <v>571.95088565763376</v>
      </c>
      <c r="I11" s="144">
        <v>56.918448997576554</v>
      </c>
      <c r="J11" s="144">
        <v>41.695659836968488</v>
      </c>
      <c r="K11" s="472">
        <v>1757.9420709407359</v>
      </c>
      <c r="L11" s="144">
        <v>46.070128296036778</v>
      </c>
      <c r="M11" s="144">
        <v>0</v>
      </c>
      <c r="N11" s="144">
        <v>0</v>
      </c>
      <c r="O11" s="144">
        <v>97.743630755673053</v>
      </c>
      <c r="P11" s="144">
        <v>91.753276648745171</v>
      </c>
      <c r="Q11" s="144">
        <v>0</v>
      </c>
      <c r="R11" s="144">
        <v>0</v>
      </c>
      <c r="S11" s="144">
        <v>26.719021606544391</v>
      </c>
      <c r="T11" s="144">
        <v>31.693060145406481</v>
      </c>
      <c r="U11" s="475">
        <v>293.97911745240589</v>
      </c>
      <c r="V11" s="473">
        <v>2051.9211883931421</v>
      </c>
      <c r="W11" s="475">
        <v>-1516.35</v>
      </c>
      <c r="X11" s="473">
        <v>535.57118839314205</v>
      </c>
      <c r="Y11" s="144">
        <v>40.384137333333335</v>
      </c>
      <c r="Z11" s="144">
        <v>0</v>
      </c>
      <c r="AA11" s="144">
        <v>14.027976552634325</v>
      </c>
      <c r="AB11" s="144">
        <v>16.093173312958001</v>
      </c>
      <c r="AC11" s="144">
        <v>0</v>
      </c>
      <c r="AD11" s="472">
        <v>70.505287198925672</v>
      </c>
      <c r="AE11" s="144">
        <v>-0.98000000000000009</v>
      </c>
      <c r="AF11" s="144">
        <v>-1.78</v>
      </c>
      <c r="AG11" s="144">
        <v>-0.98000000000000009</v>
      </c>
      <c r="AH11" s="144">
        <v>-0.01</v>
      </c>
      <c r="AI11" s="144">
        <v>-17.46</v>
      </c>
      <c r="AJ11" s="144">
        <v>-35.184899080193873</v>
      </c>
      <c r="AK11" s="144">
        <v>122.17516201599003</v>
      </c>
      <c r="AL11" s="144">
        <v>-4.2755991591787348</v>
      </c>
      <c r="AM11" s="144">
        <v>-29.800000000000004</v>
      </c>
      <c r="AN11" s="144">
        <v>-11.42</v>
      </c>
      <c r="AO11" s="144">
        <v>-26.010219957834654</v>
      </c>
      <c r="AP11" s="144">
        <v>-3.7900000000000005</v>
      </c>
      <c r="AQ11" s="144">
        <v>34.893211117604871</v>
      </c>
      <c r="AR11" s="144">
        <v>8.096057188327995</v>
      </c>
      <c r="AS11" s="472">
        <v>33.473712124715625</v>
      </c>
      <c r="AT11" s="474">
        <v>639.5501877167834</v>
      </c>
      <c r="AU11" s="144">
        <v>560.42714534965251</v>
      </c>
      <c r="AV11" s="472">
        <v>1199.9773330664359</v>
      </c>
      <c r="AW11" s="144">
        <v>164.21838522482142</v>
      </c>
      <c r="AX11" s="473">
        <v>1364.1957182912572</v>
      </c>
      <c r="AY11" s="494">
        <f>X11/V11</f>
        <v>0.26100962913324532</v>
      </c>
      <c r="AZ11" s="144">
        <v>281.9668111037671</v>
      </c>
      <c r="BA11" s="131">
        <v>1646.1625293950244</v>
      </c>
    </row>
    <row r="12" spans="1:53">
      <c r="A12" s="416">
        <v>9</v>
      </c>
      <c r="B12" s="435">
        <v>17</v>
      </c>
      <c r="C12" s="413" t="s">
        <v>24</v>
      </c>
      <c r="D12" s="15">
        <v>2410</v>
      </c>
      <c r="E12" s="144">
        <v>506.37584647302907</v>
      </c>
      <c r="F12" s="144">
        <v>135.58331950207469</v>
      </c>
      <c r="G12" s="144">
        <v>647.39433609958508</v>
      </c>
      <c r="H12" s="144">
        <v>596.26451452282151</v>
      </c>
      <c r="I12" s="144">
        <v>55.175601659751045</v>
      </c>
      <c r="J12" s="144">
        <v>43.374904564315351</v>
      </c>
      <c r="K12" s="472">
        <v>1984.1685228215765</v>
      </c>
      <c r="L12" s="144">
        <v>62.620443745962667</v>
      </c>
      <c r="M12" s="144">
        <v>0</v>
      </c>
      <c r="N12" s="144">
        <v>0</v>
      </c>
      <c r="O12" s="144">
        <v>39.913448132780076</v>
      </c>
      <c r="P12" s="144">
        <v>86.184055359082407</v>
      </c>
      <c r="Q12" s="144">
        <v>0</v>
      </c>
      <c r="R12" s="144">
        <v>0</v>
      </c>
      <c r="S12" s="144">
        <v>31.304763291198881</v>
      </c>
      <c r="T12" s="144">
        <v>37.585975103734441</v>
      </c>
      <c r="U12" s="475">
        <v>257.60868563275847</v>
      </c>
      <c r="V12" s="473">
        <v>2241.7772084543349</v>
      </c>
      <c r="W12" s="475">
        <v>-1516.35</v>
      </c>
      <c r="X12" s="473">
        <v>725.42720845433496</v>
      </c>
      <c r="Y12" s="144">
        <v>1.8944760000000003</v>
      </c>
      <c r="Z12" s="144">
        <v>0</v>
      </c>
      <c r="AA12" s="144">
        <v>10.400151129745007</v>
      </c>
      <c r="AB12" s="144">
        <v>20.816483843410207</v>
      </c>
      <c r="AC12" s="144">
        <v>0</v>
      </c>
      <c r="AD12" s="472">
        <v>33.111110973155213</v>
      </c>
      <c r="AE12" s="144">
        <v>-0.98000000000000009</v>
      </c>
      <c r="AF12" s="144">
        <v>-1.78</v>
      </c>
      <c r="AG12" s="144">
        <v>-0.98000000000000009</v>
      </c>
      <c r="AH12" s="144">
        <v>-0.01</v>
      </c>
      <c r="AI12" s="144">
        <v>-17.46</v>
      </c>
      <c r="AJ12" s="144">
        <v>-29.5330429253112</v>
      </c>
      <c r="AK12" s="144">
        <v>210.71298975217596</v>
      </c>
      <c r="AL12" s="144">
        <v>-4.291602640803843</v>
      </c>
      <c r="AM12" s="144">
        <v>-29.8</v>
      </c>
      <c r="AN12" s="144">
        <v>-11.42</v>
      </c>
      <c r="AO12" s="144">
        <v>-34.723060338301757</v>
      </c>
      <c r="AP12" s="144">
        <v>-3.79</v>
      </c>
      <c r="AQ12" s="144">
        <v>31.547561597326101</v>
      </c>
      <c r="AR12" s="144">
        <v>-0.18850364361506117</v>
      </c>
      <c r="AS12" s="472">
        <v>107.30434180147017</v>
      </c>
      <c r="AT12" s="474">
        <v>865.84266122896042</v>
      </c>
      <c r="AU12" s="144">
        <v>736.10016771315372</v>
      </c>
      <c r="AV12" s="472">
        <v>1601.9428289421141</v>
      </c>
      <c r="AW12" s="144">
        <v>158.92867656521528</v>
      </c>
      <c r="AX12" s="473">
        <v>1760.8715055073294</v>
      </c>
      <c r="AY12" s="494">
        <f>X12/V12</f>
        <v>0.32359469340599817</v>
      </c>
      <c r="AZ12" s="144">
        <v>44.266277178423245</v>
      </c>
      <c r="BA12" s="131">
        <v>1805.1377826857527</v>
      </c>
    </row>
    <row r="13" spans="1:53">
      <c r="A13" s="416">
        <v>10</v>
      </c>
      <c r="B13" s="435">
        <v>14</v>
      </c>
      <c r="C13" s="413" t="s">
        <v>25</v>
      </c>
      <c r="D13" s="15">
        <v>10780</v>
      </c>
      <c r="E13" s="144">
        <v>438.98050000000001</v>
      </c>
      <c r="F13" s="144">
        <v>86.603710575139132</v>
      </c>
      <c r="G13" s="144">
        <v>566.31374675324685</v>
      </c>
      <c r="H13" s="144">
        <v>494.22411317254176</v>
      </c>
      <c r="I13" s="144">
        <v>57.277291280148418</v>
      </c>
      <c r="J13" s="144">
        <v>43.176014842300553</v>
      </c>
      <c r="K13" s="472">
        <v>1686.5753766233768</v>
      </c>
      <c r="L13" s="144">
        <v>64.499109710322742</v>
      </c>
      <c r="M13" s="144">
        <v>0</v>
      </c>
      <c r="N13" s="144">
        <v>0</v>
      </c>
      <c r="O13" s="144">
        <v>53.720923005565858</v>
      </c>
      <c r="P13" s="144">
        <v>83.269331079349527</v>
      </c>
      <c r="Q13" s="144">
        <v>0</v>
      </c>
      <c r="R13" s="144">
        <v>0</v>
      </c>
      <c r="S13" s="144">
        <v>28.673613581964258</v>
      </c>
      <c r="T13" s="144">
        <v>43.082504638218929</v>
      </c>
      <c r="U13" s="475">
        <v>273.24548201542132</v>
      </c>
      <c r="V13" s="473">
        <v>1959.8208586387982</v>
      </c>
      <c r="W13" s="475">
        <v>-1516.35</v>
      </c>
      <c r="X13" s="473">
        <v>443.4708586387984</v>
      </c>
      <c r="Y13" s="144">
        <v>36.604142666666668</v>
      </c>
      <c r="Z13" s="144">
        <v>0</v>
      </c>
      <c r="AA13" s="144">
        <v>13.375354864127008</v>
      </c>
      <c r="AB13" s="144">
        <v>18.579097214709677</v>
      </c>
      <c r="AC13" s="144">
        <v>0</v>
      </c>
      <c r="AD13" s="472">
        <v>68.558594745503342</v>
      </c>
      <c r="AE13" s="144">
        <v>-0.98</v>
      </c>
      <c r="AF13" s="144">
        <v>-1.78</v>
      </c>
      <c r="AG13" s="144">
        <v>-0.98</v>
      </c>
      <c r="AH13" s="144">
        <v>-0.01</v>
      </c>
      <c r="AI13" s="144">
        <v>-17.46</v>
      </c>
      <c r="AJ13" s="144">
        <v>-34.1768407096475</v>
      </c>
      <c r="AK13" s="144">
        <v>-31.430616720379504</v>
      </c>
      <c r="AL13" s="144">
        <v>-67.575033861670789</v>
      </c>
      <c r="AM13" s="144">
        <v>-29.8</v>
      </c>
      <c r="AN13" s="144">
        <v>-11.42</v>
      </c>
      <c r="AO13" s="144">
        <v>-21.043658998942067</v>
      </c>
      <c r="AP13" s="144">
        <v>-3.7899999999999996</v>
      </c>
      <c r="AQ13" s="144">
        <v>49.555623080468294</v>
      </c>
      <c r="AR13" s="144">
        <v>0.4153944955188239</v>
      </c>
      <c r="AS13" s="472">
        <v>-170.47513271465277</v>
      </c>
      <c r="AT13" s="474">
        <v>341.55432066964897</v>
      </c>
      <c r="AU13" s="144">
        <v>629.29151779100448</v>
      </c>
      <c r="AV13" s="472">
        <v>970.84583846065345</v>
      </c>
      <c r="AW13" s="144">
        <v>163.68975333498159</v>
      </c>
      <c r="AX13" s="473">
        <v>1134.5355917956349</v>
      </c>
      <c r="AY13" s="494">
        <f>X13/V13</f>
        <v>0.22628132397101486</v>
      </c>
      <c r="AZ13" s="144">
        <v>0.78087709647495229</v>
      </c>
      <c r="BA13" s="131">
        <v>1135.3164688921099</v>
      </c>
    </row>
    <row r="14" spans="1:53">
      <c r="A14" s="416">
        <v>16</v>
      </c>
      <c r="B14" s="435">
        <v>7</v>
      </c>
      <c r="C14" s="413" t="s">
        <v>26</v>
      </c>
      <c r="D14" s="15">
        <v>7889</v>
      </c>
      <c r="E14" s="144">
        <v>336.09357586512868</v>
      </c>
      <c r="F14" s="144">
        <v>80.471522372924326</v>
      </c>
      <c r="G14" s="144">
        <v>445.23970972239823</v>
      </c>
      <c r="H14" s="144">
        <v>445.0696184560781</v>
      </c>
      <c r="I14" s="144">
        <v>59.41679807326657</v>
      </c>
      <c r="J14" s="144">
        <v>41.611732792495879</v>
      </c>
      <c r="K14" s="472">
        <v>1407.9029572822917</v>
      </c>
      <c r="L14" s="144">
        <v>69.046681336123626</v>
      </c>
      <c r="M14" s="144">
        <v>0</v>
      </c>
      <c r="N14" s="144">
        <v>0</v>
      </c>
      <c r="O14" s="144">
        <v>69.177211306883009</v>
      </c>
      <c r="P14" s="144">
        <v>58.970635701671668</v>
      </c>
      <c r="Q14" s="144">
        <v>0</v>
      </c>
      <c r="R14" s="144">
        <v>19.200927874255292</v>
      </c>
      <c r="S14" s="144">
        <v>32.185910504652114</v>
      </c>
      <c r="T14" s="144">
        <v>43.444669793383191</v>
      </c>
      <c r="U14" s="475">
        <v>292.02603651696893</v>
      </c>
      <c r="V14" s="473">
        <v>1699.9289937992608</v>
      </c>
      <c r="W14" s="475">
        <v>-1516.35</v>
      </c>
      <c r="X14" s="473">
        <v>183.57899379926099</v>
      </c>
      <c r="Y14" s="144">
        <v>0</v>
      </c>
      <c r="Z14" s="144">
        <v>0</v>
      </c>
      <c r="AA14" s="144">
        <v>10.529730312268374</v>
      </c>
      <c r="AB14" s="144">
        <v>21.337435586143677</v>
      </c>
      <c r="AC14" s="144">
        <v>0</v>
      </c>
      <c r="AD14" s="472">
        <v>31.867165898412047</v>
      </c>
      <c r="AE14" s="144">
        <v>-0.98</v>
      </c>
      <c r="AF14" s="144">
        <v>-1.78</v>
      </c>
      <c r="AG14" s="144">
        <v>-0.98</v>
      </c>
      <c r="AH14" s="144">
        <v>-0.01</v>
      </c>
      <c r="AI14" s="144">
        <v>-17.46</v>
      </c>
      <c r="AJ14" s="144">
        <v>-35.458963379389019</v>
      </c>
      <c r="AK14" s="144">
        <v>278.05548373241436</v>
      </c>
      <c r="AL14" s="144">
        <v>218.21951699814247</v>
      </c>
      <c r="AM14" s="144">
        <v>-29.8</v>
      </c>
      <c r="AN14" s="144">
        <v>-11.42</v>
      </c>
      <c r="AO14" s="144">
        <v>-20.4061467332603</v>
      </c>
      <c r="AP14" s="144">
        <v>-3.79</v>
      </c>
      <c r="AQ14" s="144">
        <v>37.334241125320453</v>
      </c>
      <c r="AR14" s="144">
        <v>4.4203415157543331</v>
      </c>
      <c r="AS14" s="472">
        <v>415.94447325898238</v>
      </c>
      <c r="AT14" s="474">
        <v>631.39063295665539</v>
      </c>
      <c r="AU14" s="144">
        <v>310.04367920356333</v>
      </c>
      <c r="AV14" s="472">
        <v>941.43431216021884</v>
      </c>
      <c r="AW14" s="144">
        <v>132.21563269318995</v>
      </c>
      <c r="AX14" s="473">
        <v>1073.6499448534087</v>
      </c>
      <c r="AY14" s="494">
        <f>X14/V14</f>
        <v>0.10799215406578284</v>
      </c>
      <c r="AZ14" s="144">
        <v>57.805938542274056</v>
      </c>
      <c r="BA14" s="131">
        <v>1131.4558833956828</v>
      </c>
    </row>
    <row r="15" spans="1:53">
      <c r="A15" s="416">
        <v>18</v>
      </c>
      <c r="B15" s="435">
        <v>1</v>
      </c>
      <c r="C15" s="413" t="s">
        <v>27</v>
      </c>
      <c r="D15" s="15">
        <v>4651</v>
      </c>
      <c r="E15" s="144">
        <v>405.85167705869708</v>
      </c>
      <c r="F15" s="144">
        <v>94.342369382928396</v>
      </c>
      <c r="G15" s="144">
        <v>626.19035046226611</v>
      </c>
      <c r="H15" s="144">
        <v>638.33391098688458</v>
      </c>
      <c r="I15" s="144">
        <v>56.234857019995701</v>
      </c>
      <c r="J15" s="144">
        <v>48.421603956138462</v>
      </c>
      <c r="K15" s="472">
        <v>1869.3747688669105</v>
      </c>
      <c r="L15" s="144">
        <v>47.765471658342342</v>
      </c>
      <c r="M15" s="144">
        <v>0</v>
      </c>
      <c r="N15" s="144">
        <v>0</v>
      </c>
      <c r="O15" s="144">
        <v>73.441767361857657</v>
      </c>
      <c r="P15" s="144">
        <v>37.714884168669506</v>
      </c>
      <c r="Q15" s="144">
        <v>0</v>
      </c>
      <c r="R15" s="144">
        <v>0</v>
      </c>
      <c r="S15" s="144">
        <v>28.589474840471087</v>
      </c>
      <c r="T15" s="144">
        <v>33.810191356697487</v>
      </c>
      <c r="U15" s="475">
        <v>221.32178938603809</v>
      </c>
      <c r="V15" s="473">
        <v>2090.6965582529488</v>
      </c>
      <c r="W15" s="475">
        <v>-1516.35</v>
      </c>
      <c r="X15" s="473">
        <v>574.34655825294863</v>
      </c>
      <c r="Y15" s="144">
        <v>0</v>
      </c>
      <c r="Z15" s="144">
        <v>0</v>
      </c>
      <c r="AA15" s="144">
        <v>8.1578022052987595</v>
      </c>
      <c r="AB15" s="144">
        <v>19.122134702651028</v>
      </c>
      <c r="AC15" s="144">
        <v>0</v>
      </c>
      <c r="AD15" s="472">
        <v>27.279936907949786</v>
      </c>
      <c r="AE15" s="144">
        <v>-0.97999999999999987</v>
      </c>
      <c r="AF15" s="144">
        <v>-1.7800000000000002</v>
      </c>
      <c r="AG15" s="144">
        <v>-0.97999999999999987</v>
      </c>
      <c r="AH15" s="144">
        <v>-0.01</v>
      </c>
      <c r="AI15" s="144">
        <v>-17.46</v>
      </c>
      <c r="AJ15" s="144">
        <v>-21.800679423779833</v>
      </c>
      <c r="AK15" s="144">
        <v>-97.96851489454238</v>
      </c>
      <c r="AL15" s="144">
        <v>-33.691441927896761</v>
      </c>
      <c r="AM15" s="144">
        <v>-29.800000000000004</v>
      </c>
      <c r="AN15" s="144">
        <v>-11.42</v>
      </c>
      <c r="AO15" s="144">
        <v>-13.24136092417765</v>
      </c>
      <c r="AP15" s="144">
        <v>-3.79</v>
      </c>
      <c r="AQ15" s="144">
        <v>29.076848327512501</v>
      </c>
      <c r="AR15" s="144">
        <v>-1.0596539487738335</v>
      </c>
      <c r="AS15" s="472">
        <v>-204.904802791658</v>
      </c>
      <c r="AT15" s="474">
        <v>396.72169236924043</v>
      </c>
      <c r="AU15" s="144">
        <v>214.16637369568014</v>
      </c>
      <c r="AV15" s="472">
        <v>610.88806606492062</v>
      </c>
      <c r="AW15" s="144">
        <v>100.60178777721489</v>
      </c>
      <c r="AX15" s="473">
        <v>711.48985384213552</v>
      </c>
      <c r="AY15" s="494">
        <f>X15/V15</f>
        <v>0.27471540811876138</v>
      </c>
      <c r="AZ15" s="144">
        <v>130.15167948828213</v>
      </c>
      <c r="BA15" s="131">
        <v>841.64153333041759</v>
      </c>
    </row>
    <row r="16" spans="1:53">
      <c r="A16" s="416">
        <v>19</v>
      </c>
      <c r="B16" s="435">
        <v>2</v>
      </c>
      <c r="C16" s="413" t="s">
        <v>28</v>
      </c>
      <c r="D16" s="15">
        <v>3966</v>
      </c>
      <c r="E16" s="144">
        <v>553.42977811396872</v>
      </c>
      <c r="F16" s="144">
        <v>105.92904689863842</v>
      </c>
      <c r="G16" s="144">
        <v>589.08975289964701</v>
      </c>
      <c r="H16" s="144">
        <v>560.58475037821484</v>
      </c>
      <c r="I16" s="144">
        <v>55.707211296016133</v>
      </c>
      <c r="J16" s="144">
        <v>47.643590519415021</v>
      </c>
      <c r="K16" s="472">
        <v>1912.3841301059003</v>
      </c>
      <c r="L16" s="144">
        <v>46.981984729988987</v>
      </c>
      <c r="M16" s="144">
        <v>0</v>
      </c>
      <c r="N16" s="144">
        <v>0</v>
      </c>
      <c r="O16" s="144">
        <v>55.932720625315177</v>
      </c>
      <c r="P16" s="144">
        <v>19.779667672709756</v>
      </c>
      <c r="Q16" s="144">
        <v>0</v>
      </c>
      <c r="R16" s="144">
        <v>0</v>
      </c>
      <c r="S16" s="144">
        <v>29.412307380504014</v>
      </c>
      <c r="T16" s="144">
        <v>33.351941502773577</v>
      </c>
      <c r="U16" s="475">
        <v>185.45862191129152</v>
      </c>
      <c r="V16" s="473">
        <v>2097.8427520171917</v>
      </c>
      <c r="W16" s="475">
        <v>-1516.35</v>
      </c>
      <c r="X16" s="473">
        <v>581.49275201719195</v>
      </c>
      <c r="Y16" s="144">
        <v>0</v>
      </c>
      <c r="Z16" s="144">
        <v>0</v>
      </c>
      <c r="AA16" s="144">
        <v>8.9555585093325636</v>
      </c>
      <c r="AB16" s="144">
        <v>17.068927813631376</v>
      </c>
      <c r="AC16" s="144">
        <v>1.0191119558118653</v>
      </c>
      <c r="AD16" s="472">
        <v>27.043598278775804</v>
      </c>
      <c r="AE16" s="144">
        <v>-0.98</v>
      </c>
      <c r="AF16" s="144">
        <v>-1.78</v>
      </c>
      <c r="AG16" s="144">
        <v>-0.98</v>
      </c>
      <c r="AH16" s="144">
        <v>-0.01</v>
      </c>
      <c r="AI16" s="144">
        <v>-17.46</v>
      </c>
      <c r="AJ16" s="144">
        <v>-27.560535804336865</v>
      </c>
      <c r="AK16" s="144">
        <v>-91.573734396743419</v>
      </c>
      <c r="AL16" s="144">
        <v>-101.74486296234112</v>
      </c>
      <c r="AM16" s="144">
        <v>-29.8</v>
      </c>
      <c r="AN16" s="144">
        <v>-11.42</v>
      </c>
      <c r="AO16" s="144">
        <v>-15.681092606355364</v>
      </c>
      <c r="AP16" s="144">
        <v>-3.79</v>
      </c>
      <c r="AQ16" s="144">
        <v>19.435471957779253</v>
      </c>
      <c r="AR16" s="144">
        <v>-3.4434199947206854</v>
      </c>
      <c r="AS16" s="472">
        <v>-286.78817380671813</v>
      </c>
      <c r="AT16" s="474">
        <v>321.7481764892496</v>
      </c>
      <c r="AU16" s="144">
        <v>401.69652008949578</v>
      </c>
      <c r="AV16" s="472">
        <v>723.44469657874538</v>
      </c>
      <c r="AW16" s="144">
        <v>85.757629169136251</v>
      </c>
      <c r="AX16" s="473">
        <v>809.20232574788167</v>
      </c>
      <c r="AY16" s="494">
        <f>X16/V16</f>
        <v>0.27718605289078724</v>
      </c>
      <c r="AZ16" s="144">
        <v>18.934426399394855</v>
      </c>
      <c r="BA16" s="131">
        <v>828.13675214727641</v>
      </c>
    </row>
    <row r="17" spans="1:53">
      <c r="A17" s="416">
        <v>20</v>
      </c>
      <c r="B17" s="435">
        <v>6</v>
      </c>
      <c r="C17" s="413" t="s">
        <v>29</v>
      </c>
      <c r="D17" s="15">
        <v>16387</v>
      </c>
      <c r="E17" s="144">
        <v>425.39881247330203</v>
      </c>
      <c r="F17" s="144">
        <v>69.504934399218882</v>
      </c>
      <c r="G17" s="144">
        <v>537.57515896747429</v>
      </c>
      <c r="H17" s="144">
        <v>546.82976627814742</v>
      </c>
      <c r="I17" s="144">
        <v>57.489624702508081</v>
      </c>
      <c r="J17" s="144">
        <v>47.666423384390065</v>
      </c>
      <c r="K17" s="472">
        <v>1684.4647202050407</v>
      </c>
      <c r="L17" s="144">
        <v>66.056403658907968</v>
      </c>
      <c r="M17" s="144">
        <v>0</v>
      </c>
      <c r="N17" s="144">
        <v>0</v>
      </c>
      <c r="O17" s="144">
        <v>62.054105083297735</v>
      </c>
      <c r="P17" s="144">
        <v>14.777473328012338</v>
      </c>
      <c r="Q17" s="144">
        <v>0</v>
      </c>
      <c r="R17" s="144">
        <v>0</v>
      </c>
      <c r="S17" s="144">
        <v>24.741399228288874</v>
      </c>
      <c r="T17" s="144">
        <v>48.515286507597494</v>
      </c>
      <c r="U17" s="475">
        <v>216.14466780610442</v>
      </c>
      <c r="V17" s="473">
        <v>1900.609388011145</v>
      </c>
      <c r="W17" s="475">
        <v>-1516.35</v>
      </c>
      <c r="X17" s="473">
        <v>384.25938801114506</v>
      </c>
      <c r="Y17" s="144">
        <v>0</v>
      </c>
      <c r="Z17" s="144">
        <v>0</v>
      </c>
      <c r="AA17" s="144">
        <v>9.1320036722952977</v>
      </c>
      <c r="AB17" s="144">
        <v>18.37352328583783</v>
      </c>
      <c r="AC17" s="144">
        <v>0</v>
      </c>
      <c r="AD17" s="472">
        <v>27.505526958133128</v>
      </c>
      <c r="AE17" s="144">
        <v>-0.98</v>
      </c>
      <c r="AF17" s="144">
        <v>-1.78</v>
      </c>
      <c r="AG17" s="144">
        <v>-0.98</v>
      </c>
      <c r="AH17" s="144">
        <v>-0.01</v>
      </c>
      <c r="AI17" s="144">
        <v>-17.46</v>
      </c>
      <c r="AJ17" s="144">
        <v>-56.098806004759865</v>
      </c>
      <c r="AK17" s="144">
        <v>-169.95895113483093</v>
      </c>
      <c r="AL17" s="144">
        <v>-117.67457090303361</v>
      </c>
      <c r="AM17" s="144">
        <v>-29.8</v>
      </c>
      <c r="AN17" s="144">
        <v>-11.42</v>
      </c>
      <c r="AO17" s="144">
        <v>-10.14787149929295</v>
      </c>
      <c r="AP17" s="144">
        <v>-3.79</v>
      </c>
      <c r="AQ17" s="144">
        <v>62.761326903757734</v>
      </c>
      <c r="AR17" s="144">
        <v>-0.65861619844462915</v>
      </c>
      <c r="AS17" s="472">
        <v>-357.99748883660425</v>
      </c>
      <c r="AT17" s="474">
        <v>53.767426132673933</v>
      </c>
      <c r="AU17" s="144">
        <v>414.40300063661192</v>
      </c>
      <c r="AV17" s="472">
        <v>468.17042676928588</v>
      </c>
      <c r="AW17" s="144">
        <v>80.568984451170721</v>
      </c>
      <c r="AX17" s="473">
        <v>548.73941122045653</v>
      </c>
      <c r="AY17" s="494">
        <f>X17/V17</f>
        <v>0.20217693884656945</v>
      </c>
      <c r="AZ17" s="144">
        <v>-20.644276615609936</v>
      </c>
      <c r="BA17" s="131">
        <v>528.09513460484663</v>
      </c>
    </row>
    <row r="18" spans="1:53">
      <c r="A18" s="416">
        <v>46</v>
      </c>
      <c r="B18" s="435">
        <v>10</v>
      </c>
      <c r="C18" s="413" t="s">
        <v>30</v>
      </c>
      <c r="D18" s="15">
        <v>1288</v>
      </c>
      <c r="E18" s="144">
        <v>361.27277173913046</v>
      </c>
      <c r="F18" s="144">
        <v>36.241770186335401</v>
      </c>
      <c r="G18" s="144">
        <v>416.20784937888197</v>
      </c>
      <c r="H18" s="144">
        <v>431.53709627329192</v>
      </c>
      <c r="I18" s="144">
        <v>59.863229813664596</v>
      </c>
      <c r="J18" s="144">
        <v>39.473975155279497</v>
      </c>
      <c r="K18" s="472">
        <v>1344.5966925465839</v>
      </c>
      <c r="L18" s="144">
        <v>70.134290734500809</v>
      </c>
      <c r="M18" s="144">
        <v>0</v>
      </c>
      <c r="N18" s="144">
        <v>0</v>
      </c>
      <c r="O18" s="144">
        <v>68.586218944099386</v>
      </c>
      <c r="P18" s="144">
        <v>195.88962996453202</v>
      </c>
      <c r="Q18" s="144">
        <v>434.12999999999994</v>
      </c>
      <c r="R18" s="144">
        <v>0</v>
      </c>
      <c r="S18" s="144">
        <v>36.379408763327731</v>
      </c>
      <c r="T18" s="144">
        <v>42.770186335403736</v>
      </c>
      <c r="U18" s="475">
        <v>847.88973474186366</v>
      </c>
      <c r="V18" s="473">
        <v>2192.4864272884474</v>
      </c>
      <c r="W18" s="475">
        <v>-1516.35</v>
      </c>
      <c r="X18" s="473">
        <v>676.13642728844763</v>
      </c>
      <c r="Y18" s="144">
        <v>130.20491700000002</v>
      </c>
      <c r="Z18" s="144">
        <v>0</v>
      </c>
      <c r="AA18" s="144">
        <v>11.678884766729499</v>
      </c>
      <c r="AB18" s="144">
        <v>15.694213204310179</v>
      </c>
      <c r="AC18" s="144">
        <v>0</v>
      </c>
      <c r="AD18" s="472">
        <v>157.57801497103969</v>
      </c>
      <c r="AE18" s="144">
        <v>-0.98</v>
      </c>
      <c r="AF18" s="144">
        <v>-1.7799999999999998</v>
      </c>
      <c r="AG18" s="144">
        <v>-0.98</v>
      </c>
      <c r="AH18" s="144">
        <v>-0.01</v>
      </c>
      <c r="AI18" s="144">
        <v>-17.46</v>
      </c>
      <c r="AJ18" s="144">
        <v>-27.861517857142857</v>
      </c>
      <c r="AK18" s="144">
        <v>300.06735970568087</v>
      </c>
      <c r="AL18" s="144">
        <v>189.91711163297688</v>
      </c>
      <c r="AM18" s="144">
        <v>-29.8</v>
      </c>
      <c r="AN18" s="144">
        <v>-11.42</v>
      </c>
      <c r="AO18" s="144">
        <v>-35.600788062879694</v>
      </c>
      <c r="AP18" s="144">
        <v>-3.7900000000000005</v>
      </c>
      <c r="AQ18" s="144">
        <v>30.607150515994274</v>
      </c>
      <c r="AR18" s="144">
        <v>8.3631094451482859</v>
      </c>
      <c r="AS18" s="472">
        <v>399.27242537977776</v>
      </c>
      <c r="AT18" s="474">
        <v>1232.986867639265</v>
      </c>
      <c r="AU18" s="144">
        <v>409.44978933678846</v>
      </c>
      <c r="AV18" s="472">
        <v>1642.4366569760537</v>
      </c>
      <c r="AW18" s="144">
        <v>199.00160618308064</v>
      </c>
      <c r="AX18" s="473">
        <v>1841.4382631591343</v>
      </c>
      <c r="AY18" s="494">
        <f>X18/V18</f>
        <v>0.30838796485716802</v>
      </c>
      <c r="AZ18" s="144">
        <v>374.27644285714291</v>
      </c>
      <c r="BA18" s="131">
        <v>2215.714706016277</v>
      </c>
    </row>
    <row r="19" spans="1:53">
      <c r="A19" s="416">
        <v>47</v>
      </c>
      <c r="B19" s="435">
        <v>19</v>
      </c>
      <c r="C19" s="413" t="s">
        <v>31</v>
      </c>
      <c r="D19" s="15">
        <v>1762</v>
      </c>
      <c r="E19" s="144">
        <v>298.96515323496033</v>
      </c>
      <c r="F19" s="144">
        <v>37.089194097616343</v>
      </c>
      <c r="G19" s="144">
        <v>385.97959704880822</v>
      </c>
      <c r="H19" s="144">
        <v>484.71313280363228</v>
      </c>
      <c r="I19" s="144">
        <v>60.33475595913734</v>
      </c>
      <c r="J19" s="144">
        <v>46.834233825198638</v>
      </c>
      <c r="K19" s="472">
        <v>1313.9160669693529</v>
      </c>
      <c r="L19" s="144">
        <v>69.043581692220485</v>
      </c>
      <c r="M19" s="144">
        <v>0</v>
      </c>
      <c r="N19" s="144">
        <v>0</v>
      </c>
      <c r="O19" s="144">
        <v>73.532315550510774</v>
      </c>
      <c r="P19" s="144">
        <v>891</v>
      </c>
      <c r="Q19" s="144">
        <v>0</v>
      </c>
      <c r="R19" s="144">
        <v>0</v>
      </c>
      <c r="S19" s="144">
        <v>27.376482825933614</v>
      </c>
      <c r="T19" s="144">
        <v>46.790124858115782</v>
      </c>
      <c r="U19" s="475">
        <v>1107.7425049267806</v>
      </c>
      <c r="V19" s="473">
        <v>2421.6585718961337</v>
      </c>
      <c r="W19" s="475">
        <v>-1516.35</v>
      </c>
      <c r="X19" s="473">
        <v>905.30857189613391</v>
      </c>
      <c r="Y19" s="144">
        <v>392.89215300000006</v>
      </c>
      <c r="Z19" s="144">
        <v>102.0105561861521</v>
      </c>
      <c r="AA19" s="144">
        <v>11.789232984813076</v>
      </c>
      <c r="AB19" s="144">
        <v>14.788836168059662</v>
      </c>
      <c r="AC19" s="144">
        <v>0</v>
      </c>
      <c r="AD19" s="472">
        <v>521.48077833902494</v>
      </c>
      <c r="AE19" s="144">
        <v>-0.98</v>
      </c>
      <c r="AF19" s="144">
        <v>-1.78</v>
      </c>
      <c r="AG19" s="144">
        <v>-0.98</v>
      </c>
      <c r="AH19" s="144">
        <v>-0.01</v>
      </c>
      <c r="AI19" s="144">
        <v>-17.46</v>
      </c>
      <c r="AJ19" s="144">
        <v>-13.538181072644722</v>
      </c>
      <c r="AK19" s="144">
        <v>-72.572976001692069</v>
      </c>
      <c r="AL19" s="144">
        <v>291.20679671412546</v>
      </c>
      <c r="AM19" s="144">
        <v>-29.8</v>
      </c>
      <c r="AN19" s="144">
        <v>-11.42</v>
      </c>
      <c r="AO19" s="144">
        <v>-38.911111926759588</v>
      </c>
      <c r="AP19" s="144">
        <v>-3.7900000000000005</v>
      </c>
      <c r="AQ19" s="144">
        <v>25.409931681057426</v>
      </c>
      <c r="AR19" s="144">
        <v>1.4135733597407938</v>
      </c>
      <c r="AS19" s="472">
        <v>126.78803275382731</v>
      </c>
      <c r="AT19" s="474">
        <v>1553.5773829889863</v>
      </c>
      <c r="AU19" s="144">
        <v>241.58053540678387</v>
      </c>
      <c r="AV19" s="472">
        <v>1795.1579183957699</v>
      </c>
      <c r="AW19" s="144">
        <v>169.62666315141323</v>
      </c>
      <c r="AX19" s="473">
        <v>1964.7845815471833</v>
      </c>
      <c r="AY19" s="494">
        <f>X19/V19</f>
        <v>0.37383823731488564</v>
      </c>
      <c r="AZ19" s="144">
        <v>-36.895106696935301</v>
      </c>
      <c r="BA19" s="131">
        <v>1927.8894748502478</v>
      </c>
    </row>
    <row r="20" spans="1:53">
      <c r="A20" s="416">
        <v>49</v>
      </c>
      <c r="B20" s="435">
        <v>1</v>
      </c>
      <c r="C20" s="413" t="s">
        <v>32</v>
      </c>
      <c r="D20" s="15">
        <v>320931</v>
      </c>
      <c r="E20" s="144">
        <v>567.15890493595202</v>
      </c>
      <c r="F20" s="144">
        <v>102.71675930340166</v>
      </c>
      <c r="G20" s="144">
        <v>587.199787150509</v>
      </c>
      <c r="H20" s="144">
        <v>520.87890537218277</v>
      </c>
      <c r="I20" s="144">
        <v>55.840901876104212</v>
      </c>
      <c r="J20" s="144">
        <v>54.896261190100056</v>
      </c>
      <c r="K20" s="472">
        <v>1888.69151982825</v>
      </c>
      <c r="L20" s="144">
        <v>68.558945963034688</v>
      </c>
      <c r="M20" s="144">
        <v>22.077999999999999</v>
      </c>
      <c r="N20" s="144">
        <v>18.504280396720791</v>
      </c>
      <c r="O20" s="144">
        <v>490.36419959430532</v>
      </c>
      <c r="P20" s="144">
        <v>0.80494927936302063</v>
      </c>
      <c r="Q20" s="144">
        <v>0</v>
      </c>
      <c r="R20" s="144">
        <v>0.63228806191985187</v>
      </c>
      <c r="S20" s="144">
        <v>37.674832113842058</v>
      </c>
      <c r="T20" s="144">
        <v>51.983020026111532</v>
      </c>
      <c r="U20" s="475">
        <v>690.60051543529732</v>
      </c>
      <c r="V20" s="473">
        <v>2579.2920352635474</v>
      </c>
      <c r="W20" s="475">
        <v>-1516.35</v>
      </c>
      <c r="X20" s="473">
        <v>1062.9420352635475</v>
      </c>
      <c r="Y20" s="144">
        <v>0</v>
      </c>
      <c r="Z20" s="144">
        <v>0</v>
      </c>
      <c r="AA20" s="144">
        <v>12.978064434766704</v>
      </c>
      <c r="AB20" s="144">
        <v>21.922703229789548</v>
      </c>
      <c r="AC20" s="144">
        <v>28.595933100045535</v>
      </c>
      <c r="AD20" s="472">
        <v>63.496700764601783</v>
      </c>
      <c r="AE20" s="144">
        <v>-0.98</v>
      </c>
      <c r="AF20" s="144">
        <v>-1.7800000000000002</v>
      </c>
      <c r="AG20" s="144">
        <v>-0.98</v>
      </c>
      <c r="AH20" s="144">
        <v>-0.01</v>
      </c>
      <c r="AI20" s="144">
        <v>-17.46</v>
      </c>
      <c r="AJ20" s="144">
        <v>-81.588108678968368</v>
      </c>
      <c r="AK20" s="144">
        <v>362.70469498930089</v>
      </c>
      <c r="AL20" s="144">
        <v>108.32946727676091</v>
      </c>
      <c r="AM20" s="144">
        <v>-29.8</v>
      </c>
      <c r="AN20" s="144">
        <v>-11.42</v>
      </c>
      <c r="AO20" s="144">
        <v>-29.624667665571124</v>
      </c>
      <c r="AP20" s="144">
        <v>-3.79</v>
      </c>
      <c r="AQ20" s="144">
        <v>28.0485160653671</v>
      </c>
      <c r="AR20" s="144">
        <v>-4.2505931451606163</v>
      </c>
      <c r="AS20" s="472">
        <v>317.39930884172884</v>
      </c>
      <c r="AT20" s="474">
        <v>1443.8380448698779</v>
      </c>
      <c r="AU20" s="144">
        <v>-77.108745542916225</v>
      </c>
      <c r="AV20" s="472">
        <v>1366.7292993269616</v>
      </c>
      <c r="AW20" s="144">
        <v>72.025266939344192</v>
      </c>
      <c r="AX20" s="473">
        <v>1438.754566266306</v>
      </c>
      <c r="AY20" s="494">
        <f>X20/V20</f>
        <v>0.41210612087783149</v>
      </c>
      <c r="AZ20" s="144">
        <v>-56.024779251801775</v>
      </c>
      <c r="BA20" s="131">
        <v>1382.7297870145044</v>
      </c>
    </row>
    <row r="21" spans="1:53">
      <c r="A21" s="416">
        <v>50</v>
      </c>
      <c r="B21" s="435">
        <v>4</v>
      </c>
      <c r="C21" s="413" t="s">
        <v>33</v>
      </c>
      <c r="D21" s="15">
        <v>11084</v>
      </c>
      <c r="E21" s="144">
        <v>384.16734482136417</v>
      </c>
      <c r="F21" s="144">
        <v>74.121024900757845</v>
      </c>
      <c r="G21" s="144">
        <v>519.74139299891738</v>
      </c>
      <c r="H21" s="144">
        <v>507.57675027066045</v>
      </c>
      <c r="I21" s="144">
        <v>58.13052327679538</v>
      </c>
      <c r="J21" s="144">
        <v>45.371735835438464</v>
      </c>
      <c r="K21" s="472">
        <v>1589.1087721039335</v>
      </c>
      <c r="L21" s="144">
        <v>48.663920843218357</v>
      </c>
      <c r="M21" s="144">
        <v>0</v>
      </c>
      <c r="N21" s="144">
        <v>0</v>
      </c>
      <c r="O21" s="144">
        <v>91.211778238902923</v>
      </c>
      <c r="P21" s="144">
        <v>43.123789432649254</v>
      </c>
      <c r="Q21" s="144">
        <v>0</v>
      </c>
      <c r="R21" s="144">
        <v>0</v>
      </c>
      <c r="S21" s="144">
        <v>35.333713273691238</v>
      </c>
      <c r="T21" s="144">
        <v>32.954799711295564</v>
      </c>
      <c r="U21" s="475">
        <v>251.28800149975731</v>
      </c>
      <c r="V21" s="473">
        <v>1840.3967736036907</v>
      </c>
      <c r="W21" s="475">
        <v>-1516.35</v>
      </c>
      <c r="X21" s="473">
        <v>324.04677360369084</v>
      </c>
      <c r="Y21" s="144">
        <v>0</v>
      </c>
      <c r="Z21" s="144">
        <v>0</v>
      </c>
      <c r="AA21" s="144">
        <v>11.822139252739126</v>
      </c>
      <c r="AB21" s="144">
        <v>15.601184591771474</v>
      </c>
      <c r="AC21" s="144">
        <v>0</v>
      </c>
      <c r="AD21" s="472">
        <v>27.423323844510598</v>
      </c>
      <c r="AE21" s="144">
        <v>-0.98</v>
      </c>
      <c r="AF21" s="144">
        <v>-1.78</v>
      </c>
      <c r="AG21" s="144">
        <v>-0.98</v>
      </c>
      <c r="AH21" s="144">
        <v>-0.01</v>
      </c>
      <c r="AI21" s="144">
        <v>-17.46</v>
      </c>
      <c r="AJ21" s="144">
        <v>-23.983621210754244</v>
      </c>
      <c r="AK21" s="144">
        <v>-81.362669740994747</v>
      </c>
      <c r="AL21" s="144">
        <v>-17.616881251563871</v>
      </c>
      <c r="AM21" s="144">
        <v>-29.8</v>
      </c>
      <c r="AN21" s="144">
        <v>-11.42</v>
      </c>
      <c r="AO21" s="144">
        <v>-10.003992731881679</v>
      </c>
      <c r="AP21" s="144">
        <v>-3.79</v>
      </c>
      <c r="AQ21" s="144">
        <v>26.688310021867455</v>
      </c>
      <c r="AR21" s="144">
        <v>-3.5370162603417143</v>
      </c>
      <c r="AS21" s="472">
        <v>-176.0358711736688</v>
      </c>
      <c r="AT21" s="474">
        <v>175.43422627453262</v>
      </c>
      <c r="AU21" s="144">
        <v>286.09837659772552</v>
      </c>
      <c r="AV21" s="472">
        <v>461.53260287225811</v>
      </c>
      <c r="AW21" s="144">
        <v>109.21507926180821</v>
      </c>
      <c r="AX21" s="473">
        <v>570.74768213406628</v>
      </c>
      <c r="AY21" s="494">
        <f>X21/V21</f>
        <v>0.17607440865546245</v>
      </c>
      <c r="AZ21" s="144">
        <v>23.239477269938654</v>
      </c>
      <c r="BA21" s="131">
        <v>593.98715940400496</v>
      </c>
    </row>
    <row r="22" spans="1:53">
      <c r="A22" s="416">
        <v>51</v>
      </c>
      <c r="B22" s="435">
        <v>4</v>
      </c>
      <c r="C22" s="413" t="s">
        <v>34</v>
      </c>
      <c r="D22" s="15">
        <v>9052</v>
      </c>
      <c r="E22" s="144">
        <v>391.84295625276189</v>
      </c>
      <c r="F22" s="144">
        <v>95.916575342465748</v>
      </c>
      <c r="G22" s="144">
        <v>560.39730667255856</v>
      </c>
      <c r="H22" s="144">
        <v>561.61262704374724</v>
      </c>
      <c r="I22" s="144">
        <v>57.28691117984976</v>
      </c>
      <c r="J22" s="144">
        <v>45.811011931064954</v>
      </c>
      <c r="K22" s="472">
        <v>1712.8673884224479</v>
      </c>
      <c r="L22" s="144">
        <v>44.919274878683751</v>
      </c>
      <c r="M22" s="144">
        <v>0</v>
      </c>
      <c r="N22" s="144">
        <v>0</v>
      </c>
      <c r="O22" s="144">
        <v>71.349603402562963</v>
      </c>
      <c r="P22" s="144">
        <v>46.977550063796158</v>
      </c>
      <c r="Q22" s="144">
        <v>0</v>
      </c>
      <c r="R22" s="144">
        <v>0</v>
      </c>
      <c r="S22" s="144">
        <v>27.536847751653234</v>
      </c>
      <c r="T22" s="144">
        <v>30.615355722492268</v>
      </c>
      <c r="U22" s="475">
        <v>221.39863181918838</v>
      </c>
      <c r="V22" s="473">
        <v>1934.2660202416364</v>
      </c>
      <c r="W22" s="475">
        <v>-1516.35</v>
      </c>
      <c r="X22" s="473">
        <v>417.91602024163637</v>
      </c>
      <c r="Y22" s="144">
        <v>0</v>
      </c>
      <c r="Z22" s="144">
        <v>0</v>
      </c>
      <c r="AA22" s="144">
        <v>13.816213880699664</v>
      </c>
      <c r="AB22" s="144">
        <v>21.746307536191122</v>
      </c>
      <c r="AC22" s="144">
        <v>0</v>
      </c>
      <c r="AD22" s="472">
        <v>35.562521416890782</v>
      </c>
      <c r="AE22" s="144">
        <v>-0.97999999999999987</v>
      </c>
      <c r="AF22" s="144">
        <v>-1.78</v>
      </c>
      <c r="AG22" s="144">
        <v>-0.97999999999999987</v>
      </c>
      <c r="AH22" s="144">
        <v>-0.01</v>
      </c>
      <c r="AI22" s="144">
        <v>-17.46</v>
      </c>
      <c r="AJ22" s="144">
        <v>-16.33860285019885</v>
      </c>
      <c r="AK22" s="144">
        <v>-452.29434760534593</v>
      </c>
      <c r="AL22" s="144">
        <v>-466.84044660786265</v>
      </c>
      <c r="AM22" s="144">
        <v>-29.800000000000004</v>
      </c>
      <c r="AN22" s="144">
        <v>-11.42</v>
      </c>
      <c r="AO22" s="144">
        <v>0</v>
      </c>
      <c r="AP22" s="144">
        <v>-3.79</v>
      </c>
      <c r="AQ22" s="144">
        <v>29.138660979605476</v>
      </c>
      <c r="AR22" s="144">
        <v>-2.465889224014659</v>
      </c>
      <c r="AS22" s="472">
        <v>-975.02062530781654</v>
      </c>
      <c r="AT22" s="474">
        <v>-521.54208364928922</v>
      </c>
      <c r="AU22" s="144">
        <v>-37.81050048513783</v>
      </c>
      <c r="AV22" s="472">
        <v>-559.35258413442716</v>
      </c>
      <c r="AW22" s="144">
        <v>149.45307217120688</v>
      </c>
      <c r="AX22" s="473">
        <v>-409.89951196322022</v>
      </c>
      <c r="AY22" s="494">
        <f>X22/V22</f>
        <v>0.21605922653256796</v>
      </c>
      <c r="AZ22" s="144">
        <v>-0.72738211444983591</v>
      </c>
      <c r="BA22" s="131">
        <v>-410.62689407767004</v>
      </c>
    </row>
    <row r="23" spans="1:53">
      <c r="A23" s="416">
        <v>52</v>
      </c>
      <c r="B23" s="435">
        <v>14</v>
      </c>
      <c r="C23" s="413" t="s">
        <v>35</v>
      </c>
      <c r="D23" s="15">
        <v>2272</v>
      </c>
      <c r="E23" s="144">
        <v>347.78384683098591</v>
      </c>
      <c r="F23" s="144">
        <v>106.83665492957745</v>
      </c>
      <c r="G23" s="144">
        <v>531.76524207746479</v>
      </c>
      <c r="H23" s="144">
        <v>602.64726232394366</v>
      </c>
      <c r="I23" s="144">
        <v>57.589295774647887</v>
      </c>
      <c r="J23" s="144">
        <v>43.653908450704222</v>
      </c>
      <c r="K23" s="472">
        <v>1690.276210387324</v>
      </c>
      <c r="L23" s="144">
        <v>30.806701131254485</v>
      </c>
      <c r="M23" s="144">
        <v>0</v>
      </c>
      <c r="N23" s="144">
        <v>0</v>
      </c>
      <c r="O23" s="144">
        <v>94.179933978873237</v>
      </c>
      <c r="P23" s="144">
        <v>128.74442519850382</v>
      </c>
      <c r="Q23" s="144">
        <v>0</v>
      </c>
      <c r="R23" s="144">
        <v>0</v>
      </c>
      <c r="S23" s="144">
        <v>28.695498002520033</v>
      </c>
      <c r="T23" s="144">
        <v>23.00660211267606</v>
      </c>
      <c r="U23" s="475">
        <v>305.43316042382764</v>
      </c>
      <c r="V23" s="473">
        <v>1995.7093708111518</v>
      </c>
      <c r="W23" s="475">
        <v>-1516.35</v>
      </c>
      <c r="X23" s="473">
        <v>479.3593708111519</v>
      </c>
      <c r="Y23" s="144">
        <v>51.993961000000013</v>
      </c>
      <c r="Z23" s="144">
        <v>0</v>
      </c>
      <c r="AA23" s="144">
        <v>13.316912073830904</v>
      </c>
      <c r="AB23" s="144">
        <v>18.142356471613247</v>
      </c>
      <c r="AC23" s="144">
        <v>0</v>
      </c>
      <c r="AD23" s="472">
        <v>83.453229545444174</v>
      </c>
      <c r="AE23" s="144">
        <v>-0.98</v>
      </c>
      <c r="AF23" s="144">
        <v>-1.78</v>
      </c>
      <c r="AG23" s="144">
        <v>-0.98</v>
      </c>
      <c r="AH23" s="144">
        <v>-0.01</v>
      </c>
      <c r="AI23" s="144">
        <v>-17.46</v>
      </c>
      <c r="AJ23" s="144">
        <v>-16.222713468309859</v>
      </c>
      <c r="AK23" s="144">
        <v>191.87432471352159</v>
      </c>
      <c r="AL23" s="144">
        <v>29.191750936426999</v>
      </c>
      <c r="AM23" s="144">
        <v>-29.800000000000004</v>
      </c>
      <c r="AN23" s="144">
        <v>-11.42</v>
      </c>
      <c r="AO23" s="144">
        <v>-25.314909583344203</v>
      </c>
      <c r="AP23" s="144">
        <v>-3.7899999999999996</v>
      </c>
      <c r="AQ23" s="144">
        <v>28.915252045122365</v>
      </c>
      <c r="AR23" s="144">
        <v>4.6161579836273593E-2</v>
      </c>
      <c r="AS23" s="472">
        <v>142.26986622325319</v>
      </c>
      <c r="AT23" s="474">
        <v>705.08246657984932</v>
      </c>
      <c r="AU23" s="144">
        <v>462.81683369074489</v>
      </c>
      <c r="AV23" s="472">
        <v>1167.8993002705943</v>
      </c>
      <c r="AW23" s="144">
        <v>171.13461615095736</v>
      </c>
      <c r="AX23" s="473">
        <v>1339.0339164215516</v>
      </c>
      <c r="AY23" s="494">
        <f>X23/V23</f>
        <v>0.24019497919996102</v>
      </c>
      <c r="AZ23" s="144">
        <v>5.135701584507042</v>
      </c>
      <c r="BA23" s="131">
        <v>1344.1696180060585</v>
      </c>
    </row>
    <row r="24" spans="1:53">
      <c r="A24" s="416">
        <v>61</v>
      </c>
      <c r="B24" s="435">
        <v>5</v>
      </c>
      <c r="C24" s="413" t="s">
        <v>36</v>
      </c>
      <c r="D24" s="15">
        <v>16478</v>
      </c>
      <c r="E24" s="144">
        <v>305.29897621070518</v>
      </c>
      <c r="F24" s="144">
        <v>67.421393372982152</v>
      </c>
      <c r="G24" s="144">
        <v>383.11030282801312</v>
      </c>
      <c r="H24" s="144">
        <v>390.78623012501515</v>
      </c>
      <c r="I24" s="144">
        <v>60.562679936885544</v>
      </c>
      <c r="J24" s="144">
        <v>45.244922927539747</v>
      </c>
      <c r="K24" s="472">
        <v>1252.424505401141</v>
      </c>
      <c r="L24" s="144">
        <v>91.298665186800605</v>
      </c>
      <c r="M24" s="144">
        <v>0</v>
      </c>
      <c r="N24" s="144">
        <v>0</v>
      </c>
      <c r="O24" s="144">
        <v>185.72990108022819</v>
      </c>
      <c r="P24" s="144">
        <v>12.470114225040764</v>
      </c>
      <c r="Q24" s="144">
        <v>0</v>
      </c>
      <c r="R24" s="144">
        <v>0</v>
      </c>
      <c r="S24" s="144">
        <v>43.038359277837841</v>
      </c>
      <c r="T24" s="144">
        <v>63.656123315936405</v>
      </c>
      <c r="U24" s="475">
        <v>396.19316308584382</v>
      </c>
      <c r="V24" s="473">
        <v>1648.6176684869847</v>
      </c>
      <c r="W24" s="475">
        <v>-1516.35</v>
      </c>
      <c r="X24" s="473">
        <v>132.26766848698483</v>
      </c>
      <c r="Y24" s="144">
        <v>0</v>
      </c>
      <c r="Z24" s="144">
        <v>0</v>
      </c>
      <c r="AA24" s="144">
        <v>17.383046246059745</v>
      </c>
      <c r="AB24" s="144">
        <v>17.100170510080737</v>
      </c>
      <c r="AC24" s="144">
        <v>0</v>
      </c>
      <c r="AD24" s="472">
        <v>34.483216756140486</v>
      </c>
      <c r="AE24" s="144">
        <v>-0.98</v>
      </c>
      <c r="AF24" s="144">
        <v>-1.78</v>
      </c>
      <c r="AG24" s="144">
        <v>-0.98</v>
      </c>
      <c r="AH24" s="144">
        <v>-0.01</v>
      </c>
      <c r="AI24" s="144">
        <v>-17.46</v>
      </c>
      <c r="AJ24" s="144">
        <v>-70.613163851802398</v>
      </c>
      <c r="AK24" s="144">
        <v>41.280851140418221</v>
      </c>
      <c r="AL24" s="144">
        <v>40.577385891141375</v>
      </c>
      <c r="AM24" s="144">
        <v>-29.8</v>
      </c>
      <c r="AN24" s="144">
        <v>-11.42</v>
      </c>
      <c r="AO24" s="144">
        <v>-12.30508663453312</v>
      </c>
      <c r="AP24" s="144">
        <v>-3.79</v>
      </c>
      <c r="AQ24" s="144">
        <v>79.541931441993711</v>
      </c>
      <c r="AR24" s="144">
        <v>4.1196306781177165</v>
      </c>
      <c r="AS24" s="472">
        <v>16.38154866533548</v>
      </c>
      <c r="AT24" s="474">
        <v>183.1324339084608</v>
      </c>
      <c r="AU24" s="144">
        <v>384.56076771749542</v>
      </c>
      <c r="AV24" s="472">
        <v>567.69320162595614</v>
      </c>
      <c r="AW24" s="144">
        <v>125.43725339076349</v>
      </c>
      <c r="AX24" s="473">
        <v>693.13045501671968</v>
      </c>
      <c r="AY24" s="494">
        <f>X24/V24</f>
        <v>8.0229437676943738E-2</v>
      </c>
      <c r="AZ24" s="144">
        <v>20.636485495812607</v>
      </c>
      <c r="BA24" s="131">
        <v>713.76694051253219</v>
      </c>
    </row>
    <row r="25" spans="1:53">
      <c r="A25" s="416">
        <v>69</v>
      </c>
      <c r="B25" s="435">
        <v>17</v>
      </c>
      <c r="C25" s="413" t="s">
        <v>37</v>
      </c>
      <c r="D25" s="15">
        <v>6492</v>
      </c>
      <c r="E25" s="144">
        <v>476.03553912507704</v>
      </c>
      <c r="F25" s="144">
        <v>103.54025878003696</v>
      </c>
      <c r="G25" s="144">
        <v>582.95355668515094</v>
      </c>
      <c r="H25" s="144">
        <v>593.04817005545294</v>
      </c>
      <c r="I25" s="144">
        <v>56.218718422674058</v>
      </c>
      <c r="J25" s="144">
        <v>43.931189155884162</v>
      </c>
      <c r="K25" s="472">
        <v>1855.7274322242761</v>
      </c>
      <c r="L25" s="144">
        <v>65.325655393584043</v>
      </c>
      <c r="M25" s="144">
        <v>0</v>
      </c>
      <c r="N25" s="144">
        <v>0</v>
      </c>
      <c r="O25" s="144">
        <v>41.12449784349969</v>
      </c>
      <c r="P25" s="144">
        <v>97.55836892361981</v>
      </c>
      <c r="Q25" s="144">
        <v>0</v>
      </c>
      <c r="R25" s="144">
        <v>0</v>
      </c>
      <c r="S25" s="144">
        <v>29.619610992764198</v>
      </c>
      <c r="T25" s="144">
        <v>41.829759704251387</v>
      </c>
      <c r="U25" s="475">
        <v>275.45789285771912</v>
      </c>
      <c r="V25" s="473">
        <v>2131.1853250819954</v>
      </c>
      <c r="W25" s="475">
        <v>-1516.35</v>
      </c>
      <c r="X25" s="473">
        <v>614.83532508199539</v>
      </c>
      <c r="Y25" s="144">
        <v>53.015096999999997</v>
      </c>
      <c r="Z25" s="144">
        <v>0</v>
      </c>
      <c r="AA25" s="144">
        <v>14.596557570309319</v>
      </c>
      <c r="AB25" s="144">
        <v>16.073148776893387</v>
      </c>
      <c r="AC25" s="144">
        <v>0</v>
      </c>
      <c r="AD25" s="472">
        <v>83.684803347202717</v>
      </c>
      <c r="AE25" s="144">
        <v>-0.98</v>
      </c>
      <c r="AF25" s="144">
        <v>-1.78</v>
      </c>
      <c r="AG25" s="144">
        <v>-0.98</v>
      </c>
      <c r="AH25" s="144">
        <v>-0.01</v>
      </c>
      <c r="AI25" s="144">
        <v>-17.46</v>
      </c>
      <c r="AJ25" s="144">
        <v>-33.845686691312387</v>
      </c>
      <c r="AK25" s="144">
        <v>-280.24939235025329</v>
      </c>
      <c r="AL25" s="144">
        <v>-260.77304460059821</v>
      </c>
      <c r="AM25" s="144">
        <v>-29.8</v>
      </c>
      <c r="AN25" s="144">
        <v>-11.42</v>
      </c>
      <c r="AO25" s="144">
        <v>-12.005052030890578</v>
      </c>
      <c r="AP25" s="144">
        <v>-3.79</v>
      </c>
      <c r="AQ25" s="144">
        <v>34.716144118121285</v>
      </c>
      <c r="AR25" s="144">
        <v>-1.9244102641230798</v>
      </c>
      <c r="AS25" s="472">
        <v>-620.30144181905621</v>
      </c>
      <c r="AT25" s="474">
        <v>78.218686610141873</v>
      </c>
      <c r="AU25" s="144">
        <v>475.63246661752032</v>
      </c>
      <c r="AV25" s="472">
        <v>553.85115322766217</v>
      </c>
      <c r="AW25" s="144">
        <v>131.03836939896775</v>
      </c>
      <c r="AX25" s="473">
        <v>684.88952262662997</v>
      </c>
      <c r="AY25" s="494">
        <f>X25/V25</f>
        <v>0.28849453768566097</v>
      </c>
      <c r="AZ25" s="144">
        <v>-3.3635884473197795</v>
      </c>
      <c r="BA25" s="131">
        <v>681.52593417931018</v>
      </c>
    </row>
    <row r="26" spans="1:53">
      <c r="A26" s="416">
        <v>71</v>
      </c>
      <c r="B26" s="435">
        <v>17</v>
      </c>
      <c r="C26" s="413" t="s">
        <v>38</v>
      </c>
      <c r="D26" s="15">
        <v>6365</v>
      </c>
      <c r="E26" s="144">
        <v>480.01638334642581</v>
      </c>
      <c r="F26" s="144">
        <v>93.872163393558509</v>
      </c>
      <c r="G26" s="144">
        <v>702.69154281225451</v>
      </c>
      <c r="H26" s="144">
        <v>613.40063472113115</v>
      </c>
      <c r="I26" s="144">
        <v>55.127151610369211</v>
      </c>
      <c r="J26" s="144">
        <v>43.709247446975645</v>
      </c>
      <c r="K26" s="472">
        <v>1988.8171233307146</v>
      </c>
      <c r="L26" s="144">
        <v>60.855192960612357</v>
      </c>
      <c r="M26" s="144">
        <v>0</v>
      </c>
      <c r="N26" s="144">
        <v>0</v>
      </c>
      <c r="O26" s="144">
        <v>71.861739198743123</v>
      </c>
      <c r="P26" s="144">
        <v>136.29457608049083</v>
      </c>
      <c r="Q26" s="144">
        <v>0</v>
      </c>
      <c r="R26" s="144">
        <v>0</v>
      </c>
      <c r="S26" s="144">
        <v>28.868550437335031</v>
      </c>
      <c r="T26" s="144">
        <v>38.927069913589946</v>
      </c>
      <c r="U26" s="475">
        <v>336.80712859077124</v>
      </c>
      <c r="V26" s="473">
        <v>2325.6242519214857</v>
      </c>
      <c r="W26" s="475">
        <v>-1516.35</v>
      </c>
      <c r="X26" s="473">
        <v>809.27425192148576</v>
      </c>
      <c r="Y26" s="144">
        <v>45.219977666666672</v>
      </c>
      <c r="Z26" s="144">
        <v>0</v>
      </c>
      <c r="AA26" s="144">
        <v>14.631496206608311</v>
      </c>
      <c r="AB26" s="144">
        <v>14.875480782878327</v>
      </c>
      <c r="AC26" s="144">
        <v>0</v>
      </c>
      <c r="AD26" s="472">
        <v>74.72695465615331</v>
      </c>
      <c r="AE26" s="144">
        <v>-0.98</v>
      </c>
      <c r="AF26" s="144">
        <v>-1.78</v>
      </c>
      <c r="AG26" s="144">
        <v>-0.98</v>
      </c>
      <c r="AH26" s="144">
        <v>-0.01</v>
      </c>
      <c r="AI26" s="144">
        <v>-17.46</v>
      </c>
      <c r="AJ26" s="144">
        <v>-26.204505106048703</v>
      </c>
      <c r="AK26" s="144">
        <v>-48.182568374793348</v>
      </c>
      <c r="AL26" s="144">
        <v>-96.523964465538583</v>
      </c>
      <c r="AM26" s="144">
        <v>-29.8</v>
      </c>
      <c r="AN26" s="144">
        <v>-11.42</v>
      </c>
      <c r="AO26" s="144">
        <v>-27.955513617853814</v>
      </c>
      <c r="AP26" s="144">
        <v>-3.7899999999999996</v>
      </c>
      <c r="AQ26" s="144">
        <v>33.94392154995294</v>
      </c>
      <c r="AR26" s="144">
        <v>-3.1393342035160088</v>
      </c>
      <c r="AS26" s="472">
        <v>-234.28196421779754</v>
      </c>
      <c r="AT26" s="474">
        <v>649.71924235984147</v>
      </c>
      <c r="AU26" s="144">
        <v>640.00390223625459</v>
      </c>
      <c r="AV26" s="472">
        <v>1289.7231445960961</v>
      </c>
      <c r="AW26" s="144">
        <v>156.46532407406448</v>
      </c>
      <c r="AX26" s="473">
        <v>1446.1884686701605</v>
      </c>
      <c r="AY26" s="494">
        <f>X26/V26</f>
        <v>0.34798151560934415</v>
      </c>
      <c r="AZ26" s="144">
        <v>4.6877526787117034</v>
      </c>
      <c r="BA26" s="131">
        <v>1450.8762213488724</v>
      </c>
    </row>
    <row r="27" spans="1:53">
      <c r="A27" s="416">
        <v>72</v>
      </c>
      <c r="B27" s="435">
        <v>17</v>
      </c>
      <c r="C27" s="413" t="s">
        <v>39</v>
      </c>
      <c r="D27" s="15">
        <v>927</v>
      </c>
      <c r="E27" s="144">
        <v>170.47786407766992</v>
      </c>
      <c r="F27" s="144">
        <v>130.92388349514562</v>
      </c>
      <c r="G27" s="144">
        <v>448.82282632146712</v>
      </c>
      <c r="H27" s="144">
        <v>424.10012944983822</v>
      </c>
      <c r="I27" s="144">
        <v>60.417259978425022</v>
      </c>
      <c r="J27" s="144">
        <v>37.619503775620281</v>
      </c>
      <c r="K27" s="472">
        <v>1272.3614670981663</v>
      </c>
      <c r="L27" s="144">
        <v>65.43851189956699</v>
      </c>
      <c r="M27" s="144">
        <v>0</v>
      </c>
      <c r="N27" s="144">
        <v>0</v>
      </c>
      <c r="O27" s="144">
        <v>29.647529665587918</v>
      </c>
      <c r="P27" s="144">
        <v>183.13311443577214</v>
      </c>
      <c r="Q27" s="144">
        <v>1302.3900000000001</v>
      </c>
      <c r="R27" s="144">
        <v>0</v>
      </c>
      <c r="S27" s="144">
        <v>19.612918431134169</v>
      </c>
      <c r="T27" s="144">
        <v>37.141316073354908</v>
      </c>
      <c r="U27" s="475">
        <v>1637.3633905054164</v>
      </c>
      <c r="V27" s="473">
        <v>2909.7248576035827</v>
      </c>
      <c r="W27" s="475">
        <v>-1516.35</v>
      </c>
      <c r="X27" s="473">
        <v>1393.3748576035825</v>
      </c>
      <c r="Y27" s="144">
        <v>67.100503666666668</v>
      </c>
      <c r="Z27" s="144">
        <v>0</v>
      </c>
      <c r="AA27" s="144">
        <v>9.5511785248677921</v>
      </c>
      <c r="AB27" s="144">
        <v>21.306290643864511</v>
      </c>
      <c r="AC27" s="144">
        <v>0</v>
      </c>
      <c r="AD27" s="472">
        <v>97.957972835398976</v>
      </c>
      <c r="AE27" s="144">
        <v>-0.98000000000000009</v>
      </c>
      <c r="AF27" s="144">
        <v>-1.78</v>
      </c>
      <c r="AG27" s="144">
        <v>-0.98000000000000009</v>
      </c>
      <c r="AH27" s="144">
        <v>-0.01</v>
      </c>
      <c r="AI27" s="144">
        <v>-17.46</v>
      </c>
      <c r="AJ27" s="144">
        <v>-20.234180151024809</v>
      </c>
      <c r="AK27" s="144">
        <v>-185.13299108011773</v>
      </c>
      <c r="AL27" s="144">
        <v>-50.833886409705606</v>
      </c>
      <c r="AM27" s="144">
        <v>-29.8</v>
      </c>
      <c r="AN27" s="144">
        <v>-11.42</v>
      </c>
      <c r="AO27" s="144">
        <v>-34.05617627808374</v>
      </c>
      <c r="AP27" s="144">
        <v>-3.79</v>
      </c>
      <c r="AQ27" s="144">
        <v>41.579453856319311</v>
      </c>
      <c r="AR27" s="144">
        <v>8.2959168797564544</v>
      </c>
      <c r="AS27" s="472">
        <v>-306.60186318285616</v>
      </c>
      <c r="AT27" s="474">
        <v>1184.7309672561255</v>
      </c>
      <c r="AU27" s="144">
        <v>386.44527234755861</v>
      </c>
      <c r="AV27" s="472">
        <v>1571.1762396036841</v>
      </c>
      <c r="AW27" s="144">
        <v>123.698490687477</v>
      </c>
      <c r="AX27" s="473">
        <v>1694.8747302911611</v>
      </c>
      <c r="AY27" s="494">
        <f>X27/V27</f>
        <v>0.47886825242684655</v>
      </c>
      <c r="AZ27" s="144">
        <v>-28.770692556634305</v>
      </c>
      <c r="BA27" s="131">
        <v>1666.1040377345266</v>
      </c>
    </row>
    <row r="28" spans="1:53">
      <c r="A28" s="416">
        <v>74</v>
      </c>
      <c r="B28" s="435">
        <v>16</v>
      </c>
      <c r="C28" s="413" t="s">
        <v>40</v>
      </c>
      <c r="D28" s="15">
        <v>985</v>
      </c>
      <c r="E28" s="144">
        <v>347.61907614213203</v>
      </c>
      <c r="F28" s="144">
        <v>47.390253807106596</v>
      </c>
      <c r="G28" s="144">
        <v>544.23929949238573</v>
      </c>
      <c r="H28" s="144">
        <v>454.17983756345177</v>
      </c>
      <c r="I28" s="144">
        <v>58.673624365482233</v>
      </c>
      <c r="J28" s="144">
        <v>39.523167512690357</v>
      </c>
      <c r="K28" s="472">
        <v>1491.6252588832488</v>
      </c>
      <c r="L28" s="144">
        <v>66.237854279105335</v>
      </c>
      <c r="M28" s="144">
        <v>0</v>
      </c>
      <c r="N28" s="144">
        <v>0</v>
      </c>
      <c r="O28" s="144">
        <v>89.684314720812182</v>
      </c>
      <c r="P28" s="144">
        <v>346.18296059924688</v>
      </c>
      <c r="Q28" s="144">
        <v>0</v>
      </c>
      <c r="R28" s="144">
        <v>0</v>
      </c>
      <c r="S28" s="144">
        <v>41.850223806666307</v>
      </c>
      <c r="T28" s="144">
        <v>38.95817258883249</v>
      </c>
      <c r="U28" s="475">
        <v>582.91352599466325</v>
      </c>
      <c r="V28" s="473">
        <v>2074.5387848779119</v>
      </c>
      <c r="W28" s="475">
        <v>-1516.35</v>
      </c>
      <c r="X28" s="473">
        <v>558.18878487791198</v>
      </c>
      <c r="Y28" s="144">
        <v>149.16983100000004</v>
      </c>
      <c r="Z28" s="144">
        <v>0</v>
      </c>
      <c r="AA28" s="144">
        <v>12.389000969063545</v>
      </c>
      <c r="AB28" s="144">
        <v>14.012029531393322</v>
      </c>
      <c r="AC28" s="144">
        <v>0</v>
      </c>
      <c r="AD28" s="472">
        <v>175.57086150045691</v>
      </c>
      <c r="AE28" s="144">
        <v>-0.98</v>
      </c>
      <c r="AF28" s="144">
        <v>-1.78</v>
      </c>
      <c r="AG28" s="144">
        <v>-0.98</v>
      </c>
      <c r="AH28" s="144">
        <v>-0.01</v>
      </c>
      <c r="AI28" s="144">
        <v>-17.46</v>
      </c>
      <c r="AJ28" s="144">
        <v>-22.182248730964467</v>
      </c>
      <c r="AK28" s="144">
        <v>205.36839204389597</v>
      </c>
      <c r="AL28" s="144">
        <v>23.344326355855952</v>
      </c>
      <c r="AM28" s="144">
        <v>-29.8</v>
      </c>
      <c r="AN28" s="144">
        <v>-11.42</v>
      </c>
      <c r="AO28" s="144">
        <v>-30.863740660099438</v>
      </c>
      <c r="AP28" s="144">
        <v>-3.79</v>
      </c>
      <c r="AQ28" s="144">
        <v>13.733522407920743</v>
      </c>
      <c r="AR28" s="144">
        <v>5.2740796404681376</v>
      </c>
      <c r="AS28" s="472">
        <v>128.45433105707687</v>
      </c>
      <c r="AT28" s="474">
        <v>862.21397743544571</v>
      </c>
      <c r="AU28" s="144">
        <v>561.6797560969585</v>
      </c>
      <c r="AV28" s="472">
        <v>1423.8937335324044</v>
      </c>
      <c r="AW28" s="144">
        <v>225.90670721633657</v>
      </c>
      <c r="AX28" s="473">
        <v>1649.800440748741</v>
      </c>
      <c r="AY28" s="494">
        <f>X28/V28</f>
        <v>0.26906644934611901</v>
      </c>
      <c r="AZ28" s="144">
        <v>69.383738071065991</v>
      </c>
      <c r="BA28" s="131">
        <v>1719.1841788198071</v>
      </c>
    </row>
    <row r="29" spans="1:53">
      <c r="A29" s="416">
        <v>75</v>
      </c>
      <c r="B29" s="435">
        <v>8</v>
      </c>
      <c r="C29" s="413" t="s">
        <v>41</v>
      </c>
      <c r="D29" s="15">
        <v>19311</v>
      </c>
      <c r="E29" s="144">
        <v>304.6107762415204</v>
      </c>
      <c r="F29" s="144">
        <v>64.782140748796024</v>
      </c>
      <c r="G29" s="144">
        <v>426.7600797472943</v>
      </c>
      <c r="H29" s="144">
        <v>449.99056392729528</v>
      </c>
      <c r="I29" s="144">
        <v>59.912480969395681</v>
      </c>
      <c r="J29" s="144">
        <v>45.875519652011803</v>
      </c>
      <c r="K29" s="472">
        <v>1351.9315612863134</v>
      </c>
      <c r="L29" s="144">
        <v>85.431152832995281</v>
      </c>
      <c r="M29" s="144">
        <v>0</v>
      </c>
      <c r="N29" s="144">
        <v>0</v>
      </c>
      <c r="O29" s="144">
        <v>166.92008596136915</v>
      </c>
      <c r="P29" s="144">
        <v>26.076489868115786</v>
      </c>
      <c r="Q29" s="144">
        <v>0</v>
      </c>
      <c r="R29" s="144">
        <v>0</v>
      </c>
      <c r="S29" s="144">
        <v>33.200938659422327</v>
      </c>
      <c r="T29" s="144">
        <v>53.93500077675936</v>
      </c>
      <c r="U29" s="475">
        <v>365.56366809866188</v>
      </c>
      <c r="V29" s="473">
        <v>1717.4952293849753</v>
      </c>
      <c r="W29" s="475">
        <v>-1516.35</v>
      </c>
      <c r="X29" s="473">
        <v>201.14522938497538</v>
      </c>
      <c r="Y29" s="144">
        <v>0</v>
      </c>
      <c r="Z29" s="144">
        <v>0</v>
      </c>
      <c r="AA29" s="144">
        <v>11.611013813342677</v>
      </c>
      <c r="AB29" s="144">
        <v>19.388270044617368</v>
      </c>
      <c r="AC29" s="144">
        <v>0</v>
      </c>
      <c r="AD29" s="472">
        <v>30.999283857960044</v>
      </c>
      <c r="AE29" s="144">
        <v>-0.98</v>
      </c>
      <c r="AF29" s="144">
        <v>-1.78</v>
      </c>
      <c r="AG29" s="144">
        <v>-0.98</v>
      </c>
      <c r="AH29" s="144">
        <v>-0.01</v>
      </c>
      <c r="AI29" s="144">
        <v>-17.46</v>
      </c>
      <c r="AJ29" s="144">
        <v>-37.794994793123088</v>
      </c>
      <c r="AK29" s="144">
        <v>-208.95556790483289</v>
      </c>
      <c r="AL29" s="144">
        <v>-16.637804297263578</v>
      </c>
      <c r="AM29" s="144">
        <v>-29.8</v>
      </c>
      <c r="AN29" s="144">
        <v>-11.42</v>
      </c>
      <c r="AO29" s="144">
        <v>-1.8248992972194689</v>
      </c>
      <c r="AP29" s="144">
        <v>-3.79</v>
      </c>
      <c r="AQ29" s="144">
        <v>46.525499386088278</v>
      </c>
      <c r="AR29" s="144">
        <v>2.4224044640321583</v>
      </c>
      <c r="AS29" s="472">
        <v>-282.48536244231866</v>
      </c>
      <c r="AT29" s="474">
        <v>-50.340849199383229</v>
      </c>
      <c r="AU29" s="144">
        <v>134.53228607850969</v>
      </c>
      <c r="AV29" s="472">
        <v>84.191436879126471</v>
      </c>
      <c r="AW29" s="144">
        <v>90.362002786812866</v>
      </c>
      <c r="AX29" s="473">
        <v>174.55343966593935</v>
      </c>
      <c r="AY29" s="494">
        <f>X29/V29</f>
        <v>0.11711545158527414</v>
      </c>
      <c r="AZ29" s="144">
        <v>2.5386353798353309</v>
      </c>
      <c r="BA29" s="131">
        <v>177.09207504577466</v>
      </c>
    </row>
    <row r="30" spans="1:53">
      <c r="A30" s="416">
        <v>77</v>
      </c>
      <c r="B30" s="435">
        <v>13</v>
      </c>
      <c r="C30" s="413" t="s">
        <v>42</v>
      </c>
      <c r="D30" s="15">
        <v>4509</v>
      </c>
      <c r="E30" s="144">
        <v>301.80517853182528</v>
      </c>
      <c r="F30" s="144">
        <v>55.903473053892213</v>
      </c>
      <c r="G30" s="144">
        <v>484.43302062541591</v>
      </c>
      <c r="H30" s="144">
        <v>484.05619427811041</v>
      </c>
      <c r="I30" s="144">
        <v>59.331772011532493</v>
      </c>
      <c r="J30" s="144">
        <v>41.791208693723661</v>
      </c>
      <c r="K30" s="472">
        <v>1427.3208471944997</v>
      </c>
      <c r="L30" s="144">
        <v>77.229895155136219</v>
      </c>
      <c r="M30" s="144">
        <v>0</v>
      </c>
      <c r="N30" s="144">
        <v>0</v>
      </c>
      <c r="O30" s="144">
        <v>50.067720115324903</v>
      </c>
      <c r="P30" s="144">
        <v>104.68458666300508</v>
      </c>
      <c r="Q30" s="144">
        <v>0</v>
      </c>
      <c r="R30" s="144">
        <v>0</v>
      </c>
      <c r="S30" s="144">
        <v>29.984417100124787</v>
      </c>
      <c r="T30" s="144">
        <v>47.883654912397432</v>
      </c>
      <c r="U30" s="475">
        <v>309.85027394598836</v>
      </c>
      <c r="V30" s="473">
        <v>1737.1711211404879</v>
      </c>
      <c r="W30" s="475">
        <v>-1516.35</v>
      </c>
      <c r="X30" s="473">
        <v>220.82112114048812</v>
      </c>
      <c r="Y30" s="144">
        <v>44.888556333333341</v>
      </c>
      <c r="Z30" s="144">
        <v>0</v>
      </c>
      <c r="AA30" s="144">
        <v>11.162330941309731</v>
      </c>
      <c r="AB30" s="144">
        <v>18.359384961106183</v>
      </c>
      <c r="AC30" s="144">
        <v>0</v>
      </c>
      <c r="AD30" s="472">
        <v>74.410272235749247</v>
      </c>
      <c r="AE30" s="144">
        <v>-0.98</v>
      </c>
      <c r="AF30" s="144">
        <v>-1.78</v>
      </c>
      <c r="AG30" s="144">
        <v>-0.98</v>
      </c>
      <c r="AH30" s="144">
        <v>-0.01</v>
      </c>
      <c r="AI30" s="144">
        <v>-17.46</v>
      </c>
      <c r="AJ30" s="144">
        <v>-27.459645708582833</v>
      </c>
      <c r="AK30" s="144">
        <v>-91.322715886986856</v>
      </c>
      <c r="AL30" s="144">
        <v>-23.535263472149381</v>
      </c>
      <c r="AM30" s="144">
        <v>-29.800000000000004</v>
      </c>
      <c r="AN30" s="144">
        <v>-11.42</v>
      </c>
      <c r="AO30" s="144">
        <v>-13.561258289752404</v>
      </c>
      <c r="AP30" s="144">
        <v>-3.79</v>
      </c>
      <c r="AQ30" s="144">
        <v>45.921112413690622</v>
      </c>
      <c r="AR30" s="144">
        <v>4.1259951931388423</v>
      </c>
      <c r="AS30" s="472">
        <v>-172.05177575064198</v>
      </c>
      <c r="AT30" s="474">
        <v>123.17961762559536</v>
      </c>
      <c r="AU30" s="144">
        <v>502.46686217898861</v>
      </c>
      <c r="AV30" s="472">
        <v>625.64647980458392</v>
      </c>
      <c r="AW30" s="144">
        <v>175.47914763626781</v>
      </c>
      <c r="AX30" s="473">
        <v>801.12562744085176</v>
      </c>
      <c r="AY30" s="494">
        <f>X30/V30</f>
        <v>0.1271153534923575</v>
      </c>
      <c r="AZ30" s="144">
        <v>3.068371390552227</v>
      </c>
      <c r="BA30" s="131">
        <v>804.19399883140397</v>
      </c>
    </row>
    <row r="31" spans="1:53">
      <c r="A31" s="416">
        <v>78</v>
      </c>
      <c r="B31" s="435">
        <v>1</v>
      </c>
      <c r="C31" s="413" t="s">
        <v>43</v>
      </c>
      <c r="D31" s="15">
        <v>7702</v>
      </c>
      <c r="E31" s="144">
        <v>256.48042716177622</v>
      </c>
      <c r="F31" s="144">
        <v>54.546169826019209</v>
      </c>
      <c r="G31" s="144">
        <v>382.29237081277586</v>
      </c>
      <c r="H31" s="144">
        <v>447.07495715398596</v>
      </c>
      <c r="I31" s="144">
        <v>60.761256816411326</v>
      </c>
      <c r="J31" s="144">
        <v>44.022975850428452</v>
      </c>
      <c r="K31" s="472">
        <v>1245.1781576213968</v>
      </c>
      <c r="L31" s="144">
        <v>64.041181226279136</v>
      </c>
      <c r="M31" s="144">
        <v>22.077999999999999</v>
      </c>
      <c r="N31" s="144">
        <v>121.44947520124643</v>
      </c>
      <c r="O31" s="144">
        <v>123.36218644507919</v>
      </c>
      <c r="P31" s="144">
        <v>12.606838512645879</v>
      </c>
      <c r="Q31" s="144">
        <v>0</v>
      </c>
      <c r="R31" s="144">
        <v>0</v>
      </c>
      <c r="S31" s="144">
        <v>48.193864237292047</v>
      </c>
      <c r="T31" s="144">
        <v>43.702960270059727</v>
      </c>
      <c r="U31" s="475">
        <v>435.43450589260237</v>
      </c>
      <c r="V31" s="473">
        <v>1680.6126635139992</v>
      </c>
      <c r="W31" s="475">
        <v>-1516.35</v>
      </c>
      <c r="X31" s="473">
        <v>164.26266351399929</v>
      </c>
      <c r="Y31" s="144">
        <v>66.806031333333337</v>
      </c>
      <c r="Z31" s="144">
        <v>0</v>
      </c>
      <c r="AA31" s="144">
        <v>16.063289024089155</v>
      </c>
      <c r="AB31" s="144">
        <v>17.370008114152192</v>
      </c>
      <c r="AC31" s="144">
        <v>0</v>
      </c>
      <c r="AD31" s="472">
        <v>100.23932847157469</v>
      </c>
      <c r="AE31" s="144">
        <v>-0.98</v>
      </c>
      <c r="AF31" s="144">
        <v>-1.78</v>
      </c>
      <c r="AG31" s="144">
        <v>-0.98</v>
      </c>
      <c r="AH31" s="144">
        <v>-0.01</v>
      </c>
      <c r="AI31" s="144">
        <v>-17.46</v>
      </c>
      <c r="AJ31" s="144">
        <v>-47.276800181770966</v>
      </c>
      <c r="AK31" s="144">
        <v>-291.53144873143555</v>
      </c>
      <c r="AL31" s="144">
        <v>-69.209231085389078</v>
      </c>
      <c r="AM31" s="144">
        <v>-29.8</v>
      </c>
      <c r="AN31" s="144">
        <v>-11.42</v>
      </c>
      <c r="AO31" s="144">
        <v>0</v>
      </c>
      <c r="AP31" s="144">
        <v>-3.79</v>
      </c>
      <c r="AQ31" s="144">
        <v>42.809712113510372</v>
      </c>
      <c r="AR31" s="144">
        <v>-0.30390529440342962</v>
      </c>
      <c r="AS31" s="472">
        <v>-431.73167317948867</v>
      </c>
      <c r="AT31" s="474">
        <v>-167.22968119391467</v>
      </c>
      <c r="AU31" s="144">
        <v>-8.4036699376229063</v>
      </c>
      <c r="AV31" s="472">
        <v>-175.63335113153758</v>
      </c>
      <c r="AW31" s="144">
        <v>89.293129348832053</v>
      </c>
      <c r="AX31" s="473">
        <v>-86.340221782705527</v>
      </c>
      <c r="AY31" s="494">
        <f>X31/V31</f>
        <v>9.773975115154844E-2</v>
      </c>
      <c r="AZ31" s="144">
        <v>4.544915866008826</v>
      </c>
      <c r="BA31" s="131">
        <v>-81.795305916696705</v>
      </c>
    </row>
    <row r="32" spans="1:53">
      <c r="A32" s="416">
        <v>79</v>
      </c>
      <c r="B32" s="435">
        <v>4</v>
      </c>
      <c r="C32" s="413" t="s">
        <v>44</v>
      </c>
      <c r="D32" s="15">
        <v>6647</v>
      </c>
      <c r="E32" s="144">
        <v>347.38038664058979</v>
      </c>
      <c r="F32" s="144">
        <v>81.462470287347671</v>
      </c>
      <c r="G32" s="144">
        <v>480.28446968557245</v>
      </c>
      <c r="H32" s="144">
        <v>422.17723183391007</v>
      </c>
      <c r="I32" s="144">
        <v>59.136211824883404</v>
      </c>
      <c r="J32" s="144">
        <v>43.672959229727695</v>
      </c>
      <c r="K32" s="472">
        <v>1434.1137295020312</v>
      </c>
      <c r="L32" s="144">
        <v>77.486383260518835</v>
      </c>
      <c r="M32" s="144">
        <v>0</v>
      </c>
      <c r="N32" s="144">
        <v>0</v>
      </c>
      <c r="O32" s="144">
        <v>106.61584022867459</v>
      </c>
      <c r="P32" s="144">
        <v>15.338162138651798</v>
      </c>
      <c r="Q32" s="144">
        <v>0</v>
      </c>
      <c r="R32" s="144">
        <v>0</v>
      </c>
      <c r="S32" s="144">
        <v>37.627135838366584</v>
      </c>
      <c r="T32" s="144">
        <v>50.187362720024076</v>
      </c>
      <c r="U32" s="475">
        <v>287.25488418623581</v>
      </c>
      <c r="V32" s="473">
        <v>1721.368613688267</v>
      </c>
      <c r="W32" s="475">
        <v>-1516.35</v>
      </c>
      <c r="X32" s="473">
        <v>205.01861368826721</v>
      </c>
      <c r="Y32" s="144">
        <v>0</v>
      </c>
      <c r="Z32" s="144">
        <v>0</v>
      </c>
      <c r="AA32" s="144">
        <v>20.05410835376302</v>
      </c>
      <c r="AB32" s="144">
        <v>17.2484769807721</v>
      </c>
      <c r="AC32" s="144">
        <v>0</v>
      </c>
      <c r="AD32" s="472">
        <v>37.302585334535117</v>
      </c>
      <c r="AE32" s="144">
        <v>-0.97999999999999987</v>
      </c>
      <c r="AF32" s="144">
        <v>-1.78</v>
      </c>
      <c r="AG32" s="144">
        <v>-0.97999999999999987</v>
      </c>
      <c r="AH32" s="144">
        <v>-0.01</v>
      </c>
      <c r="AI32" s="144">
        <v>-17.46</v>
      </c>
      <c r="AJ32" s="144">
        <v>-49.594497141567622</v>
      </c>
      <c r="AK32" s="144">
        <v>-158.50667908272021</v>
      </c>
      <c r="AL32" s="144">
        <v>-107.0751673224309</v>
      </c>
      <c r="AM32" s="144">
        <v>-29.8</v>
      </c>
      <c r="AN32" s="144">
        <v>-11.42</v>
      </c>
      <c r="AO32" s="144">
        <v>0</v>
      </c>
      <c r="AP32" s="144">
        <v>-3.79</v>
      </c>
      <c r="AQ32" s="144">
        <v>60.980855034180713</v>
      </c>
      <c r="AR32" s="144">
        <v>-3.2238475285812429</v>
      </c>
      <c r="AS32" s="472">
        <v>-323.63933604111918</v>
      </c>
      <c r="AT32" s="474">
        <v>-81.318137018316861</v>
      </c>
      <c r="AU32" s="144">
        <v>-49.025296791556514</v>
      </c>
      <c r="AV32" s="472">
        <v>-130.34343380987337</v>
      </c>
      <c r="AW32" s="144">
        <v>97.016215059967948</v>
      </c>
      <c r="AX32" s="473">
        <v>-33.327218749905427</v>
      </c>
      <c r="AY32" s="494">
        <f>X32/V32</f>
        <v>0.1191020982129951</v>
      </c>
      <c r="AZ32" s="144">
        <v>7.0342411764706103</v>
      </c>
      <c r="BA32" s="131">
        <v>-26.292977573434815</v>
      </c>
    </row>
    <row r="33" spans="1:53">
      <c r="A33" s="416">
        <v>81</v>
      </c>
      <c r="B33" s="435">
        <v>7</v>
      </c>
      <c r="C33" s="413" t="s">
        <v>45</v>
      </c>
      <c r="D33" s="15">
        <v>2482</v>
      </c>
      <c r="E33" s="144">
        <v>307.74620064464142</v>
      </c>
      <c r="F33" s="144">
        <v>45.137211925866239</v>
      </c>
      <c r="G33" s="144">
        <v>328.81356164383561</v>
      </c>
      <c r="H33" s="144">
        <v>262.17398871877515</v>
      </c>
      <c r="I33" s="144">
        <v>61.825850120870271</v>
      </c>
      <c r="J33" s="144">
        <v>38.325801772763903</v>
      </c>
      <c r="K33" s="472">
        <v>1044.0226148267527</v>
      </c>
      <c r="L33" s="144">
        <v>83.603087159824554</v>
      </c>
      <c r="M33" s="144">
        <v>0</v>
      </c>
      <c r="N33" s="144">
        <v>0</v>
      </c>
      <c r="O33" s="144">
        <v>71.974693795326345</v>
      </c>
      <c r="P33" s="144">
        <v>180.62440933819306</v>
      </c>
      <c r="Q33" s="144">
        <v>0</v>
      </c>
      <c r="R33" s="144">
        <v>0</v>
      </c>
      <c r="S33" s="144">
        <v>43.274852254415983</v>
      </c>
      <c r="T33" s="144">
        <v>51.073730862207903</v>
      </c>
      <c r="U33" s="475">
        <v>430.55077340996786</v>
      </c>
      <c r="V33" s="473">
        <v>1474.5733882367206</v>
      </c>
      <c r="W33" s="475">
        <v>-1516.35</v>
      </c>
      <c r="X33" s="473">
        <v>-41.776611763279284</v>
      </c>
      <c r="Y33" s="144">
        <v>100.82038500000002</v>
      </c>
      <c r="Z33" s="144">
        <v>0</v>
      </c>
      <c r="AA33" s="144">
        <v>13.981339789267931</v>
      </c>
      <c r="AB33" s="144">
        <v>21.471832791117475</v>
      </c>
      <c r="AC33" s="144">
        <v>0</v>
      </c>
      <c r="AD33" s="472">
        <v>136.27355758038541</v>
      </c>
      <c r="AE33" s="144">
        <v>-0.98000000000000009</v>
      </c>
      <c r="AF33" s="144">
        <v>-1.78</v>
      </c>
      <c r="AG33" s="144">
        <v>-0.98000000000000009</v>
      </c>
      <c r="AH33" s="144">
        <v>-0.01</v>
      </c>
      <c r="AI33" s="144">
        <v>-17.46</v>
      </c>
      <c r="AJ33" s="144">
        <v>-34.893622078968576</v>
      </c>
      <c r="AK33" s="144">
        <v>-56.681003067644525</v>
      </c>
      <c r="AL33" s="144">
        <v>-4.3833822279388492</v>
      </c>
      <c r="AM33" s="144">
        <v>-29.8</v>
      </c>
      <c r="AN33" s="144">
        <v>-11.42</v>
      </c>
      <c r="AO33" s="144">
        <v>-3.3251489401900272</v>
      </c>
      <c r="AP33" s="144">
        <v>-3.7900000000000005</v>
      </c>
      <c r="AQ33" s="144">
        <v>47.68759054795175</v>
      </c>
      <c r="AR33" s="144">
        <v>12.036095981464076</v>
      </c>
      <c r="AS33" s="472">
        <v>-105.77946978532619</v>
      </c>
      <c r="AT33" s="474">
        <v>-11.282523968220049</v>
      </c>
      <c r="AU33" s="144">
        <v>164.68773790975141</v>
      </c>
      <c r="AV33" s="472">
        <v>153.40521394153134</v>
      </c>
      <c r="AW33" s="144">
        <v>197.96945956418759</v>
      </c>
      <c r="AX33" s="473">
        <v>351.37467350571893</v>
      </c>
      <c r="AY33" s="494">
        <f>X33/V33</f>
        <v>-2.8331320839334637E-2</v>
      </c>
      <c r="AZ33" s="144">
        <v>-65.14484045124901</v>
      </c>
      <c r="BA33" s="131">
        <v>286.22983305446991</v>
      </c>
    </row>
    <row r="34" spans="1:53">
      <c r="A34" s="416">
        <v>82</v>
      </c>
      <c r="B34" s="435">
        <v>5</v>
      </c>
      <c r="C34" s="413" t="s">
        <v>46</v>
      </c>
      <c r="D34" s="15">
        <v>9361</v>
      </c>
      <c r="E34" s="144">
        <v>422.98943595769686</v>
      </c>
      <c r="F34" s="144">
        <v>94.745069971156923</v>
      </c>
      <c r="G34" s="144">
        <v>576.08819784211084</v>
      </c>
      <c r="H34" s="144">
        <v>537.28139942313851</v>
      </c>
      <c r="I34" s="144">
        <v>57.0403162055336</v>
      </c>
      <c r="J34" s="144">
        <v>47.535476978955238</v>
      </c>
      <c r="K34" s="472">
        <v>1735.679896378592</v>
      </c>
      <c r="L34" s="144">
        <v>46.170720191367693</v>
      </c>
      <c r="M34" s="144">
        <v>0</v>
      </c>
      <c r="N34" s="144">
        <v>0</v>
      </c>
      <c r="O34" s="144">
        <v>52.217648755474841</v>
      </c>
      <c r="P34" s="144">
        <v>31.558799431904294</v>
      </c>
      <c r="Q34" s="144">
        <v>0</v>
      </c>
      <c r="R34" s="144">
        <v>0</v>
      </c>
      <c r="S34" s="144">
        <v>19.637215041939736</v>
      </c>
      <c r="T34" s="144">
        <v>34.305950218993701</v>
      </c>
      <c r="U34" s="475">
        <v>183.89033363968028</v>
      </c>
      <c r="V34" s="473">
        <v>1919.5702300182722</v>
      </c>
      <c r="W34" s="475">
        <v>-1516.35</v>
      </c>
      <c r="X34" s="473">
        <v>403.22023001827233</v>
      </c>
      <c r="Y34" s="144">
        <v>0</v>
      </c>
      <c r="Z34" s="144">
        <v>0</v>
      </c>
      <c r="AA34" s="144">
        <v>9.4102776717469467</v>
      </c>
      <c r="AB34" s="144">
        <v>21.723618555021918</v>
      </c>
      <c r="AC34" s="144">
        <v>0</v>
      </c>
      <c r="AD34" s="472">
        <v>31.133896226768865</v>
      </c>
      <c r="AE34" s="144">
        <v>-0.98000000000000009</v>
      </c>
      <c r="AF34" s="144">
        <v>-1.7800000000000002</v>
      </c>
      <c r="AG34" s="144">
        <v>-0.98000000000000009</v>
      </c>
      <c r="AH34" s="144">
        <v>-0.01</v>
      </c>
      <c r="AI34" s="144">
        <v>-17.46</v>
      </c>
      <c r="AJ34" s="144">
        <v>-20.361578891144106</v>
      </c>
      <c r="AK34" s="144">
        <v>15.615371790162049</v>
      </c>
      <c r="AL34" s="144">
        <v>-4.2258081767323663</v>
      </c>
      <c r="AM34" s="144">
        <v>-29.799999999999997</v>
      </c>
      <c r="AN34" s="144">
        <v>-11.42</v>
      </c>
      <c r="AO34" s="144">
        <v>-9.3336138669519784</v>
      </c>
      <c r="AP34" s="144">
        <v>-3.79</v>
      </c>
      <c r="AQ34" s="144">
        <v>25.200228620096382</v>
      </c>
      <c r="AR34" s="144">
        <v>-0.5328049345780721</v>
      </c>
      <c r="AS34" s="472">
        <v>-59.858205459148088</v>
      </c>
      <c r="AT34" s="474">
        <v>374.49592078589308</v>
      </c>
      <c r="AU34" s="144">
        <v>56.108860492140636</v>
      </c>
      <c r="AV34" s="472">
        <v>430.60478127803373</v>
      </c>
      <c r="AW34" s="144">
        <v>78.875066916385663</v>
      </c>
      <c r="AX34" s="473">
        <v>509.47984819441939</v>
      </c>
      <c r="AY34" s="494">
        <f>X34/V34</f>
        <v>0.21005755544272747</v>
      </c>
      <c r="AZ34" s="144">
        <v>7.6569582309581524E-2</v>
      </c>
      <c r="BA34" s="131">
        <v>509.55641777672895</v>
      </c>
    </row>
    <row r="35" spans="1:53">
      <c r="A35" s="416">
        <v>86</v>
      </c>
      <c r="B35" s="435">
        <v>5</v>
      </c>
      <c r="C35" s="413" t="s">
        <v>47</v>
      </c>
      <c r="D35" s="15">
        <v>7901</v>
      </c>
      <c r="E35" s="144">
        <v>398.92165422098469</v>
      </c>
      <c r="F35" s="144">
        <v>82.712517402860399</v>
      </c>
      <c r="G35" s="144">
        <v>558.9955398050879</v>
      </c>
      <c r="H35" s="144">
        <v>525.03651183394504</v>
      </c>
      <c r="I35" s="144">
        <v>57.526146057461084</v>
      </c>
      <c r="J35" s="144">
        <v>48.092727502847737</v>
      </c>
      <c r="K35" s="472">
        <v>1671.2850968231871</v>
      </c>
      <c r="L35" s="144">
        <v>49.11449540763968</v>
      </c>
      <c r="M35" s="144">
        <v>0</v>
      </c>
      <c r="N35" s="144">
        <v>0</v>
      </c>
      <c r="O35" s="144">
        <v>72.302137704088082</v>
      </c>
      <c r="P35" s="144">
        <v>40.705217726043159</v>
      </c>
      <c r="Q35" s="144">
        <v>0</v>
      </c>
      <c r="R35" s="144">
        <v>0</v>
      </c>
      <c r="S35" s="144">
        <v>28.656838033674134</v>
      </c>
      <c r="T35" s="144">
        <v>38.846702948993801</v>
      </c>
      <c r="U35" s="475">
        <v>229.62539182043884</v>
      </c>
      <c r="V35" s="473">
        <v>1900.9104886436257</v>
      </c>
      <c r="W35" s="475">
        <v>-1516.35</v>
      </c>
      <c r="X35" s="473">
        <v>384.56048864362589</v>
      </c>
      <c r="Y35" s="144">
        <v>0</v>
      </c>
      <c r="Z35" s="144">
        <v>0</v>
      </c>
      <c r="AA35" s="144">
        <v>6.9357065984883119</v>
      </c>
      <c r="AB35" s="144">
        <v>18.569915341950505</v>
      </c>
      <c r="AC35" s="144">
        <v>0</v>
      </c>
      <c r="AD35" s="472">
        <v>25.505621940438814</v>
      </c>
      <c r="AE35" s="144">
        <v>-0.98</v>
      </c>
      <c r="AF35" s="144">
        <v>-1.78</v>
      </c>
      <c r="AG35" s="144">
        <v>-0.98</v>
      </c>
      <c r="AH35" s="144">
        <v>-0.01</v>
      </c>
      <c r="AI35" s="144">
        <v>-17.460000000000004</v>
      </c>
      <c r="AJ35" s="144">
        <v>-28.4933340716365</v>
      </c>
      <c r="AK35" s="144">
        <v>-50.919935993942843</v>
      </c>
      <c r="AL35" s="144">
        <v>-23.771309972484591</v>
      </c>
      <c r="AM35" s="144">
        <v>-29.8</v>
      </c>
      <c r="AN35" s="144">
        <v>-11.42</v>
      </c>
      <c r="AO35" s="144">
        <v>-13.045002758578654</v>
      </c>
      <c r="AP35" s="144">
        <v>-3.79</v>
      </c>
      <c r="AQ35" s="144">
        <v>54.307578569414375</v>
      </c>
      <c r="AR35" s="144">
        <v>-1.7526528854259502</v>
      </c>
      <c r="AS35" s="472">
        <v>-129.89465711265419</v>
      </c>
      <c r="AT35" s="474">
        <v>280.17145347141053</v>
      </c>
      <c r="AU35" s="144">
        <v>321.65766006395529</v>
      </c>
      <c r="AV35" s="472">
        <v>601.82911353536588</v>
      </c>
      <c r="AW35" s="144">
        <v>99.205418896794541</v>
      </c>
      <c r="AX35" s="473">
        <v>701.0345324321604</v>
      </c>
      <c r="AY35" s="494">
        <f>X35/V35</f>
        <v>0.20230331251316566</v>
      </c>
      <c r="AZ35" s="144">
        <v>2.7637534742437491</v>
      </c>
      <c r="BA35" s="131">
        <v>703.7982859064042</v>
      </c>
    </row>
    <row r="36" spans="1:53">
      <c r="A36" s="416">
        <v>90</v>
      </c>
      <c r="B36" s="435">
        <v>12</v>
      </c>
      <c r="C36" s="413" t="s">
        <v>48</v>
      </c>
      <c r="D36" s="15">
        <v>2929</v>
      </c>
      <c r="E36" s="144">
        <v>194.83600204848071</v>
      </c>
      <c r="F36" s="144">
        <v>28.686555138272446</v>
      </c>
      <c r="G36" s="144">
        <v>316.87643564356432</v>
      </c>
      <c r="H36" s="144">
        <v>411.92749061113005</v>
      </c>
      <c r="I36" s="144">
        <v>62.174120860361896</v>
      </c>
      <c r="J36" s="144">
        <v>38.45940594059406</v>
      </c>
      <c r="K36" s="472">
        <v>1052.9600102424035</v>
      </c>
      <c r="L36" s="144">
        <v>77.292153457336298</v>
      </c>
      <c r="M36" s="144">
        <v>0</v>
      </c>
      <c r="N36" s="144">
        <v>0</v>
      </c>
      <c r="O36" s="144">
        <v>85.788842608398767</v>
      </c>
      <c r="P36" s="144">
        <v>290.34893363784892</v>
      </c>
      <c r="Q36" s="144">
        <v>0</v>
      </c>
      <c r="R36" s="144">
        <v>0</v>
      </c>
      <c r="S36" s="144">
        <v>43.940619212176237</v>
      </c>
      <c r="T36" s="144">
        <v>51.101604643222942</v>
      </c>
      <c r="U36" s="475">
        <v>548.47215355898311</v>
      </c>
      <c r="V36" s="473">
        <v>1601.4321638013867</v>
      </c>
      <c r="W36" s="475">
        <v>-1516.35</v>
      </c>
      <c r="X36" s="473">
        <v>85.082163801386869</v>
      </c>
      <c r="Y36" s="144">
        <v>341.32478500000002</v>
      </c>
      <c r="Z36" s="144">
        <v>0</v>
      </c>
      <c r="AA36" s="144">
        <v>13.89172538857099</v>
      </c>
      <c r="AB36" s="144">
        <v>17.961526261186869</v>
      </c>
      <c r="AC36" s="144">
        <v>0</v>
      </c>
      <c r="AD36" s="472">
        <v>373.17803664975787</v>
      </c>
      <c r="AE36" s="144">
        <v>-0.98</v>
      </c>
      <c r="AF36" s="144">
        <v>-1.78</v>
      </c>
      <c r="AG36" s="144">
        <v>-0.98</v>
      </c>
      <c r="AH36" s="144">
        <v>-0.01</v>
      </c>
      <c r="AI36" s="144">
        <v>-17.46</v>
      </c>
      <c r="AJ36" s="144">
        <v>-37.356958484124277</v>
      </c>
      <c r="AK36" s="144">
        <v>-165.75486460925214</v>
      </c>
      <c r="AL36" s="144">
        <v>-324.7797362517515</v>
      </c>
      <c r="AM36" s="144">
        <v>-29.8</v>
      </c>
      <c r="AN36" s="144">
        <v>-11.42</v>
      </c>
      <c r="AO36" s="144">
        <v>-4.4856946150163939</v>
      </c>
      <c r="AP36" s="144">
        <v>-3.79</v>
      </c>
      <c r="AQ36" s="144">
        <v>53.834975061163092</v>
      </c>
      <c r="AR36" s="144">
        <v>12.90545968575945</v>
      </c>
      <c r="AS36" s="472">
        <v>-531.85681921322168</v>
      </c>
      <c r="AT36" s="474">
        <v>-73.596618762076929</v>
      </c>
      <c r="AU36" s="144">
        <v>280.54342158819026</v>
      </c>
      <c r="AV36" s="472">
        <v>206.9468028261133</v>
      </c>
      <c r="AW36" s="144">
        <v>188.89838922640163</v>
      </c>
      <c r="AX36" s="473">
        <v>395.8451920525149</v>
      </c>
      <c r="AY36" s="494">
        <f>X36/V36</f>
        <v>5.312879666374614E-2</v>
      </c>
      <c r="AZ36" s="144">
        <v>-8.5365414817343819</v>
      </c>
      <c r="BA36" s="131">
        <v>387.30865057078051</v>
      </c>
    </row>
    <row r="37" spans="1:53">
      <c r="A37" s="416">
        <v>91</v>
      </c>
      <c r="B37" s="435">
        <v>1</v>
      </c>
      <c r="C37" s="413" t="s">
        <v>49</v>
      </c>
      <c r="D37" s="15">
        <v>684018</v>
      </c>
      <c r="E37" s="144">
        <v>473.66289751146905</v>
      </c>
      <c r="F37" s="144">
        <v>82.150852345990899</v>
      </c>
      <c r="G37" s="144">
        <v>463.8544748091424</v>
      </c>
      <c r="H37" s="144">
        <v>389.30539977018151</v>
      </c>
      <c r="I37" s="144">
        <v>58.450448029145434</v>
      </c>
      <c r="J37" s="144">
        <v>56.606005339040777</v>
      </c>
      <c r="K37" s="472">
        <v>1524.03007780497</v>
      </c>
      <c r="L37" s="144">
        <v>80.015137565318383</v>
      </c>
      <c r="M37" s="144">
        <v>22.077999999999999</v>
      </c>
      <c r="N37" s="144">
        <v>15.842830583405702</v>
      </c>
      <c r="O37" s="144">
        <v>401.30932355581285</v>
      </c>
      <c r="P37" s="144">
        <v>0.25901450937410492</v>
      </c>
      <c r="Q37" s="144">
        <v>0</v>
      </c>
      <c r="R37" s="144">
        <v>0.4512575984842504</v>
      </c>
      <c r="S37" s="144">
        <v>35.821416169640571</v>
      </c>
      <c r="T37" s="144">
        <v>60.045822478355845</v>
      </c>
      <c r="U37" s="475">
        <v>615.8228024603917</v>
      </c>
      <c r="V37" s="473">
        <v>2139.8528802653618</v>
      </c>
      <c r="W37" s="475">
        <v>-1516.35</v>
      </c>
      <c r="X37" s="473">
        <v>623.5028802653618</v>
      </c>
      <c r="Y37" s="144">
        <v>0</v>
      </c>
      <c r="Z37" s="144">
        <v>0</v>
      </c>
      <c r="AA37" s="144">
        <v>18.672732588493638</v>
      </c>
      <c r="AB37" s="144">
        <v>23.131086124083922</v>
      </c>
      <c r="AC37" s="144">
        <v>14.04606328209217</v>
      </c>
      <c r="AD37" s="472">
        <v>55.849881994669737</v>
      </c>
      <c r="AE37" s="144">
        <v>-0.98</v>
      </c>
      <c r="AF37" s="144">
        <v>-1.78</v>
      </c>
      <c r="AG37" s="144">
        <v>-0.98</v>
      </c>
      <c r="AH37" s="144">
        <v>-0.01</v>
      </c>
      <c r="AI37" s="144">
        <v>-17.46</v>
      </c>
      <c r="AJ37" s="144">
        <v>-99.749438495112713</v>
      </c>
      <c r="AK37" s="144">
        <v>80.518520068716768</v>
      </c>
      <c r="AL37" s="144">
        <v>-16.476428526770849</v>
      </c>
      <c r="AM37" s="144">
        <v>-29.800000000000004</v>
      </c>
      <c r="AN37" s="144">
        <v>-11.42</v>
      </c>
      <c r="AO37" s="144">
        <v>-10.893371217338617</v>
      </c>
      <c r="AP37" s="144">
        <v>-3.7900000000000005</v>
      </c>
      <c r="AQ37" s="144">
        <v>25.364002351201307</v>
      </c>
      <c r="AR37" s="144">
        <v>-5.5089039666440147</v>
      </c>
      <c r="AS37" s="472">
        <v>-92.965619785948121</v>
      </c>
      <c r="AT37" s="474">
        <v>586.38714247408336</v>
      </c>
      <c r="AU37" s="144">
        <v>-83.823205580222051</v>
      </c>
      <c r="AV37" s="472">
        <v>502.56393689386135</v>
      </c>
      <c r="AW37" s="144">
        <v>107.33987552674849</v>
      </c>
      <c r="AX37" s="473">
        <v>609.90381242060982</v>
      </c>
      <c r="AY37" s="494">
        <f>X37/V37</f>
        <v>0.29137651752397181</v>
      </c>
      <c r="AZ37" s="144">
        <v>-166.11409337544629</v>
      </c>
      <c r="BA37" s="131">
        <v>443.78971904516351</v>
      </c>
    </row>
    <row r="38" spans="1:53">
      <c r="A38" s="416">
        <v>92</v>
      </c>
      <c r="B38" s="435">
        <v>1</v>
      </c>
      <c r="C38" s="413" t="s">
        <v>50</v>
      </c>
      <c r="D38" s="15">
        <v>251269</v>
      </c>
      <c r="E38" s="144">
        <v>537.14920873645372</v>
      </c>
      <c r="F38" s="144">
        <v>98.126147992788603</v>
      </c>
      <c r="G38" s="144">
        <v>537.0302641790272</v>
      </c>
      <c r="H38" s="144">
        <v>477.74900962713269</v>
      </c>
      <c r="I38" s="144">
        <v>56.759111549773344</v>
      </c>
      <c r="J38" s="144">
        <v>55.673478224532268</v>
      </c>
      <c r="K38" s="472">
        <v>1762.4872203097079</v>
      </c>
      <c r="L38" s="144">
        <v>86.101541026688082</v>
      </c>
      <c r="M38" s="144">
        <v>22.077999999999999</v>
      </c>
      <c r="N38" s="144">
        <v>6.2430544794622502</v>
      </c>
      <c r="O38" s="144">
        <v>563.7021267247452</v>
      </c>
      <c r="P38" s="144">
        <v>0.78334216614405305</v>
      </c>
      <c r="Q38" s="144">
        <v>0</v>
      </c>
      <c r="R38" s="144">
        <v>0</v>
      </c>
      <c r="S38" s="144">
        <v>52.498282675251112</v>
      </c>
      <c r="T38" s="144">
        <v>67.787746200287344</v>
      </c>
      <c r="U38" s="475">
        <v>799.19409327257802</v>
      </c>
      <c r="V38" s="473">
        <v>2561.6813135822863</v>
      </c>
      <c r="W38" s="475">
        <v>-1516.35</v>
      </c>
      <c r="X38" s="473">
        <v>1045.3313135822864</v>
      </c>
      <c r="Y38" s="144">
        <v>0</v>
      </c>
      <c r="Z38" s="144">
        <v>0</v>
      </c>
      <c r="AA38" s="144">
        <v>15.238241958525192</v>
      </c>
      <c r="AB38" s="144">
        <v>21.112731655580166</v>
      </c>
      <c r="AC38" s="144">
        <v>18.173530668910367</v>
      </c>
      <c r="AD38" s="472">
        <v>54.52450428301573</v>
      </c>
      <c r="AE38" s="144">
        <v>-0.98</v>
      </c>
      <c r="AF38" s="144">
        <v>-1.78</v>
      </c>
      <c r="AG38" s="144">
        <v>-0.98</v>
      </c>
      <c r="AH38" s="144">
        <v>-0.01</v>
      </c>
      <c r="AI38" s="144">
        <v>-17.46</v>
      </c>
      <c r="AJ38" s="144">
        <v>-119.92553087806294</v>
      </c>
      <c r="AK38" s="144">
        <v>-105.32784394405036</v>
      </c>
      <c r="AL38" s="144">
        <v>-4.0845698937075019</v>
      </c>
      <c r="AM38" s="144">
        <v>-29.8</v>
      </c>
      <c r="AN38" s="144">
        <v>-11.42</v>
      </c>
      <c r="AO38" s="144">
        <v>-17.620537954866748</v>
      </c>
      <c r="AP38" s="144">
        <v>-3.79</v>
      </c>
      <c r="AQ38" s="144">
        <v>40.458529257488216</v>
      </c>
      <c r="AR38" s="144">
        <v>-3.7963112455159003</v>
      </c>
      <c r="AS38" s="472">
        <v>-276.51626465871533</v>
      </c>
      <c r="AT38" s="474">
        <v>823.33955320658674</v>
      </c>
      <c r="AU38" s="144">
        <v>-10.418856013176129</v>
      </c>
      <c r="AV38" s="472">
        <v>812.92069719341066</v>
      </c>
      <c r="AW38" s="144">
        <v>80.372659190663413</v>
      </c>
      <c r="AX38" s="473">
        <v>893.29335638407406</v>
      </c>
      <c r="AY38" s="494">
        <f>X38/V38</f>
        <v>0.40806454262668701</v>
      </c>
      <c r="AZ38" s="144">
        <v>-28.112861570157861</v>
      </c>
      <c r="BA38" s="131">
        <v>865.1804948139162</v>
      </c>
    </row>
    <row r="39" spans="1:53">
      <c r="A39" s="416">
        <v>97</v>
      </c>
      <c r="B39" s="435">
        <v>10</v>
      </c>
      <c r="C39" s="413" t="s">
        <v>51</v>
      </c>
      <c r="D39" s="15">
        <v>2059</v>
      </c>
      <c r="E39" s="144">
        <v>324.06525497814476</v>
      </c>
      <c r="F39" s="144">
        <v>49.875998057309367</v>
      </c>
      <c r="G39" s="144">
        <v>353.61963574550748</v>
      </c>
      <c r="H39" s="144">
        <v>322.61895094706171</v>
      </c>
      <c r="I39" s="144">
        <v>61.143778533268573</v>
      </c>
      <c r="J39" s="144">
        <v>40.497872753763964</v>
      </c>
      <c r="K39" s="472">
        <v>1151.8214910150559</v>
      </c>
      <c r="L39" s="144">
        <v>68.182471199094721</v>
      </c>
      <c r="M39" s="144">
        <v>0</v>
      </c>
      <c r="N39" s="144">
        <v>0</v>
      </c>
      <c r="O39" s="144">
        <v>58.158567265662938</v>
      </c>
      <c r="P39" s="144">
        <v>186.54190433936938</v>
      </c>
      <c r="Q39" s="144">
        <v>0</v>
      </c>
      <c r="R39" s="144">
        <v>246.1514133074308</v>
      </c>
      <c r="S39" s="144">
        <v>32.82188696219302</v>
      </c>
      <c r="T39" s="144">
        <v>42.35152986886839</v>
      </c>
      <c r="U39" s="475">
        <v>634.20777294261927</v>
      </c>
      <c r="V39" s="473">
        <v>1786.0292639576753</v>
      </c>
      <c r="W39" s="475">
        <v>-1516.35</v>
      </c>
      <c r="X39" s="473">
        <v>269.67926395767529</v>
      </c>
      <c r="Y39" s="144">
        <v>52.266040000000011</v>
      </c>
      <c r="Z39" s="144">
        <v>0</v>
      </c>
      <c r="AA39" s="144">
        <v>9.7096412594849184</v>
      </c>
      <c r="AB39" s="144">
        <v>14.688821062401498</v>
      </c>
      <c r="AC39" s="144">
        <v>0</v>
      </c>
      <c r="AD39" s="472">
        <v>76.664502321886431</v>
      </c>
      <c r="AE39" s="144">
        <v>-0.98</v>
      </c>
      <c r="AF39" s="144">
        <v>-1.78</v>
      </c>
      <c r="AG39" s="144">
        <v>-0.98</v>
      </c>
      <c r="AH39" s="144">
        <v>-0.01</v>
      </c>
      <c r="AI39" s="144">
        <v>-17.46</v>
      </c>
      <c r="AJ39" s="144">
        <v>-27.157752549781446</v>
      </c>
      <c r="AK39" s="144">
        <v>-196.89651044769082</v>
      </c>
      <c r="AL39" s="144">
        <v>48.458210340497132</v>
      </c>
      <c r="AM39" s="144">
        <v>-29.8</v>
      </c>
      <c r="AN39" s="144">
        <v>-11.42</v>
      </c>
      <c r="AO39" s="144">
        <v>-5.1474099169127312</v>
      </c>
      <c r="AP39" s="144">
        <v>-3.79</v>
      </c>
      <c r="AQ39" s="144">
        <v>34.549692502703273</v>
      </c>
      <c r="AR39" s="144">
        <v>6.9414711725833236</v>
      </c>
      <c r="AS39" s="472">
        <v>-205.47229889860125</v>
      </c>
      <c r="AT39" s="474">
        <v>140.87146738096044</v>
      </c>
      <c r="AU39" s="144">
        <v>96.603464946020111</v>
      </c>
      <c r="AV39" s="472">
        <v>237.47493232698054</v>
      </c>
      <c r="AW39" s="144">
        <v>180.1695157012704</v>
      </c>
      <c r="AX39" s="473">
        <v>417.64444802825091</v>
      </c>
      <c r="AY39" s="494">
        <f>X39/V39</f>
        <v>0.15099375435769236</v>
      </c>
      <c r="AZ39" s="144">
        <v>6.2984446624575128</v>
      </c>
      <c r="BA39" s="131">
        <v>423.94289269070845</v>
      </c>
    </row>
    <row r="40" spans="1:53">
      <c r="A40" s="416">
        <v>98</v>
      </c>
      <c r="B40" s="435">
        <v>7</v>
      </c>
      <c r="C40" s="413" t="s">
        <v>52</v>
      </c>
      <c r="D40" s="15">
        <v>22849</v>
      </c>
      <c r="E40" s="144">
        <v>436.88636570528251</v>
      </c>
      <c r="F40" s="144">
        <v>84.578194231695036</v>
      </c>
      <c r="G40" s="144">
        <v>586.19158912862713</v>
      </c>
      <c r="H40" s="144">
        <v>520.33439800428903</v>
      </c>
      <c r="I40" s="144">
        <v>57.005509212657003</v>
      </c>
      <c r="J40" s="144">
        <v>45.727046260230203</v>
      </c>
      <c r="K40" s="472">
        <v>1730.7231025427814</v>
      </c>
      <c r="L40" s="144">
        <v>53.406030080820379</v>
      </c>
      <c r="M40" s="144">
        <v>0</v>
      </c>
      <c r="N40" s="144">
        <v>0</v>
      </c>
      <c r="O40" s="144">
        <v>68.904467591579504</v>
      </c>
      <c r="P40" s="144">
        <v>23.558238423812888</v>
      </c>
      <c r="Q40" s="144">
        <v>0</v>
      </c>
      <c r="R40" s="144">
        <v>0</v>
      </c>
      <c r="S40" s="144">
        <v>25.060868384334277</v>
      </c>
      <c r="T40" s="144">
        <v>37.057534246575344</v>
      </c>
      <c r="U40" s="475">
        <v>207.98713872712239</v>
      </c>
      <c r="V40" s="473">
        <v>1938.7102412699037</v>
      </c>
      <c r="W40" s="475">
        <v>-1516.35</v>
      </c>
      <c r="X40" s="473">
        <v>422.36024126990384</v>
      </c>
      <c r="Y40" s="144">
        <v>0</v>
      </c>
      <c r="Z40" s="144">
        <v>0</v>
      </c>
      <c r="AA40" s="144">
        <v>8.6269229810252543</v>
      </c>
      <c r="AB40" s="144">
        <v>19.970318433505639</v>
      </c>
      <c r="AC40" s="144">
        <v>0</v>
      </c>
      <c r="AD40" s="472">
        <v>28.597241414530895</v>
      </c>
      <c r="AE40" s="144">
        <v>-0.98</v>
      </c>
      <c r="AF40" s="144">
        <v>-1.78</v>
      </c>
      <c r="AG40" s="144">
        <v>-0.98</v>
      </c>
      <c r="AH40" s="144">
        <v>-0.01</v>
      </c>
      <c r="AI40" s="144">
        <v>-17.46</v>
      </c>
      <c r="AJ40" s="144">
        <v>-35.675160182064857</v>
      </c>
      <c r="AK40" s="144">
        <v>196.73311601822923</v>
      </c>
      <c r="AL40" s="144">
        <v>83.150869101937431</v>
      </c>
      <c r="AM40" s="144">
        <v>-29.800000000000004</v>
      </c>
      <c r="AN40" s="144">
        <v>-11.42</v>
      </c>
      <c r="AO40" s="144">
        <v>-19.827806541748746</v>
      </c>
      <c r="AP40" s="144">
        <v>-3.7900000000000005</v>
      </c>
      <c r="AQ40" s="144">
        <v>31.56713215523791</v>
      </c>
      <c r="AR40" s="144">
        <v>4.8941424845347488</v>
      </c>
      <c r="AS40" s="472">
        <v>194.62229303612565</v>
      </c>
      <c r="AT40" s="474">
        <v>645.57977572056029</v>
      </c>
      <c r="AU40" s="144">
        <v>269.17290430658863</v>
      </c>
      <c r="AV40" s="472">
        <v>914.75268002714893</v>
      </c>
      <c r="AW40" s="144">
        <v>87.870447140252423</v>
      </c>
      <c r="AX40" s="473">
        <v>1002.6231271674013</v>
      </c>
      <c r="AY40" s="494">
        <f>X40/V40</f>
        <v>0.21785630068846559</v>
      </c>
      <c r="AZ40" s="144">
        <v>-108.81443459845067</v>
      </c>
      <c r="BA40" s="131">
        <v>893.80869256895073</v>
      </c>
    </row>
    <row r="41" spans="1:53">
      <c r="A41" s="416">
        <v>102</v>
      </c>
      <c r="B41" s="435">
        <v>4</v>
      </c>
      <c r="C41" s="413" t="s">
        <v>53</v>
      </c>
      <c r="D41" s="15">
        <v>9555</v>
      </c>
      <c r="E41" s="144">
        <v>364.78337728937731</v>
      </c>
      <c r="F41" s="144">
        <v>64.486455259026684</v>
      </c>
      <c r="G41" s="144">
        <v>470.60544845630568</v>
      </c>
      <c r="H41" s="144">
        <v>454.01419152276293</v>
      </c>
      <c r="I41" s="144">
        <v>59.046698063840914</v>
      </c>
      <c r="J41" s="144">
        <v>45.142965986394557</v>
      </c>
      <c r="K41" s="472">
        <v>1458.0791365777079</v>
      </c>
      <c r="L41" s="144">
        <v>54.340060436025304</v>
      </c>
      <c r="M41" s="144">
        <v>0</v>
      </c>
      <c r="N41" s="144">
        <v>0</v>
      </c>
      <c r="O41" s="144">
        <v>113.40928100470957</v>
      </c>
      <c r="P41" s="144">
        <v>46.027101043213726</v>
      </c>
      <c r="Q41" s="144">
        <v>0</v>
      </c>
      <c r="R41" s="144">
        <v>0</v>
      </c>
      <c r="S41" s="144">
        <v>32.332394197244177</v>
      </c>
      <c r="T41" s="144">
        <v>36.963809523809523</v>
      </c>
      <c r="U41" s="475">
        <v>283.07264620500229</v>
      </c>
      <c r="V41" s="473">
        <v>1741.1517827827101</v>
      </c>
      <c r="W41" s="475">
        <v>-1516.35</v>
      </c>
      <c r="X41" s="473">
        <v>224.80178278271012</v>
      </c>
      <c r="Y41" s="144">
        <v>0</v>
      </c>
      <c r="Z41" s="144">
        <v>0</v>
      </c>
      <c r="AA41" s="144">
        <v>14.267948212808367</v>
      </c>
      <c r="AB41" s="144">
        <v>18.008478142941375</v>
      </c>
      <c r="AC41" s="144">
        <v>0</v>
      </c>
      <c r="AD41" s="472">
        <v>32.276426355749742</v>
      </c>
      <c r="AE41" s="144">
        <v>-0.98</v>
      </c>
      <c r="AF41" s="144">
        <v>-1.7800000000000002</v>
      </c>
      <c r="AG41" s="144">
        <v>-0.98</v>
      </c>
      <c r="AH41" s="144">
        <v>-0.01</v>
      </c>
      <c r="AI41" s="144">
        <v>-17.46</v>
      </c>
      <c r="AJ41" s="144">
        <v>-26.685414233385661</v>
      </c>
      <c r="AK41" s="144">
        <v>32.473579097441188</v>
      </c>
      <c r="AL41" s="144">
        <v>-4.3107588565914128</v>
      </c>
      <c r="AM41" s="144">
        <v>-29.8</v>
      </c>
      <c r="AN41" s="144">
        <v>-11.42</v>
      </c>
      <c r="AO41" s="144">
        <v>-13.841140705696173</v>
      </c>
      <c r="AP41" s="144">
        <v>-3.7899999999999996</v>
      </c>
      <c r="AQ41" s="144">
        <v>56.685100646719405</v>
      </c>
      <c r="AR41" s="144">
        <v>-3.6864310396485354</v>
      </c>
      <c r="AS41" s="472">
        <v>-25.58506509116118</v>
      </c>
      <c r="AT41" s="474">
        <v>231.4931440472987</v>
      </c>
      <c r="AU41" s="144">
        <v>407.065666202812</v>
      </c>
      <c r="AV41" s="472">
        <v>638.5588102501107</v>
      </c>
      <c r="AW41" s="144">
        <v>159.91250904079624</v>
      </c>
      <c r="AX41" s="473">
        <v>798.47131929090688</v>
      </c>
      <c r="AY41" s="494">
        <f>X41/V41</f>
        <v>0.12911096264303376</v>
      </c>
      <c r="AZ41" s="144">
        <v>18.867132527472528</v>
      </c>
      <c r="BA41" s="131">
        <v>817.33845181837944</v>
      </c>
    </row>
    <row r="42" spans="1:53">
      <c r="A42" s="416">
        <v>103</v>
      </c>
      <c r="B42" s="435">
        <v>5</v>
      </c>
      <c r="C42" s="413" t="s">
        <v>54</v>
      </c>
      <c r="D42" s="15">
        <v>2094</v>
      </c>
      <c r="E42" s="144">
        <v>394.11811843361988</v>
      </c>
      <c r="F42" s="144">
        <v>57.959140401146129</v>
      </c>
      <c r="G42" s="144">
        <v>401.20279369627508</v>
      </c>
      <c r="H42" s="144">
        <v>407.86272206303727</v>
      </c>
      <c r="I42" s="144">
        <v>59.695167144221585</v>
      </c>
      <c r="J42" s="144">
        <v>44.561566380133712</v>
      </c>
      <c r="K42" s="472">
        <v>1365.3995081184337</v>
      </c>
      <c r="L42" s="144">
        <v>64.476424501761144</v>
      </c>
      <c r="M42" s="144">
        <v>0</v>
      </c>
      <c r="N42" s="144">
        <v>0</v>
      </c>
      <c r="O42" s="144">
        <v>57.186480420248323</v>
      </c>
      <c r="P42" s="144">
        <v>58.340483980802006</v>
      </c>
      <c r="Q42" s="144">
        <v>0</v>
      </c>
      <c r="R42" s="144">
        <v>0</v>
      </c>
      <c r="S42" s="144">
        <v>31.056245275164329</v>
      </c>
      <c r="T42" s="144">
        <v>45.171251193887301</v>
      </c>
      <c r="U42" s="475">
        <v>256.23088537186311</v>
      </c>
      <c r="V42" s="473">
        <v>1621.6303934902969</v>
      </c>
      <c r="W42" s="475">
        <v>-1516.35</v>
      </c>
      <c r="X42" s="473">
        <v>105.28039349029694</v>
      </c>
      <c r="Y42" s="144">
        <v>0</v>
      </c>
      <c r="Z42" s="144">
        <v>0</v>
      </c>
      <c r="AA42" s="144">
        <v>8.5151543323132035</v>
      </c>
      <c r="AB42" s="144">
        <v>16.370440813534188</v>
      </c>
      <c r="AC42" s="144">
        <v>0</v>
      </c>
      <c r="AD42" s="472">
        <v>24.885595145847393</v>
      </c>
      <c r="AE42" s="144">
        <v>-0.98</v>
      </c>
      <c r="AF42" s="144">
        <v>-1.78</v>
      </c>
      <c r="AG42" s="144">
        <v>-0.98</v>
      </c>
      <c r="AH42" s="144">
        <v>-0.01</v>
      </c>
      <c r="AI42" s="144">
        <v>-17.46</v>
      </c>
      <c r="AJ42" s="144">
        <v>-35.614171442215856</v>
      </c>
      <c r="AK42" s="144">
        <v>67.860400623944628</v>
      </c>
      <c r="AL42" s="144">
        <v>-4.3619498349406323</v>
      </c>
      <c r="AM42" s="144">
        <v>-29.8</v>
      </c>
      <c r="AN42" s="144">
        <v>-11.42</v>
      </c>
      <c r="AO42" s="144">
        <v>-14.371639656839267</v>
      </c>
      <c r="AP42" s="144">
        <v>-3.79</v>
      </c>
      <c r="AQ42" s="144">
        <v>57.483883325042619</v>
      </c>
      <c r="AR42" s="144">
        <v>-0.1201078459279986</v>
      </c>
      <c r="AS42" s="472">
        <v>4.6564151690634832</v>
      </c>
      <c r="AT42" s="474">
        <v>134.82240380520781</v>
      </c>
      <c r="AU42" s="144">
        <v>528.21089061378746</v>
      </c>
      <c r="AV42" s="472">
        <v>663.0332944189953</v>
      </c>
      <c r="AW42" s="144">
        <v>176.56067205762943</v>
      </c>
      <c r="AX42" s="473">
        <v>839.5939664766247</v>
      </c>
      <c r="AY42" s="494">
        <f>X42/V42</f>
        <v>6.4922558132188155E-2</v>
      </c>
      <c r="AZ42" s="144">
        <v>21.493005730659032</v>
      </c>
      <c r="BA42" s="131">
        <v>861.08697220728391</v>
      </c>
    </row>
    <row r="43" spans="1:53">
      <c r="A43" s="416">
        <v>105</v>
      </c>
      <c r="B43" s="435">
        <v>18</v>
      </c>
      <c r="C43" s="413" t="s">
        <v>55</v>
      </c>
      <c r="D43" s="15">
        <v>2002</v>
      </c>
      <c r="E43" s="144">
        <v>263.12517482517489</v>
      </c>
      <c r="F43" s="144">
        <v>55.959320679320676</v>
      </c>
      <c r="G43" s="144">
        <v>303.73920079920077</v>
      </c>
      <c r="H43" s="144">
        <v>284.40377622377622</v>
      </c>
      <c r="I43" s="144">
        <v>62.198121878121874</v>
      </c>
      <c r="J43" s="144">
        <v>37.03740259740259</v>
      </c>
      <c r="K43" s="472">
        <v>1006.4629970029969</v>
      </c>
      <c r="L43" s="144">
        <v>83.559098049686412</v>
      </c>
      <c r="M43" s="144">
        <v>0</v>
      </c>
      <c r="N43" s="144">
        <v>0</v>
      </c>
      <c r="O43" s="144">
        <v>42.164270729270726</v>
      </c>
      <c r="P43" s="144">
        <v>586.23250741805532</v>
      </c>
      <c r="Q43" s="144">
        <v>0</v>
      </c>
      <c r="R43" s="144">
        <v>0</v>
      </c>
      <c r="S43" s="144">
        <v>29.882297859264646</v>
      </c>
      <c r="T43" s="144">
        <v>43.619880119880122</v>
      </c>
      <c r="U43" s="475">
        <v>785.45805417615725</v>
      </c>
      <c r="V43" s="473">
        <v>1791.9210511791541</v>
      </c>
      <c r="W43" s="475">
        <v>-1516.35</v>
      </c>
      <c r="X43" s="473">
        <v>275.57105117915438</v>
      </c>
      <c r="Y43" s="144">
        <v>350.05482599999999</v>
      </c>
      <c r="Z43" s="144">
        <v>0</v>
      </c>
      <c r="AA43" s="144">
        <v>11.893250963508738</v>
      </c>
      <c r="AB43" s="144">
        <v>18.170516563073875</v>
      </c>
      <c r="AC43" s="144">
        <v>0</v>
      </c>
      <c r="AD43" s="472">
        <v>380.11859352658263</v>
      </c>
      <c r="AE43" s="144">
        <v>-0.98</v>
      </c>
      <c r="AF43" s="144">
        <v>-1.78</v>
      </c>
      <c r="AG43" s="144">
        <v>-0.98</v>
      </c>
      <c r="AH43" s="144">
        <v>-0.01</v>
      </c>
      <c r="AI43" s="144">
        <v>-17.46</v>
      </c>
      <c r="AJ43" s="144">
        <v>-26.219225774225773</v>
      </c>
      <c r="AK43" s="144">
        <v>208.06032030148259</v>
      </c>
      <c r="AL43" s="144">
        <v>146.08914508556677</v>
      </c>
      <c r="AM43" s="144">
        <v>-29.8</v>
      </c>
      <c r="AN43" s="144">
        <v>-11.42</v>
      </c>
      <c r="AO43" s="144">
        <v>-31.888980123438806</v>
      </c>
      <c r="AP43" s="144">
        <v>-3.79</v>
      </c>
      <c r="AQ43" s="144">
        <v>56.309399332073191</v>
      </c>
      <c r="AR43" s="144">
        <v>7.8715276991656049</v>
      </c>
      <c r="AS43" s="472">
        <v>294.00218652062358</v>
      </c>
      <c r="AT43" s="474">
        <v>949.69183122636059</v>
      </c>
      <c r="AU43" s="144">
        <v>521.5011607885491</v>
      </c>
      <c r="AV43" s="472">
        <v>1471.1929920149098</v>
      </c>
      <c r="AW43" s="144">
        <v>192.82952387537034</v>
      </c>
      <c r="AX43" s="473">
        <v>1664.0225158902801</v>
      </c>
      <c r="AY43" s="494">
        <f>X43/V43</f>
        <v>0.15378526358503231</v>
      </c>
      <c r="AZ43" s="144">
        <v>-9.1588021978021974</v>
      </c>
      <c r="BA43" s="131">
        <v>1654.8637136924781</v>
      </c>
    </row>
    <row r="44" spans="1:53">
      <c r="A44" s="416">
        <v>106</v>
      </c>
      <c r="B44" s="435">
        <v>1</v>
      </c>
      <c r="C44" s="413" t="s">
        <v>56</v>
      </c>
      <c r="D44" s="15">
        <v>47031</v>
      </c>
      <c r="E44" s="144">
        <v>410.87626480406544</v>
      </c>
      <c r="F44" s="144">
        <v>82.97501307648146</v>
      </c>
      <c r="G44" s="144">
        <v>496.25345431736514</v>
      </c>
      <c r="H44" s="144">
        <v>468.69084391146259</v>
      </c>
      <c r="I44" s="144">
        <v>58.255144053921882</v>
      </c>
      <c r="J44" s="144">
        <v>49.946336671557049</v>
      </c>
      <c r="K44" s="472">
        <v>1566.997056834854</v>
      </c>
      <c r="L44" s="144">
        <v>73.99286547152704</v>
      </c>
      <c r="M44" s="144">
        <v>0</v>
      </c>
      <c r="N44" s="144">
        <v>0</v>
      </c>
      <c r="O44" s="144">
        <v>170.25885288426781</v>
      </c>
      <c r="P44" s="144">
        <v>5.6654001876522573</v>
      </c>
      <c r="Q44" s="144">
        <v>0</v>
      </c>
      <c r="R44" s="144">
        <v>0</v>
      </c>
      <c r="S44" s="144">
        <v>31.31511274102261</v>
      </c>
      <c r="T44" s="144">
        <v>54.782819842231724</v>
      </c>
      <c r="U44" s="475">
        <v>336.01505112670145</v>
      </c>
      <c r="V44" s="473">
        <v>1903.0121079615556</v>
      </c>
      <c r="W44" s="475">
        <v>-1516.35</v>
      </c>
      <c r="X44" s="473">
        <v>386.66210796155559</v>
      </c>
      <c r="Y44" s="144">
        <v>0</v>
      </c>
      <c r="Z44" s="144">
        <v>0</v>
      </c>
      <c r="AA44" s="144">
        <v>13.281516450697051</v>
      </c>
      <c r="AB44" s="144">
        <v>19.135704952012222</v>
      </c>
      <c r="AC44" s="144">
        <v>1.1809424570629574</v>
      </c>
      <c r="AD44" s="472">
        <v>33.598163859772228</v>
      </c>
      <c r="AE44" s="144">
        <v>-0.98</v>
      </c>
      <c r="AF44" s="144">
        <v>-1.7800000000000002</v>
      </c>
      <c r="AG44" s="144">
        <v>-0.98</v>
      </c>
      <c r="AH44" s="144">
        <v>-0.01</v>
      </c>
      <c r="AI44" s="144">
        <v>-17.46</v>
      </c>
      <c r="AJ44" s="144">
        <v>-72.156107607748083</v>
      </c>
      <c r="AK44" s="144">
        <v>-28.621573569059148</v>
      </c>
      <c r="AL44" s="144">
        <v>-4.2056814682742401</v>
      </c>
      <c r="AM44" s="144">
        <v>-29.8</v>
      </c>
      <c r="AN44" s="144">
        <v>-11.42</v>
      </c>
      <c r="AO44" s="144">
        <v>-6.3927317536397323</v>
      </c>
      <c r="AP44" s="144">
        <v>-3.7899999999999996</v>
      </c>
      <c r="AQ44" s="144">
        <v>46.088631759383723</v>
      </c>
      <c r="AR44" s="144">
        <v>-2.1412738577528585</v>
      </c>
      <c r="AS44" s="472">
        <v>-133.64873649709034</v>
      </c>
      <c r="AT44" s="474">
        <v>286.61153532423748</v>
      </c>
      <c r="AU44" s="144">
        <v>8.3161205424738558</v>
      </c>
      <c r="AV44" s="472">
        <v>294.92765586671135</v>
      </c>
      <c r="AW44" s="144">
        <v>83.058935039899708</v>
      </c>
      <c r="AX44" s="473">
        <v>377.98659090661107</v>
      </c>
      <c r="AY44" s="494">
        <f>X44/V44</f>
        <v>0.20318426054353139</v>
      </c>
      <c r="AZ44" s="144">
        <v>-4.5228331147541034</v>
      </c>
      <c r="BA44" s="131">
        <v>373.46375779185689</v>
      </c>
    </row>
    <row r="45" spans="1:53">
      <c r="A45" s="416">
        <v>108</v>
      </c>
      <c r="B45" s="435">
        <v>6</v>
      </c>
      <c r="C45" s="413" t="s">
        <v>57</v>
      </c>
      <c r="D45" s="15">
        <v>10348</v>
      </c>
      <c r="E45" s="144">
        <v>458.15514109006574</v>
      </c>
      <c r="F45" s="144">
        <v>79.392872052570539</v>
      </c>
      <c r="G45" s="144">
        <v>604.64666215693853</v>
      </c>
      <c r="H45" s="144">
        <v>509.61631426362584</v>
      </c>
      <c r="I45" s="144">
        <v>56.773026671820645</v>
      </c>
      <c r="J45" s="144">
        <v>47.07226130653266</v>
      </c>
      <c r="K45" s="472">
        <v>1755.6562775415543</v>
      </c>
      <c r="L45" s="144">
        <v>71.811664063063731</v>
      </c>
      <c r="M45" s="144">
        <v>0</v>
      </c>
      <c r="N45" s="144">
        <v>0</v>
      </c>
      <c r="O45" s="144">
        <v>42.304703324313877</v>
      </c>
      <c r="P45" s="144">
        <v>37.025538224654397</v>
      </c>
      <c r="Q45" s="144">
        <v>0</v>
      </c>
      <c r="R45" s="144">
        <v>0</v>
      </c>
      <c r="S45" s="144">
        <v>24.337387845076996</v>
      </c>
      <c r="T45" s="144">
        <v>49.182257441051419</v>
      </c>
      <c r="U45" s="475">
        <v>224.66155089816044</v>
      </c>
      <c r="V45" s="473">
        <v>1980.3178284397147</v>
      </c>
      <c r="W45" s="475">
        <v>-1516.35</v>
      </c>
      <c r="X45" s="473">
        <v>463.96782843971476</v>
      </c>
      <c r="Y45" s="144">
        <v>0</v>
      </c>
      <c r="Z45" s="144">
        <v>0</v>
      </c>
      <c r="AA45" s="144">
        <v>9.2308936164648987</v>
      </c>
      <c r="AB45" s="144">
        <v>20.376650449441943</v>
      </c>
      <c r="AC45" s="144">
        <v>0.40875947832707005</v>
      </c>
      <c r="AD45" s="472">
        <v>30.01630354423391</v>
      </c>
      <c r="AE45" s="144">
        <v>-0.97999999999999987</v>
      </c>
      <c r="AF45" s="144">
        <v>-1.7799999999999998</v>
      </c>
      <c r="AG45" s="144">
        <v>-0.97999999999999987</v>
      </c>
      <c r="AH45" s="144">
        <v>-0.01</v>
      </c>
      <c r="AI45" s="144">
        <v>-17.46</v>
      </c>
      <c r="AJ45" s="144">
        <v>-35.379277879783537</v>
      </c>
      <c r="AK45" s="144">
        <v>84.525867478693968</v>
      </c>
      <c r="AL45" s="144">
        <v>-4.1895416526143698</v>
      </c>
      <c r="AM45" s="144">
        <v>-29.8</v>
      </c>
      <c r="AN45" s="144">
        <v>-11.42</v>
      </c>
      <c r="AO45" s="144">
        <v>-19.923566456554145</v>
      </c>
      <c r="AP45" s="144">
        <v>-3.79</v>
      </c>
      <c r="AQ45" s="144">
        <v>37.39535808870864</v>
      </c>
      <c r="AR45" s="144">
        <v>-1.9334975780505244</v>
      </c>
      <c r="AS45" s="472">
        <v>-5.7246579995999678</v>
      </c>
      <c r="AT45" s="474">
        <v>488.25947398434869</v>
      </c>
      <c r="AU45" s="144">
        <v>430.91107437952093</v>
      </c>
      <c r="AV45" s="472">
        <v>919.17054836386956</v>
      </c>
      <c r="AW45" s="144">
        <v>97.015848778845267</v>
      </c>
      <c r="AX45" s="473">
        <v>1016.1863971427148</v>
      </c>
      <c r="AY45" s="494">
        <f>X45/V45</f>
        <v>0.23428957805488898</v>
      </c>
      <c r="AZ45" s="144">
        <v>3.696888374565134</v>
      </c>
      <c r="BA45" s="131">
        <v>1019.88328551728</v>
      </c>
    </row>
    <row r="46" spans="1:53">
      <c r="A46" s="416">
        <v>109</v>
      </c>
      <c r="B46" s="435">
        <v>5</v>
      </c>
      <c r="C46" s="413" t="s">
        <v>58</v>
      </c>
      <c r="D46" s="15">
        <v>68433</v>
      </c>
      <c r="E46" s="144">
        <v>403.74428521327434</v>
      </c>
      <c r="F46" s="144">
        <v>74.487315768708072</v>
      </c>
      <c r="G46" s="144">
        <v>480.77165344205281</v>
      </c>
      <c r="H46" s="144">
        <v>443.14978826005</v>
      </c>
      <c r="I46" s="144">
        <v>58.635885026230035</v>
      </c>
      <c r="J46" s="144">
        <v>48.091364107959606</v>
      </c>
      <c r="K46" s="472">
        <v>1508.8802918182746</v>
      </c>
      <c r="L46" s="144">
        <v>73.646504748265613</v>
      </c>
      <c r="M46" s="144">
        <v>0</v>
      </c>
      <c r="N46" s="144">
        <v>0</v>
      </c>
      <c r="O46" s="144">
        <v>151.32026580743209</v>
      </c>
      <c r="P46" s="144">
        <v>21.543372147873139</v>
      </c>
      <c r="Q46" s="144">
        <v>0</v>
      </c>
      <c r="R46" s="144">
        <v>0</v>
      </c>
      <c r="S46" s="144">
        <v>29.120009358767302</v>
      </c>
      <c r="T46" s="144">
        <v>51.387745678254646</v>
      </c>
      <c r="U46" s="475">
        <v>327.01789774059279</v>
      </c>
      <c r="V46" s="473">
        <v>1835.8981895588674</v>
      </c>
      <c r="W46" s="475">
        <v>-1516.35</v>
      </c>
      <c r="X46" s="473">
        <v>319.54818955886753</v>
      </c>
      <c r="Y46" s="144">
        <v>0</v>
      </c>
      <c r="Z46" s="144">
        <v>0</v>
      </c>
      <c r="AA46" s="144">
        <v>14.397199412082164</v>
      </c>
      <c r="AB46" s="144">
        <v>20.671202954441632</v>
      </c>
      <c r="AC46" s="144">
        <v>2.4852699957316253</v>
      </c>
      <c r="AD46" s="472">
        <v>37.553672362255426</v>
      </c>
      <c r="AE46" s="144">
        <v>-0.98</v>
      </c>
      <c r="AF46" s="144">
        <v>-1.78</v>
      </c>
      <c r="AG46" s="144">
        <v>-0.98</v>
      </c>
      <c r="AH46" s="144">
        <v>-0.01</v>
      </c>
      <c r="AI46" s="144">
        <v>-17.46</v>
      </c>
      <c r="AJ46" s="144">
        <v>-70.478060279397369</v>
      </c>
      <c r="AK46" s="144">
        <v>11.753251008251699</v>
      </c>
      <c r="AL46" s="144">
        <v>-2.4908606153988093</v>
      </c>
      <c r="AM46" s="144">
        <v>-29.8</v>
      </c>
      <c r="AN46" s="144">
        <v>-11.42</v>
      </c>
      <c r="AO46" s="144">
        <v>-6.868472209773512</v>
      </c>
      <c r="AP46" s="144">
        <v>-3.79</v>
      </c>
      <c r="AQ46" s="144">
        <v>36.736378813124098</v>
      </c>
      <c r="AR46" s="144">
        <v>-0.43329428659199187</v>
      </c>
      <c r="AS46" s="472">
        <v>-98.0010575697859</v>
      </c>
      <c r="AT46" s="474">
        <v>259.1008043513371</v>
      </c>
      <c r="AU46" s="144">
        <v>57.775061284790908</v>
      </c>
      <c r="AV46" s="472">
        <v>316.87586563612803</v>
      </c>
      <c r="AW46" s="144">
        <v>95.348811693770699</v>
      </c>
      <c r="AX46" s="473">
        <v>412.22467732989873</v>
      </c>
      <c r="AY46" s="494">
        <f>X46/V46</f>
        <v>0.17405550665946737</v>
      </c>
      <c r="AZ46" s="144">
        <v>1.8996929402481293</v>
      </c>
      <c r="BA46" s="131">
        <v>414.12437027014687</v>
      </c>
    </row>
    <row r="47" spans="1:53">
      <c r="A47" s="416">
        <v>111</v>
      </c>
      <c r="B47" s="435">
        <v>7</v>
      </c>
      <c r="C47" s="413" t="s">
        <v>59</v>
      </c>
      <c r="D47" s="15">
        <v>17829</v>
      </c>
      <c r="E47" s="144">
        <v>252.61876325088343</v>
      </c>
      <c r="F47" s="144">
        <v>56.028894497728416</v>
      </c>
      <c r="G47" s="144">
        <v>366.64553312019746</v>
      </c>
      <c r="H47" s="144">
        <v>371.81937405350834</v>
      </c>
      <c r="I47" s="144">
        <v>61.29643614336193</v>
      </c>
      <c r="J47" s="144">
        <v>42.5136530371866</v>
      </c>
      <c r="K47" s="472">
        <v>1150.9226541028661</v>
      </c>
      <c r="L47" s="144">
        <v>99.874474450287508</v>
      </c>
      <c r="M47" s="144">
        <v>0</v>
      </c>
      <c r="N47" s="144">
        <v>0</v>
      </c>
      <c r="O47" s="144">
        <v>108.78528913567783</v>
      </c>
      <c r="P47" s="144">
        <v>31.304215126652306</v>
      </c>
      <c r="Q47" s="144">
        <v>0</v>
      </c>
      <c r="R47" s="144">
        <v>0</v>
      </c>
      <c r="S47" s="144">
        <v>41.879000032066251</v>
      </c>
      <c r="T47" s="144">
        <v>59.562869482304109</v>
      </c>
      <c r="U47" s="475">
        <v>341.40584822698798</v>
      </c>
      <c r="V47" s="473">
        <v>1492.328502329854</v>
      </c>
      <c r="W47" s="475">
        <v>-1516.35</v>
      </c>
      <c r="X47" s="473">
        <v>-24.021497670145902</v>
      </c>
      <c r="Y47" s="144">
        <v>0</v>
      </c>
      <c r="Z47" s="144">
        <v>0</v>
      </c>
      <c r="AA47" s="144">
        <v>13.63975805381085</v>
      </c>
      <c r="AB47" s="144">
        <v>21.300292446693625</v>
      </c>
      <c r="AC47" s="144">
        <v>0</v>
      </c>
      <c r="AD47" s="472">
        <v>34.940050500504476</v>
      </c>
      <c r="AE47" s="144">
        <v>-0.97999999999999987</v>
      </c>
      <c r="AF47" s="144">
        <v>-1.78</v>
      </c>
      <c r="AG47" s="144">
        <v>-0.97999999999999987</v>
      </c>
      <c r="AH47" s="144">
        <v>-0.01</v>
      </c>
      <c r="AI47" s="144">
        <v>-17.46</v>
      </c>
      <c r="AJ47" s="144">
        <v>-55.837298920298387</v>
      </c>
      <c r="AK47" s="144">
        <v>184.1564060820244</v>
      </c>
      <c r="AL47" s="144">
        <v>163.43300909862774</v>
      </c>
      <c r="AM47" s="144">
        <v>-29.800000000000004</v>
      </c>
      <c r="AN47" s="144">
        <v>-11.42</v>
      </c>
      <c r="AO47" s="144">
        <v>-10.901164562200099</v>
      </c>
      <c r="AP47" s="144">
        <v>-3.79</v>
      </c>
      <c r="AQ47" s="144">
        <v>32.548694844887606</v>
      </c>
      <c r="AR47" s="144">
        <v>5.2263423418579666</v>
      </c>
      <c r="AS47" s="472">
        <v>252.40598888489919</v>
      </c>
      <c r="AT47" s="474">
        <v>263.32454171525774</v>
      </c>
      <c r="AU47" s="144">
        <v>239.59893989593812</v>
      </c>
      <c r="AV47" s="472">
        <v>502.92348161119594</v>
      </c>
      <c r="AW47" s="144">
        <v>116.7556701609526</v>
      </c>
      <c r="AX47" s="473">
        <v>619.67915177214854</v>
      </c>
      <c r="AY47" s="494">
        <f>X47/V47</f>
        <v>-1.6096655416446878E-2</v>
      </c>
      <c r="AZ47" s="144">
        <v>7.9918550092545839</v>
      </c>
      <c r="BA47" s="131">
        <v>627.67100678140309</v>
      </c>
    </row>
    <row r="48" spans="1:53">
      <c r="A48" s="416">
        <v>139</v>
      </c>
      <c r="B48" s="435">
        <v>17</v>
      </c>
      <c r="C48" s="413" t="s">
        <v>60</v>
      </c>
      <c r="D48" s="15">
        <v>9806</v>
      </c>
      <c r="E48" s="144">
        <v>598.08071384866412</v>
      </c>
      <c r="F48" s="144">
        <v>117.10312461758107</v>
      </c>
      <c r="G48" s="144">
        <v>738.42776361411381</v>
      </c>
      <c r="H48" s="144">
        <v>656.67708545788298</v>
      </c>
      <c r="I48" s="144">
        <v>53.505731184988775</v>
      </c>
      <c r="J48" s="144">
        <v>44.638866000407909</v>
      </c>
      <c r="K48" s="472">
        <v>2208.4332847236383</v>
      </c>
      <c r="L48" s="144">
        <v>92.841824663001233</v>
      </c>
      <c r="M48" s="144">
        <v>0</v>
      </c>
      <c r="N48" s="144">
        <v>0</v>
      </c>
      <c r="O48" s="144">
        <v>19.618888435651641</v>
      </c>
      <c r="P48" s="144">
        <v>136.04564938642312</v>
      </c>
      <c r="Q48" s="144">
        <v>0</v>
      </c>
      <c r="R48" s="144">
        <v>0</v>
      </c>
      <c r="S48" s="144">
        <v>19.931201379253086</v>
      </c>
      <c r="T48" s="144">
        <v>54.767020191719368</v>
      </c>
      <c r="U48" s="475">
        <v>323.20458405604842</v>
      </c>
      <c r="V48" s="473">
        <v>2531.6378687796869</v>
      </c>
      <c r="W48" s="475">
        <v>-1516.35</v>
      </c>
      <c r="X48" s="473">
        <v>1015.287868779687</v>
      </c>
      <c r="Y48" s="144">
        <v>0</v>
      </c>
      <c r="Z48" s="144">
        <v>0</v>
      </c>
      <c r="AA48" s="144">
        <v>9.2958756524934429</v>
      </c>
      <c r="AB48" s="144">
        <v>16.623139529263934</v>
      </c>
      <c r="AC48" s="144">
        <v>0</v>
      </c>
      <c r="AD48" s="472">
        <v>25.919015181757377</v>
      </c>
      <c r="AE48" s="144">
        <v>-0.97999999999999987</v>
      </c>
      <c r="AF48" s="144">
        <v>-1.78</v>
      </c>
      <c r="AG48" s="144">
        <v>-0.97999999999999987</v>
      </c>
      <c r="AH48" s="144">
        <v>-0.01</v>
      </c>
      <c r="AI48" s="144">
        <v>-17.46</v>
      </c>
      <c r="AJ48" s="144">
        <v>-24.486410208035895</v>
      </c>
      <c r="AK48" s="144">
        <v>-92.806590304026329</v>
      </c>
      <c r="AL48" s="144">
        <v>-86.651501260340765</v>
      </c>
      <c r="AM48" s="144">
        <v>-29.799999999999997</v>
      </c>
      <c r="AN48" s="144">
        <v>-11.42</v>
      </c>
      <c r="AO48" s="144">
        <v>-29.717281380556312</v>
      </c>
      <c r="AP48" s="144">
        <v>-3.7899999999999996</v>
      </c>
      <c r="AQ48" s="144">
        <v>56.251906757907513</v>
      </c>
      <c r="AR48" s="144">
        <v>-1.2523266007014178</v>
      </c>
      <c r="AS48" s="472">
        <v>-244.88220299575318</v>
      </c>
      <c r="AT48" s="474">
        <v>796.32468096569119</v>
      </c>
      <c r="AU48" s="144">
        <v>574.67733727304687</v>
      </c>
      <c r="AV48" s="472">
        <v>1371.0020182387379</v>
      </c>
      <c r="AW48" s="144">
        <v>80.243435733261165</v>
      </c>
      <c r="AX48" s="473">
        <v>1451.2454539719993</v>
      </c>
      <c r="AY48" s="494">
        <f>X48/V48</f>
        <v>0.40103992806407229</v>
      </c>
      <c r="AZ48" s="144">
        <v>14.278989190291668</v>
      </c>
      <c r="BA48" s="131">
        <v>1465.5244431622909</v>
      </c>
    </row>
    <row r="49" spans="1:53">
      <c r="A49" s="416">
        <v>140</v>
      </c>
      <c r="B49" s="435">
        <v>11</v>
      </c>
      <c r="C49" s="413" t="s">
        <v>61</v>
      </c>
      <c r="D49" s="15">
        <v>20463</v>
      </c>
      <c r="E49" s="144">
        <v>356.53891951326784</v>
      </c>
      <c r="F49" s="144">
        <v>76.190781410350382</v>
      </c>
      <c r="G49" s="144">
        <v>508.69716708205056</v>
      </c>
      <c r="H49" s="144">
        <v>497.53171968919514</v>
      </c>
      <c r="I49" s="144">
        <v>58.477318086302098</v>
      </c>
      <c r="J49" s="144">
        <v>45.558129306553283</v>
      </c>
      <c r="K49" s="472">
        <v>1542.9940350877191</v>
      </c>
      <c r="L49" s="144">
        <v>84.25884071242416</v>
      </c>
      <c r="M49" s="144">
        <v>0</v>
      </c>
      <c r="N49" s="144">
        <v>0</v>
      </c>
      <c r="O49" s="144">
        <v>89.506082685823188</v>
      </c>
      <c r="P49" s="144">
        <v>30.786711921699034</v>
      </c>
      <c r="Q49" s="144">
        <v>0</v>
      </c>
      <c r="R49" s="144">
        <v>0</v>
      </c>
      <c r="S49" s="144">
        <v>27.00776377677597</v>
      </c>
      <c r="T49" s="144">
        <v>55.600596198015943</v>
      </c>
      <c r="U49" s="475">
        <v>287.15999529473828</v>
      </c>
      <c r="V49" s="473">
        <v>1830.1540303824574</v>
      </c>
      <c r="W49" s="475">
        <v>-1516.35</v>
      </c>
      <c r="X49" s="473">
        <v>313.80403038245748</v>
      </c>
      <c r="Y49" s="144">
        <v>17.207037333333336</v>
      </c>
      <c r="Z49" s="144">
        <v>0</v>
      </c>
      <c r="AA49" s="144">
        <v>15.445642758894216</v>
      </c>
      <c r="AB49" s="144">
        <v>18.937398060424812</v>
      </c>
      <c r="AC49" s="144">
        <v>0</v>
      </c>
      <c r="AD49" s="472">
        <v>51.59007815265236</v>
      </c>
      <c r="AE49" s="144">
        <v>-0.97999999999999987</v>
      </c>
      <c r="AF49" s="144">
        <v>-1.78</v>
      </c>
      <c r="AG49" s="144">
        <v>-0.97999999999999987</v>
      </c>
      <c r="AH49" s="144">
        <v>-0.01</v>
      </c>
      <c r="AI49" s="144">
        <v>-17.46</v>
      </c>
      <c r="AJ49" s="144">
        <v>-51.637222934076135</v>
      </c>
      <c r="AK49" s="144">
        <v>277.96239015380706</v>
      </c>
      <c r="AL49" s="144">
        <v>109.43306616504231</v>
      </c>
      <c r="AM49" s="144">
        <v>-29.8</v>
      </c>
      <c r="AN49" s="144">
        <v>-11.42</v>
      </c>
      <c r="AO49" s="144">
        <v>-22.12247291156709</v>
      </c>
      <c r="AP49" s="144">
        <v>-3.79</v>
      </c>
      <c r="AQ49" s="144">
        <v>38.028902637921817</v>
      </c>
      <c r="AR49" s="144">
        <v>3.745170006563439</v>
      </c>
      <c r="AS49" s="472">
        <v>289.18983311769142</v>
      </c>
      <c r="AT49" s="474">
        <v>654.58394165280117</v>
      </c>
      <c r="AU49" s="144">
        <v>366.03280392995072</v>
      </c>
      <c r="AV49" s="472">
        <v>1020.6167455827518</v>
      </c>
      <c r="AW49" s="144">
        <v>119.93211175464704</v>
      </c>
      <c r="AX49" s="473">
        <v>1140.5488573373989</v>
      </c>
      <c r="AY49" s="494">
        <f>X49/V49</f>
        <v>0.17146318024220078</v>
      </c>
      <c r="AZ49" s="144">
        <v>-4.2008569681864865</v>
      </c>
      <c r="BA49" s="131">
        <v>1136.3480003692123</v>
      </c>
    </row>
    <row r="50" spans="1:53">
      <c r="A50" s="416">
        <v>142</v>
      </c>
      <c r="B50" s="435">
        <v>7</v>
      </c>
      <c r="C50" s="413" t="s">
        <v>62</v>
      </c>
      <c r="D50" s="15">
        <v>6401</v>
      </c>
      <c r="E50" s="144">
        <v>378.56153101077962</v>
      </c>
      <c r="F50" s="144">
        <v>81.676188095610058</v>
      </c>
      <c r="G50" s="144">
        <v>473.74289486017813</v>
      </c>
      <c r="H50" s="144">
        <v>415.10540228089366</v>
      </c>
      <c r="I50" s="144">
        <v>58.982608967348853</v>
      </c>
      <c r="J50" s="144">
        <v>43.004917981565377</v>
      </c>
      <c r="K50" s="472">
        <v>1451.0735431963756</v>
      </c>
      <c r="L50" s="144">
        <v>73.219264565312983</v>
      </c>
      <c r="M50" s="144">
        <v>0</v>
      </c>
      <c r="N50" s="144">
        <v>0</v>
      </c>
      <c r="O50" s="144">
        <v>48.45621309170442</v>
      </c>
      <c r="P50" s="144">
        <v>76.087070670911814</v>
      </c>
      <c r="Q50" s="144">
        <v>0</v>
      </c>
      <c r="R50" s="144">
        <v>0</v>
      </c>
      <c r="S50" s="144">
        <v>29.108833063200681</v>
      </c>
      <c r="T50" s="144">
        <v>46.815528823621314</v>
      </c>
      <c r="U50" s="475">
        <v>273.68691021475121</v>
      </c>
      <c r="V50" s="473">
        <v>1724.7604534111267</v>
      </c>
      <c r="W50" s="475">
        <v>-1516.35</v>
      </c>
      <c r="X50" s="473">
        <v>208.41045341112675</v>
      </c>
      <c r="Y50" s="144">
        <v>0</v>
      </c>
      <c r="Z50" s="144">
        <v>0</v>
      </c>
      <c r="AA50" s="144">
        <v>11.034451088675013</v>
      </c>
      <c r="AB50" s="144">
        <v>19.133022218248659</v>
      </c>
      <c r="AC50" s="144">
        <v>0</v>
      </c>
      <c r="AD50" s="472">
        <v>30.167473306923668</v>
      </c>
      <c r="AE50" s="144">
        <v>-0.98</v>
      </c>
      <c r="AF50" s="144">
        <v>-1.78</v>
      </c>
      <c r="AG50" s="144">
        <v>-0.98</v>
      </c>
      <c r="AH50" s="144">
        <v>-0.01</v>
      </c>
      <c r="AI50" s="144">
        <v>-17.46</v>
      </c>
      <c r="AJ50" s="144">
        <v>-37.694983596313072</v>
      </c>
      <c r="AK50" s="144">
        <v>47.24283893320483</v>
      </c>
      <c r="AL50" s="144">
        <v>6.227835999420873</v>
      </c>
      <c r="AM50" s="144">
        <v>-29.800000000000004</v>
      </c>
      <c r="AN50" s="144">
        <v>-11.42</v>
      </c>
      <c r="AO50" s="144">
        <v>-13.441731579860694</v>
      </c>
      <c r="AP50" s="144">
        <v>-3.79</v>
      </c>
      <c r="AQ50" s="144">
        <v>28.554424764242267</v>
      </c>
      <c r="AR50" s="144">
        <v>8.1131377876211808</v>
      </c>
      <c r="AS50" s="472">
        <v>-27.218477691684633</v>
      </c>
      <c r="AT50" s="474">
        <v>211.35944902636581</v>
      </c>
      <c r="AU50" s="144">
        <v>408.77268515566766</v>
      </c>
      <c r="AV50" s="472">
        <v>620.1321341820335</v>
      </c>
      <c r="AW50" s="144">
        <v>133.27507284439719</v>
      </c>
      <c r="AX50" s="473">
        <v>753.40720702643068</v>
      </c>
      <c r="AY50" s="494">
        <f>X50/V50</f>
        <v>0.120834434137764</v>
      </c>
      <c r="AZ50" s="144">
        <v>86.595051095141429</v>
      </c>
      <c r="BA50" s="131">
        <v>840.00225812157214</v>
      </c>
    </row>
    <row r="51" spans="1:53">
      <c r="A51" s="416">
        <v>143</v>
      </c>
      <c r="B51" s="435">
        <v>6</v>
      </c>
      <c r="C51" s="413" t="s">
        <v>63</v>
      </c>
      <c r="D51" s="15">
        <v>6758</v>
      </c>
      <c r="E51" s="144">
        <v>291.00808523231728</v>
      </c>
      <c r="F51" s="144">
        <v>67.691346552234378</v>
      </c>
      <c r="G51" s="144">
        <v>524.48958123705233</v>
      </c>
      <c r="H51" s="144">
        <v>467.39910328499559</v>
      </c>
      <c r="I51" s="144">
        <v>59.069914175791652</v>
      </c>
      <c r="J51" s="144">
        <v>43.249411068363415</v>
      </c>
      <c r="K51" s="472">
        <v>1452.9074415507546</v>
      </c>
      <c r="L51" s="144">
        <v>76.19661181270601</v>
      </c>
      <c r="M51" s="144">
        <v>0</v>
      </c>
      <c r="N51" s="144">
        <v>0</v>
      </c>
      <c r="O51" s="144">
        <v>93.535806451612899</v>
      </c>
      <c r="P51" s="144">
        <v>91.690283984421868</v>
      </c>
      <c r="Q51" s="144">
        <v>0</v>
      </c>
      <c r="R51" s="144">
        <v>0</v>
      </c>
      <c r="S51" s="144">
        <v>34.814534007284728</v>
      </c>
      <c r="T51" s="144">
        <v>47.047262503699322</v>
      </c>
      <c r="U51" s="475">
        <v>343.28449875972484</v>
      </c>
      <c r="V51" s="473">
        <v>1796.1919403104796</v>
      </c>
      <c r="W51" s="475">
        <v>-1516.35</v>
      </c>
      <c r="X51" s="473">
        <v>279.84194031047969</v>
      </c>
      <c r="Y51" s="144">
        <v>5.5445893333333336</v>
      </c>
      <c r="Z51" s="144">
        <v>0</v>
      </c>
      <c r="AA51" s="144">
        <v>12.490534386935698</v>
      </c>
      <c r="AB51" s="144">
        <v>20.47623268057308</v>
      </c>
      <c r="AC51" s="144">
        <v>0</v>
      </c>
      <c r="AD51" s="472">
        <v>38.511356400842111</v>
      </c>
      <c r="AE51" s="144">
        <v>-0.98</v>
      </c>
      <c r="AF51" s="144">
        <v>-1.78</v>
      </c>
      <c r="AG51" s="144">
        <v>-0.98</v>
      </c>
      <c r="AH51" s="144">
        <v>-0.01</v>
      </c>
      <c r="AI51" s="144">
        <v>-17.46</v>
      </c>
      <c r="AJ51" s="144">
        <v>-45.984741240011836</v>
      </c>
      <c r="AK51" s="144">
        <v>-84.219842377310869</v>
      </c>
      <c r="AL51" s="144">
        <v>-4.2554813799788871</v>
      </c>
      <c r="AM51" s="144">
        <v>-29.8</v>
      </c>
      <c r="AN51" s="144">
        <v>-11.42</v>
      </c>
      <c r="AO51" s="144">
        <v>-12.127159664846426</v>
      </c>
      <c r="AP51" s="144">
        <v>-3.79</v>
      </c>
      <c r="AQ51" s="144">
        <v>49.463990509526063</v>
      </c>
      <c r="AR51" s="144">
        <v>-1.9244259865084288</v>
      </c>
      <c r="AS51" s="472">
        <v>-165.26766013913041</v>
      </c>
      <c r="AT51" s="474">
        <v>153.08563657219136</v>
      </c>
      <c r="AU51" s="144">
        <v>406.39893279646924</v>
      </c>
      <c r="AV51" s="472">
        <v>559.48456936866069</v>
      </c>
      <c r="AW51" s="144">
        <v>135.68126477757241</v>
      </c>
      <c r="AX51" s="473">
        <v>695.16583414623301</v>
      </c>
      <c r="AY51" s="494">
        <f>X51/V51</f>
        <v>0.15579734772783124</v>
      </c>
      <c r="AZ51" s="144">
        <v>22.305112142645761</v>
      </c>
      <c r="BA51" s="131">
        <v>717.47094628887874</v>
      </c>
    </row>
    <row r="52" spans="1:53">
      <c r="A52" s="416">
        <v>145</v>
      </c>
      <c r="B52" s="435">
        <v>14</v>
      </c>
      <c r="C52" s="413" t="s">
        <v>64</v>
      </c>
      <c r="D52" s="15">
        <v>12429</v>
      </c>
      <c r="E52" s="144">
        <v>599.01112559337037</v>
      </c>
      <c r="F52" s="144">
        <v>111.16825488776249</v>
      </c>
      <c r="G52" s="144">
        <v>633.44693217475253</v>
      </c>
      <c r="H52" s="144">
        <v>550.81445812213371</v>
      </c>
      <c r="I52" s="144">
        <v>54.980423203797564</v>
      </c>
      <c r="J52" s="144">
        <v>46.879073135409122</v>
      </c>
      <c r="K52" s="472">
        <v>1996.3002671172258</v>
      </c>
      <c r="L52" s="144">
        <v>41.660544533105728</v>
      </c>
      <c r="M52" s="144">
        <v>0</v>
      </c>
      <c r="N52" s="144">
        <v>0</v>
      </c>
      <c r="O52" s="144">
        <v>40.749635529809318</v>
      </c>
      <c r="P52" s="144">
        <v>38.313009508443074</v>
      </c>
      <c r="Q52" s="144">
        <v>0</v>
      </c>
      <c r="R52" s="144">
        <v>0</v>
      </c>
      <c r="S52" s="144">
        <v>15.673874184184717</v>
      </c>
      <c r="T52" s="144">
        <v>31.025504867648248</v>
      </c>
      <c r="U52" s="475">
        <v>167.42256862319107</v>
      </c>
      <c r="V52" s="473">
        <v>2163.7228357404169</v>
      </c>
      <c r="W52" s="475">
        <v>-1516.35</v>
      </c>
      <c r="X52" s="473">
        <v>647.37283574041703</v>
      </c>
      <c r="Y52" s="144">
        <v>0</v>
      </c>
      <c r="Z52" s="144">
        <v>0</v>
      </c>
      <c r="AA52" s="144">
        <v>8.7777955703171884</v>
      </c>
      <c r="AB52" s="144">
        <v>16.467936012450739</v>
      </c>
      <c r="AC52" s="144">
        <v>1.8712612051877389</v>
      </c>
      <c r="AD52" s="472">
        <v>27.11699278795567</v>
      </c>
      <c r="AE52" s="144">
        <v>-0.98</v>
      </c>
      <c r="AF52" s="144">
        <v>-1.78</v>
      </c>
      <c r="AG52" s="144">
        <v>-0.98</v>
      </c>
      <c r="AH52" s="144">
        <v>-0.01</v>
      </c>
      <c r="AI52" s="144">
        <v>-17.46</v>
      </c>
      <c r="AJ52" s="144">
        <v>-27.429142179580015</v>
      </c>
      <c r="AK52" s="144">
        <v>73.922575642978984</v>
      </c>
      <c r="AL52" s="144">
        <v>-4.2063071144628701</v>
      </c>
      <c r="AM52" s="144">
        <v>-29.8</v>
      </c>
      <c r="AN52" s="144">
        <v>-11.42</v>
      </c>
      <c r="AO52" s="144">
        <v>-24.555758022878543</v>
      </c>
      <c r="AP52" s="144">
        <v>-3.7900000000000005</v>
      </c>
      <c r="AQ52" s="144">
        <v>29.49337419833542</v>
      </c>
      <c r="AR52" s="144">
        <v>-1.45136549976141</v>
      </c>
      <c r="AS52" s="472">
        <v>-20.446622975368438</v>
      </c>
      <c r="AT52" s="474">
        <v>654.04320555300433</v>
      </c>
      <c r="AU52" s="144">
        <v>478.83275902886527</v>
      </c>
      <c r="AV52" s="472">
        <v>1132.8759645818695</v>
      </c>
      <c r="AW52" s="144">
        <v>97.983530960899643</v>
      </c>
      <c r="AX52" s="473">
        <v>1230.8594955427691</v>
      </c>
      <c r="AY52" s="494">
        <f>X52/V52</f>
        <v>0.29919397486919286</v>
      </c>
      <c r="AZ52" s="144">
        <v>21.216823268163168</v>
      </c>
      <c r="BA52" s="131">
        <v>1252.0763188109324</v>
      </c>
    </row>
    <row r="53" spans="1:53">
      <c r="A53" s="416">
        <v>146</v>
      </c>
      <c r="B53" s="435">
        <v>12</v>
      </c>
      <c r="C53" s="413" t="s">
        <v>65</v>
      </c>
      <c r="D53" s="15">
        <v>4382</v>
      </c>
      <c r="E53" s="144">
        <v>204.36335463258789</v>
      </c>
      <c r="F53" s="144">
        <v>42.610132359653122</v>
      </c>
      <c r="G53" s="144">
        <v>315.88212916476493</v>
      </c>
      <c r="H53" s="144">
        <v>278.43272478320398</v>
      </c>
      <c r="I53" s="144">
        <v>62.68230031948881</v>
      </c>
      <c r="J53" s="144">
        <v>37.329164764947514</v>
      </c>
      <c r="K53" s="472">
        <v>941.29980602464616</v>
      </c>
      <c r="L53" s="144">
        <v>108.59414618910627</v>
      </c>
      <c r="M53" s="144">
        <v>0</v>
      </c>
      <c r="N53" s="144">
        <v>0</v>
      </c>
      <c r="O53" s="144">
        <v>100.79763806481058</v>
      </c>
      <c r="P53" s="144">
        <v>520.68155208110306</v>
      </c>
      <c r="Q53" s="144">
        <v>0</v>
      </c>
      <c r="R53" s="144">
        <v>0</v>
      </c>
      <c r="S53" s="144">
        <v>38.58622332090598</v>
      </c>
      <c r="T53" s="144">
        <v>56.471428571428575</v>
      </c>
      <c r="U53" s="475">
        <v>825.13098822735446</v>
      </c>
      <c r="V53" s="473">
        <v>1766.4307942520006</v>
      </c>
      <c r="W53" s="475">
        <v>-1516.35</v>
      </c>
      <c r="X53" s="473">
        <v>250.08079425200083</v>
      </c>
      <c r="Y53" s="144">
        <v>314.48301600000008</v>
      </c>
      <c r="Z53" s="144">
        <v>0</v>
      </c>
      <c r="AA53" s="144">
        <v>13.537716856461733</v>
      </c>
      <c r="AB53" s="144">
        <v>15.10967227727209</v>
      </c>
      <c r="AC53" s="144">
        <v>0</v>
      </c>
      <c r="AD53" s="472">
        <v>343.13040513373386</v>
      </c>
      <c r="AE53" s="144">
        <v>-0.97999999999999987</v>
      </c>
      <c r="AF53" s="144">
        <v>-1.78</v>
      </c>
      <c r="AG53" s="144">
        <v>-0.97999999999999987</v>
      </c>
      <c r="AH53" s="144">
        <v>-0.01</v>
      </c>
      <c r="AI53" s="144">
        <v>-17.46</v>
      </c>
      <c r="AJ53" s="144">
        <v>-26.429125969876768</v>
      </c>
      <c r="AK53" s="144">
        <v>69.505630139575985</v>
      </c>
      <c r="AL53" s="144">
        <v>-4.3328130572241976</v>
      </c>
      <c r="AM53" s="144">
        <v>-29.8</v>
      </c>
      <c r="AN53" s="144">
        <v>-11.42</v>
      </c>
      <c r="AO53" s="144">
        <v>-17.35337332205469</v>
      </c>
      <c r="AP53" s="144">
        <v>-3.7899999999999996</v>
      </c>
      <c r="AQ53" s="144">
        <v>34.462307586840744</v>
      </c>
      <c r="AR53" s="144">
        <v>13.380407319174203</v>
      </c>
      <c r="AS53" s="472">
        <v>3.0130326964352663</v>
      </c>
      <c r="AT53" s="474">
        <v>596.22423208216992</v>
      </c>
      <c r="AU53" s="144">
        <v>204.37086755415723</v>
      </c>
      <c r="AV53" s="472">
        <v>800.59509963632718</v>
      </c>
      <c r="AW53" s="144">
        <v>181.51793811276031</v>
      </c>
      <c r="AX53" s="473">
        <v>982.11303774908754</v>
      </c>
      <c r="AY53" s="494">
        <f>X53/V53</f>
        <v>0.14157406849210763</v>
      </c>
      <c r="AZ53" s="144">
        <v>31.230637654039256</v>
      </c>
      <c r="BA53" s="131">
        <v>1013.3436754031268</v>
      </c>
    </row>
    <row r="54" spans="1:53">
      <c r="A54" s="416">
        <v>148</v>
      </c>
      <c r="B54" s="435">
        <v>19</v>
      </c>
      <c r="C54" s="413" t="s">
        <v>66</v>
      </c>
      <c r="D54" s="15">
        <v>7224</v>
      </c>
      <c r="E54" s="144">
        <v>365.81708333333336</v>
      </c>
      <c r="F54" s="144">
        <v>54.27837209302325</v>
      </c>
      <c r="G54" s="144">
        <v>367.71527685492805</v>
      </c>
      <c r="H54" s="144">
        <v>425.98887873754154</v>
      </c>
      <c r="I54" s="144">
        <v>60.139512735326683</v>
      </c>
      <c r="J54" s="144">
        <v>50.066555924695457</v>
      </c>
      <c r="K54" s="472">
        <v>1324.0056796788485</v>
      </c>
      <c r="L54" s="144">
        <v>64.577520770115399</v>
      </c>
      <c r="M54" s="144">
        <v>0</v>
      </c>
      <c r="N54" s="144">
        <v>0</v>
      </c>
      <c r="O54" s="144">
        <v>113.04615725359911</v>
      </c>
      <c r="P54" s="144">
        <v>891</v>
      </c>
      <c r="Q54" s="144">
        <v>0</v>
      </c>
      <c r="R54" s="144">
        <v>0</v>
      </c>
      <c r="S54" s="144">
        <v>32.342368887903596</v>
      </c>
      <c r="T54" s="144">
        <v>45.476854928017723</v>
      </c>
      <c r="U54" s="475">
        <v>1146.4429018396356</v>
      </c>
      <c r="V54" s="473">
        <v>2470.4485815184844</v>
      </c>
      <c r="W54" s="475">
        <v>-1516.3499999999997</v>
      </c>
      <c r="X54" s="473">
        <v>954.09858151848437</v>
      </c>
      <c r="Y54" s="144">
        <v>324.23083400000007</v>
      </c>
      <c r="Z54" s="144">
        <v>69.205398671096347</v>
      </c>
      <c r="AA54" s="144">
        <v>13.635979064819756</v>
      </c>
      <c r="AB54" s="144">
        <v>20.468063155924909</v>
      </c>
      <c r="AC54" s="144">
        <v>11.183289074609508</v>
      </c>
      <c r="AD54" s="472">
        <v>438.72356396645057</v>
      </c>
      <c r="AE54" s="144">
        <v>-0.98</v>
      </c>
      <c r="AF54" s="144">
        <v>-1.7799999999999998</v>
      </c>
      <c r="AG54" s="144">
        <v>-0.98</v>
      </c>
      <c r="AH54" s="144">
        <v>-9.9999999999999985E-3</v>
      </c>
      <c r="AI54" s="144">
        <v>-17.46</v>
      </c>
      <c r="AJ54" s="144">
        <v>-16.374059385382061</v>
      </c>
      <c r="AK54" s="144">
        <v>111.36390805060391</v>
      </c>
      <c r="AL54" s="144">
        <v>299.11635749359471</v>
      </c>
      <c r="AM54" s="144">
        <v>-29.8</v>
      </c>
      <c r="AN54" s="144">
        <v>-11.42</v>
      </c>
      <c r="AO54" s="144">
        <v>-37.202412908930178</v>
      </c>
      <c r="AP54" s="144">
        <v>-3.79</v>
      </c>
      <c r="AQ54" s="144">
        <v>35.798834004143544</v>
      </c>
      <c r="AR54" s="144">
        <v>2.9958042006791374</v>
      </c>
      <c r="AS54" s="472">
        <v>329.47843145470898</v>
      </c>
      <c r="AT54" s="474">
        <v>1722.3005769396439</v>
      </c>
      <c r="AU54" s="144">
        <v>-5.9732141390249902</v>
      </c>
      <c r="AV54" s="472">
        <v>1716.3273628006189</v>
      </c>
      <c r="AW54" s="144">
        <v>111.71880982355758</v>
      </c>
      <c r="AX54" s="473">
        <v>1828.0461726241765</v>
      </c>
      <c r="AY54" s="494">
        <f>X54/V54</f>
        <v>0.38620458999071283</v>
      </c>
      <c r="AZ54" s="144">
        <v>-9.4374711794019941</v>
      </c>
      <c r="BA54" s="131">
        <v>1818.6087014447749</v>
      </c>
    </row>
    <row r="55" spans="1:53">
      <c r="A55" s="416">
        <v>149</v>
      </c>
      <c r="B55" s="435">
        <v>1</v>
      </c>
      <c r="C55" s="413" t="s">
        <v>67</v>
      </c>
      <c r="D55" s="15">
        <v>5402</v>
      </c>
      <c r="E55" s="144">
        <v>446.94423361717884</v>
      </c>
      <c r="F55" s="144">
        <v>76.041969640873745</v>
      </c>
      <c r="G55" s="144">
        <v>451.74836171788223</v>
      </c>
      <c r="H55" s="144">
        <v>474.30463161791931</v>
      </c>
      <c r="I55" s="144">
        <v>58.377652721214368</v>
      </c>
      <c r="J55" s="144">
        <v>47.522339874120696</v>
      </c>
      <c r="K55" s="472">
        <v>1554.9391891891892</v>
      </c>
      <c r="L55" s="144">
        <v>36.553233232200498</v>
      </c>
      <c r="M55" s="144">
        <v>22.077999999999999</v>
      </c>
      <c r="N55" s="144">
        <v>149.59313402443539</v>
      </c>
      <c r="O55" s="144">
        <v>102.47896704924102</v>
      </c>
      <c r="P55" s="144">
        <v>53.625244253561654</v>
      </c>
      <c r="Q55" s="144">
        <v>0</v>
      </c>
      <c r="R55" s="144">
        <v>13.403124768604222</v>
      </c>
      <c r="S55" s="144">
        <v>27.429313796109398</v>
      </c>
      <c r="T55" s="144">
        <v>25.413143280266571</v>
      </c>
      <c r="U55" s="475">
        <v>430.57416040441871</v>
      </c>
      <c r="V55" s="473">
        <v>1985.5133495936077</v>
      </c>
      <c r="W55" s="475">
        <v>-1516.35</v>
      </c>
      <c r="X55" s="473">
        <v>469.16334959360785</v>
      </c>
      <c r="Y55" s="144">
        <v>0</v>
      </c>
      <c r="Z55" s="144">
        <v>0</v>
      </c>
      <c r="AA55" s="144">
        <v>7.458267504275705</v>
      </c>
      <c r="AB55" s="144">
        <v>20.591614574353965</v>
      </c>
      <c r="AC55" s="144">
        <v>3.3476841584426924</v>
      </c>
      <c r="AD55" s="472">
        <v>31.397566237072361</v>
      </c>
      <c r="AE55" s="144">
        <v>-0.98</v>
      </c>
      <c r="AF55" s="144">
        <v>-1.7799999999999998</v>
      </c>
      <c r="AG55" s="144">
        <v>-0.98</v>
      </c>
      <c r="AH55" s="144">
        <v>-0.01</v>
      </c>
      <c r="AI55" s="144">
        <v>-17.46</v>
      </c>
      <c r="AJ55" s="144">
        <v>-23.247144576082931</v>
      </c>
      <c r="AK55" s="144">
        <v>121.01961390455384</v>
      </c>
      <c r="AL55" s="144">
        <v>41.044921218405534</v>
      </c>
      <c r="AM55" s="144">
        <v>-29.8</v>
      </c>
      <c r="AN55" s="144">
        <v>-11.42</v>
      </c>
      <c r="AO55" s="144">
        <v>-11.991159395192756</v>
      </c>
      <c r="AP55" s="144">
        <v>-3.7900000000000005</v>
      </c>
      <c r="AQ55" s="144">
        <v>7.0692055629531856</v>
      </c>
      <c r="AR55" s="144">
        <v>-3.1373601645526357</v>
      </c>
      <c r="AS55" s="472">
        <v>64.538076550084241</v>
      </c>
      <c r="AT55" s="474">
        <v>565.09899238076446</v>
      </c>
      <c r="AU55" s="144">
        <v>-11.888773676568896</v>
      </c>
      <c r="AV55" s="472">
        <v>553.21021870419554</v>
      </c>
      <c r="AW55" s="144">
        <v>108.66224402231498</v>
      </c>
      <c r="AX55" s="473">
        <v>661.87246272651055</v>
      </c>
      <c r="AY55" s="494">
        <f>X55/V55</f>
        <v>0.23629322345761897</v>
      </c>
      <c r="AZ55" s="144">
        <v>-477.71461149574236</v>
      </c>
      <c r="BA55" s="131">
        <v>184.15785123076819</v>
      </c>
    </row>
    <row r="56" spans="1:53">
      <c r="A56" s="416">
        <v>151</v>
      </c>
      <c r="B56" s="435">
        <v>14</v>
      </c>
      <c r="C56" s="413" t="s">
        <v>68</v>
      </c>
      <c r="D56" s="15">
        <v>1794</v>
      </c>
      <c r="E56" s="144">
        <v>322.99568561872911</v>
      </c>
      <c r="F56" s="144">
        <v>67.651304347826084</v>
      </c>
      <c r="G56" s="144">
        <v>352.33515607580824</v>
      </c>
      <c r="H56" s="144">
        <v>468.5105685618729</v>
      </c>
      <c r="I56" s="144">
        <v>60.292798216276474</v>
      </c>
      <c r="J56" s="144">
        <v>43.44869565217391</v>
      </c>
      <c r="K56" s="472">
        <v>1315.2342084726865</v>
      </c>
      <c r="L56" s="144">
        <v>40.28998264397655</v>
      </c>
      <c r="M56" s="144">
        <v>0</v>
      </c>
      <c r="N56" s="144">
        <v>0</v>
      </c>
      <c r="O56" s="144">
        <v>93.011510590858407</v>
      </c>
      <c r="P56" s="144">
        <v>295.64596403520591</v>
      </c>
      <c r="Q56" s="144">
        <v>0</v>
      </c>
      <c r="R56" s="144">
        <v>0</v>
      </c>
      <c r="S56" s="144">
        <v>36.119412988768481</v>
      </c>
      <c r="T56" s="144">
        <v>29.066778149386852</v>
      </c>
      <c r="U56" s="475">
        <v>494.13364840819617</v>
      </c>
      <c r="V56" s="473">
        <v>1809.3678568808825</v>
      </c>
      <c r="W56" s="475">
        <v>-1516.35</v>
      </c>
      <c r="X56" s="473">
        <v>293.01785688088256</v>
      </c>
      <c r="Y56" s="144">
        <v>112.419012</v>
      </c>
      <c r="Z56" s="144">
        <v>0</v>
      </c>
      <c r="AA56" s="144">
        <v>12.175651920117389</v>
      </c>
      <c r="AB56" s="144">
        <v>15.452923230959041</v>
      </c>
      <c r="AC56" s="144">
        <v>0</v>
      </c>
      <c r="AD56" s="472">
        <v>140.04758715107641</v>
      </c>
      <c r="AE56" s="144">
        <v>-0.98</v>
      </c>
      <c r="AF56" s="144">
        <v>-1.78</v>
      </c>
      <c r="AG56" s="144">
        <v>-0.98</v>
      </c>
      <c r="AH56" s="144">
        <v>-0.01</v>
      </c>
      <c r="AI56" s="144">
        <v>-17.46</v>
      </c>
      <c r="AJ56" s="144">
        <v>-18.31933946488294</v>
      </c>
      <c r="AK56" s="144">
        <v>-118.82955935801742</v>
      </c>
      <c r="AL56" s="144">
        <v>-124.03293318193305</v>
      </c>
      <c r="AM56" s="144">
        <v>-29.8</v>
      </c>
      <c r="AN56" s="144">
        <v>-11.42</v>
      </c>
      <c r="AO56" s="144">
        <v>-6.4501614347041487</v>
      </c>
      <c r="AP56" s="144">
        <v>-3.79</v>
      </c>
      <c r="AQ56" s="144">
        <v>33.501644166437956</v>
      </c>
      <c r="AR56" s="144">
        <v>-5.7981723551061561</v>
      </c>
      <c r="AS56" s="472">
        <v>-306.14852162820569</v>
      </c>
      <c r="AT56" s="474">
        <v>126.91692240375328</v>
      </c>
      <c r="AU56" s="144">
        <v>170.66024260337491</v>
      </c>
      <c r="AV56" s="472">
        <v>297.5771650071282</v>
      </c>
      <c r="AW56" s="144">
        <v>215.05183055217586</v>
      </c>
      <c r="AX56" s="473">
        <v>512.62899555930403</v>
      </c>
      <c r="AY56" s="494">
        <f>X56/V56</f>
        <v>0.16194487802276297</v>
      </c>
      <c r="AZ56" s="144">
        <v>6.4576192307692324</v>
      </c>
      <c r="BA56" s="131">
        <v>519.08661479007333</v>
      </c>
    </row>
    <row r="57" spans="1:53">
      <c r="A57" s="416">
        <v>152</v>
      </c>
      <c r="B57" s="435">
        <v>14</v>
      </c>
      <c r="C57" s="413" t="s">
        <v>69</v>
      </c>
      <c r="D57" s="15">
        <v>4319</v>
      </c>
      <c r="E57" s="144">
        <v>376.06572123176664</v>
      </c>
      <c r="F57" s="144">
        <v>67.00909469784672</v>
      </c>
      <c r="G57" s="144">
        <v>566.87793007640664</v>
      </c>
      <c r="H57" s="144">
        <v>524.18357490159758</v>
      </c>
      <c r="I57" s="144">
        <v>57.75725862468164</v>
      </c>
      <c r="J57" s="144">
        <v>44.509062282935858</v>
      </c>
      <c r="K57" s="472">
        <v>1636.4026418152348</v>
      </c>
      <c r="L57" s="144">
        <v>45.94837878297848</v>
      </c>
      <c r="M57" s="144">
        <v>0</v>
      </c>
      <c r="N57" s="144">
        <v>0</v>
      </c>
      <c r="O57" s="144">
        <v>39.089080805742064</v>
      </c>
      <c r="P57" s="144">
        <v>67.702767907290578</v>
      </c>
      <c r="Q57" s="144">
        <v>0</v>
      </c>
      <c r="R57" s="144">
        <v>0</v>
      </c>
      <c r="S57" s="144">
        <v>22.951741931751926</v>
      </c>
      <c r="T57" s="144">
        <v>32.29284556610326</v>
      </c>
      <c r="U57" s="475">
        <v>207.98481499386631</v>
      </c>
      <c r="V57" s="473">
        <v>1844.3874568091012</v>
      </c>
      <c r="W57" s="475">
        <v>-1516.35</v>
      </c>
      <c r="X57" s="473">
        <v>328.03745680910123</v>
      </c>
      <c r="Y57" s="144">
        <v>0</v>
      </c>
      <c r="Z57" s="144">
        <v>0</v>
      </c>
      <c r="AA57" s="144">
        <v>10.495174698011219</v>
      </c>
      <c r="AB57" s="144">
        <v>19.919167082829123</v>
      </c>
      <c r="AC57" s="144">
        <v>0</v>
      </c>
      <c r="AD57" s="472">
        <v>30.414341780840338</v>
      </c>
      <c r="AE57" s="144">
        <v>-0.98</v>
      </c>
      <c r="AF57" s="144">
        <v>-1.78</v>
      </c>
      <c r="AG57" s="144">
        <v>-0.98</v>
      </c>
      <c r="AH57" s="144">
        <v>-0.01</v>
      </c>
      <c r="AI57" s="144">
        <v>-17.46</v>
      </c>
      <c r="AJ57" s="144">
        <v>-33.848780967816623</v>
      </c>
      <c r="AK57" s="144">
        <v>52.174029191994222</v>
      </c>
      <c r="AL57" s="144">
        <v>-14.785215769366348</v>
      </c>
      <c r="AM57" s="144">
        <v>-29.8</v>
      </c>
      <c r="AN57" s="144">
        <v>-11.42</v>
      </c>
      <c r="AO57" s="144">
        <v>-17.640345098278758</v>
      </c>
      <c r="AP57" s="144">
        <v>-3.79</v>
      </c>
      <c r="AQ57" s="144">
        <v>35.328000137407173</v>
      </c>
      <c r="AR57" s="144">
        <v>0.49042965679801209</v>
      </c>
      <c r="AS57" s="472">
        <v>-44.501882849262323</v>
      </c>
      <c r="AT57" s="474">
        <v>313.94991574067922</v>
      </c>
      <c r="AU57" s="144">
        <v>499.8845808425765</v>
      </c>
      <c r="AV57" s="472">
        <v>813.83449658325571</v>
      </c>
      <c r="AW57" s="144">
        <v>153.86678967970985</v>
      </c>
      <c r="AX57" s="473">
        <v>967.70128626296548</v>
      </c>
      <c r="AY57" s="494">
        <f>X57/V57</f>
        <v>0.17785712844557364</v>
      </c>
      <c r="AZ57" s="144">
        <v>91.855215559157244</v>
      </c>
      <c r="BA57" s="131">
        <v>1059.5565018221228</v>
      </c>
    </row>
    <row r="58" spans="1:53">
      <c r="A58" s="416">
        <v>153</v>
      </c>
      <c r="B58" s="435">
        <v>9</v>
      </c>
      <c r="C58" s="413" t="s">
        <v>70</v>
      </c>
      <c r="D58" s="15">
        <v>24724</v>
      </c>
      <c r="E58" s="144">
        <v>283.37359569648925</v>
      </c>
      <c r="F58" s="144">
        <v>65.325482931564466</v>
      </c>
      <c r="G58" s="144">
        <v>411.31840438440383</v>
      </c>
      <c r="H58" s="144">
        <v>403.56102895971532</v>
      </c>
      <c r="I58" s="144">
        <v>60.442692121016009</v>
      </c>
      <c r="J58" s="144">
        <v>45.729629509788055</v>
      </c>
      <c r="K58" s="472">
        <v>1269.7508336029771</v>
      </c>
      <c r="L58" s="144">
        <v>110.7545917245144</v>
      </c>
      <c r="M58" s="144">
        <v>0</v>
      </c>
      <c r="N58" s="144">
        <v>0</v>
      </c>
      <c r="O58" s="144">
        <v>186.51101803915225</v>
      </c>
      <c r="P58" s="144">
        <v>5.1775870231817596</v>
      </c>
      <c r="Q58" s="144">
        <v>0</v>
      </c>
      <c r="R58" s="144">
        <v>0</v>
      </c>
      <c r="S58" s="144">
        <v>35.325799805366685</v>
      </c>
      <c r="T58" s="144">
        <v>71.823903899045462</v>
      </c>
      <c r="U58" s="475">
        <v>409.59290049126054</v>
      </c>
      <c r="V58" s="473">
        <v>1679.3437340942376</v>
      </c>
      <c r="W58" s="475">
        <v>-1516.35</v>
      </c>
      <c r="X58" s="473">
        <v>162.9937340942376</v>
      </c>
      <c r="Y58" s="144">
        <v>0</v>
      </c>
      <c r="Z58" s="144">
        <v>0</v>
      </c>
      <c r="AA58" s="144">
        <v>14.056586902396122</v>
      </c>
      <c r="AB58" s="144">
        <v>19.155796299639139</v>
      </c>
      <c r="AC58" s="144">
        <v>0</v>
      </c>
      <c r="AD58" s="472">
        <v>33.212383202035262</v>
      </c>
      <c r="AE58" s="144">
        <v>-0.98</v>
      </c>
      <c r="AF58" s="144">
        <v>-1.78</v>
      </c>
      <c r="AG58" s="144">
        <v>-0.98</v>
      </c>
      <c r="AH58" s="144">
        <v>-0.01</v>
      </c>
      <c r="AI58" s="144">
        <v>-17.46</v>
      </c>
      <c r="AJ58" s="144">
        <v>-65.416722805775763</v>
      </c>
      <c r="AK58" s="144">
        <v>211.28956669445014</v>
      </c>
      <c r="AL58" s="144">
        <v>125.08077907442477</v>
      </c>
      <c r="AM58" s="144">
        <v>-29.800000000000004</v>
      </c>
      <c r="AN58" s="144">
        <v>-11.42</v>
      </c>
      <c r="AO58" s="144">
        <v>-16.18523622201803</v>
      </c>
      <c r="AP58" s="144">
        <v>-3.7900000000000005</v>
      </c>
      <c r="AQ58" s="144">
        <v>79.712809222458432</v>
      </c>
      <c r="AR58" s="144">
        <v>7.6293236864745033</v>
      </c>
      <c r="AS58" s="472">
        <v>275.89051965001403</v>
      </c>
      <c r="AT58" s="474">
        <v>472.09663694628688</v>
      </c>
      <c r="AU58" s="144">
        <v>274.60664461890076</v>
      </c>
      <c r="AV58" s="472">
        <v>746.70328156518769</v>
      </c>
      <c r="AW58" s="144">
        <v>90.577443627753667</v>
      </c>
      <c r="AX58" s="473">
        <v>837.2807251929413</v>
      </c>
      <c r="AY58" s="494">
        <f>X58/V58</f>
        <v>9.70579940158285E-2</v>
      </c>
      <c r="AZ58" s="144">
        <v>-37.607774009868947</v>
      </c>
      <c r="BA58" s="131">
        <v>799.67295118307243</v>
      </c>
    </row>
    <row r="59" spans="1:53">
      <c r="A59" s="416">
        <v>165</v>
      </c>
      <c r="B59" s="435">
        <v>5</v>
      </c>
      <c r="C59" s="413" t="s">
        <v>71</v>
      </c>
      <c r="D59" s="15">
        <v>16015</v>
      </c>
      <c r="E59" s="144">
        <v>431.99080112394631</v>
      </c>
      <c r="F59" s="144">
        <v>96.186088042460185</v>
      </c>
      <c r="G59" s="144">
        <v>533.57520074929755</v>
      </c>
      <c r="H59" s="144">
        <v>514.66753918201687</v>
      </c>
      <c r="I59" s="144">
        <v>57.439020917889479</v>
      </c>
      <c r="J59" s="144">
        <v>47.269834530128001</v>
      </c>
      <c r="K59" s="472">
        <v>1681.1284845457383</v>
      </c>
      <c r="L59" s="144">
        <v>52.163484585600237</v>
      </c>
      <c r="M59" s="144">
        <v>0</v>
      </c>
      <c r="N59" s="144">
        <v>0</v>
      </c>
      <c r="O59" s="144">
        <v>82.617712144864186</v>
      </c>
      <c r="P59" s="144">
        <v>28.226664600076354</v>
      </c>
      <c r="Q59" s="144">
        <v>0</v>
      </c>
      <c r="R59" s="144">
        <v>0</v>
      </c>
      <c r="S59" s="144">
        <v>27.078599972656679</v>
      </c>
      <c r="T59" s="144">
        <v>40.186737433655956</v>
      </c>
      <c r="U59" s="475">
        <v>230.27319873685343</v>
      </c>
      <c r="V59" s="473">
        <v>1911.4016832825919</v>
      </c>
      <c r="W59" s="475">
        <v>-1516.35</v>
      </c>
      <c r="X59" s="473">
        <v>395.05168328259185</v>
      </c>
      <c r="Y59" s="144">
        <v>0</v>
      </c>
      <c r="Z59" s="144">
        <v>0</v>
      </c>
      <c r="AA59" s="144">
        <v>10.086176756632812</v>
      </c>
      <c r="AB59" s="144">
        <v>20.799968958961227</v>
      </c>
      <c r="AC59" s="144">
        <v>0</v>
      </c>
      <c r="AD59" s="472">
        <v>30.886145715594036</v>
      </c>
      <c r="AE59" s="144">
        <v>-0.98</v>
      </c>
      <c r="AF59" s="144">
        <v>-1.78</v>
      </c>
      <c r="AG59" s="144">
        <v>-0.98</v>
      </c>
      <c r="AH59" s="144">
        <v>-0.01</v>
      </c>
      <c r="AI59" s="144">
        <v>-17.46</v>
      </c>
      <c r="AJ59" s="144">
        <v>-46.30093083671558</v>
      </c>
      <c r="AK59" s="144">
        <v>43.499831525687668</v>
      </c>
      <c r="AL59" s="144">
        <v>-4.2966505601910203</v>
      </c>
      <c r="AM59" s="144">
        <v>-29.8</v>
      </c>
      <c r="AN59" s="144">
        <v>-11.42</v>
      </c>
      <c r="AO59" s="144">
        <v>-13.019639738494664</v>
      </c>
      <c r="AP59" s="144">
        <v>-3.79</v>
      </c>
      <c r="AQ59" s="144">
        <v>39.831559739367222</v>
      </c>
      <c r="AR59" s="144">
        <v>1.0911418657245777</v>
      </c>
      <c r="AS59" s="472">
        <v>-45.414688004621787</v>
      </c>
      <c r="AT59" s="474">
        <v>380.52314099356414</v>
      </c>
      <c r="AU59" s="144">
        <v>220.13585367128732</v>
      </c>
      <c r="AV59" s="472">
        <v>600.65899466485143</v>
      </c>
      <c r="AW59" s="144">
        <v>86.825001240130447</v>
      </c>
      <c r="AX59" s="473">
        <v>687.48399590498184</v>
      </c>
      <c r="AY59" s="494">
        <f>X59/V59</f>
        <v>0.20668166546978253</v>
      </c>
      <c r="AZ59" s="144">
        <v>22.070969035279433</v>
      </c>
      <c r="BA59" s="131">
        <v>709.55496494026136</v>
      </c>
    </row>
    <row r="60" spans="1:53">
      <c r="A60" s="416">
        <v>167</v>
      </c>
      <c r="B60" s="435">
        <v>12</v>
      </c>
      <c r="C60" s="413" t="s">
        <v>72</v>
      </c>
      <c r="D60" s="15">
        <v>78741</v>
      </c>
      <c r="E60" s="144">
        <v>373.07851132192889</v>
      </c>
      <c r="F60" s="144">
        <v>75.762656303577543</v>
      </c>
      <c r="G60" s="144">
        <v>441.20479115073471</v>
      </c>
      <c r="H60" s="144">
        <v>410.61763630129161</v>
      </c>
      <c r="I60" s="144">
        <v>59.371266303450554</v>
      </c>
      <c r="J60" s="144">
        <v>52.485269935611683</v>
      </c>
      <c r="K60" s="472">
        <v>1412.5201313165949</v>
      </c>
      <c r="L60" s="144">
        <v>98.335029309963502</v>
      </c>
      <c r="M60" s="144">
        <v>0</v>
      </c>
      <c r="N60" s="144">
        <v>0</v>
      </c>
      <c r="O60" s="144">
        <v>167.46136739436886</v>
      </c>
      <c r="P60" s="144">
        <v>24.975805911280059</v>
      </c>
      <c r="Q60" s="144">
        <v>0</v>
      </c>
      <c r="R60" s="144">
        <v>0</v>
      </c>
      <c r="S60" s="144">
        <v>23.372541904483402</v>
      </c>
      <c r="T60" s="144">
        <v>66.963023075653098</v>
      </c>
      <c r="U60" s="475">
        <v>381.10776759574895</v>
      </c>
      <c r="V60" s="473">
        <v>1793.6278989123437</v>
      </c>
      <c r="W60" s="475">
        <v>-1516.35</v>
      </c>
      <c r="X60" s="473">
        <v>277.27789891234369</v>
      </c>
      <c r="Y60" s="144">
        <v>0</v>
      </c>
      <c r="Z60" s="144">
        <v>0</v>
      </c>
      <c r="AA60" s="144">
        <v>15.923615831288545</v>
      </c>
      <c r="AB60" s="144">
        <v>20.14872906722805</v>
      </c>
      <c r="AC60" s="144">
        <v>6.9759276385138564</v>
      </c>
      <c r="AD60" s="472">
        <v>43.048272537030449</v>
      </c>
      <c r="AE60" s="144">
        <v>-0.97999999999999987</v>
      </c>
      <c r="AF60" s="144">
        <v>-1.78</v>
      </c>
      <c r="AG60" s="144">
        <v>-0.97999999999999987</v>
      </c>
      <c r="AH60" s="144">
        <v>-0.01</v>
      </c>
      <c r="AI60" s="144">
        <v>-17.46</v>
      </c>
      <c r="AJ60" s="144">
        <v>-69.638730727956201</v>
      </c>
      <c r="AK60" s="144">
        <v>12.831289286737848</v>
      </c>
      <c r="AL60" s="144">
        <v>-4.1607938314329767</v>
      </c>
      <c r="AM60" s="144">
        <v>-29.800000000000004</v>
      </c>
      <c r="AN60" s="144">
        <v>-11.42</v>
      </c>
      <c r="AO60" s="144">
        <v>-12.193644232705111</v>
      </c>
      <c r="AP60" s="144">
        <v>-3.79</v>
      </c>
      <c r="AQ60" s="144">
        <v>39.875707476177702</v>
      </c>
      <c r="AR60" s="144">
        <v>10.37185798701336</v>
      </c>
      <c r="AS60" s="472">
        <v>-89.1343140421654</v>
      </c>
      <c r="AT60" s="474">
        <v>231.19185740720872</v>
      </c>
      <c r="AU60" s="144">
        <v>331.35996685427762</v>
      </c>
      <c r="AV60" s="472">
        <v>562.55182426148633</v>
      </c>
      <c r="AW60" s="144">
        <v>117.63637928179939</v>
      </c>
      <c r="AX60" s="473">
        <v>680.18820354328568</v>
      </c>
      <c r="AY60" s="494">
        <f>X60/V60</f>
        <v>0.15459053635399242</v>
      </c>
      <c r="AZ60" s="144">
        <v>-141.37643201965935</v>
      </c>
      <c r="BA60" s="131">
        <v>538.81177152362636</v>
      </c>
    </row>
    <row r="61" spans="1:53">
      <c r="A61" s="416">
        <v>169</v>
      </c>
      <c r="B61" s="435">
        <v>5</v>
      </c>
      <c r="C61" s="413" t="s">
        <v>73</v>
      </c>
      <c r="D61" s="15">
        <v>4848</v>
      </c>
      <c r="E61" s="144">
        <v>369.4390346534654</v>
      </c>
      <c r="F61" s="144">
        <v>86.657301980198014</v>
      </c>
      <c r="G61" s="144">
        <v>476.96505156765676</v>
      </c>
      <c r="H61" s="144">
        <v>534.09793316831679</v>
      </c>
      <c r="I61" s="144">
        <v>58.386485148514851</v>
      </c>
      <c r="J61" s="144">
        <v>45.082970297029703</v>
      </c>
      <c r="K61" s="472">
        <v>1570.6287768151813</v>
      </c>
      <c r="L61" s="144">
        <v>53.02950423009753</v>
      </c>
      <c r="M61" s="144">
        <v>0</v>
      </c>
      <c r="N61" s="144">
        <v>0</v>
      </c>
      <c r="O61" s="144">
        <v>68.432799092409226</v>
      </c>
      <c r="P61" s="144">
        <v>30.727303470899678</v>
      </c>
      <c r="Q61" s="144">
        <v>0</v>
      </c>
      <c r="R61" s="144">
        <v>0</v>
      </c>
      <c r="S61" s="144">
        <v>29.344213166254903</v>
      </c>
      <c r="T61" s="144">
        <v>40.932755775577562</v>
      </c>
      <c r="U61" s="475">
        <v>222.46657573523893</v>
      </c>
      <c r="V61" s="473">
        <v>1793.0953525504203</v>
      </c>
      <c r="W61" s="475">
        <v>-1516.35</v>
      </c>
      <c r="X61" s="473">
        <v>276.74535255042031</v>
      </c>
      <c r="Y61" s="144">
        <v>0</v>
      </c>
      <c r="Z61" s="144">
        <v>0</v>
      </c>
      <c r="AA61" s="144">
        <v>10.657538400394696</v>
      </c>
      <c r="AB61" s="144">
        <v>15.65663010669758</v>
      </c>
      <c r="AC61" s="144">
        <v>0</v>
      </c>
      <c r="AD61" s="472">
        <v>26.314168507092276</v>
      </c>
      <c r="AE61" s="144">
        <v>-0.98</v>
      </c>
      <c r="AF61" s="144">
        <v>-1.78</v>
      </c>
      <c r="AG61" s="144">
        <v>-0.98</v>
      </c>
      <c r="AH61" s="144">
        <v>-0.01</v>
      </c>
      <c r="AI61" s="144">
        <v>-17.46</v>
      </c>
      <c r="AJ61" s="144">
        <v>-33.463101072607259</v>
      </c>
      <c r="AK61" s="144">
        <v>71.868727354147467</v>
      </c>
      <c r="AL61" s="144">
        <v>2.0795732113654188</v>
      </c>
      <c r="AM61" s="144">
        <v>-29.799999999999997</v>
      </c>
      <c r="AN61" s="144">
        <v>-11.42</v>
      </c>
      <c r="AO61" s="144">
        <v>-15.555215646971966</v>
      </c>
      <c r="AP61" s="144">
        <v>-3.7900000000000005</v>
      </c>
      <c r="AQ61" s="144">
        <v>48.761449475264399</v>
      </c>
      <c r="AR61" s="144">
        <v>1.0174432289759172</v>
      </c>
      <c r="AS61" s="472">
        <v>8.4888765501739751</v>
      </c>
      <c r="AT61" s="474">
        <v>311.54839760768658</v>
      </c>
      <c r="AU61" s="144">
        <v>406.08898560499466</v>
      </c>
      <c r="AV61" s="472">
        <v>717.63738321268124</v>
      </c>
      <c r="AW61" s="144">
        <v>108.67211280963255</v>
      </c>
      <c r="AX61" s="473">
        <v>826.30949602231374</v>
      </c>
      <c r="AY61" s="494">
        <f>X61/V61</f>
        <v>0.15433945113782702</v>
      </c>
      <c r="AZ61" s="144">
        <v>-14.423791027227725</v>
      </c>
      <c r="BA61" s="131">
        <v>811.88570499508603</v>
      </c>
    </row>
    <row r="62" spans="1:53">
      <c r="A62" s="416">
        <v>171</v>
      </c>
      <c r="B62" s="435">
        <v>11</v>
      </c>
      <c r="C62" s="413" t="s">
        <v>74</v>
      </c>
      <c r="D62" s="15">
        <v>4552</v>
      </c>
      <c r="E62" s="144">
        <v>318.24157513181024</v>
      </c>
      <c r="F62" s="144">
        <v>92.292311072056236</v>
      </c>
      <c r="G62" s="144">
        <v>439.42937170474517</v>
      </c>
      <c r="H62" s="144">
        <v>461.61465289982425</v>
      </c>
      <c r="I62" s="144">
        <v>59.435553602811957</v>
      </c>
      <c r="J62" s="144">
        <v>43.482372583479787</v>
      </c>
      <c r="K62" s="472">
        <v>1414.4958369947276</v>
      </c>
      <c r="L62" s="144">
        <v>63.655391184748062</v>
      </c>
      <c r="M62" s="144">
        <v>0</v>
      </c>
      <c r="N62" s="144">
        <v>0</v>
      </c>
      <c r="O62" s="144">
        <v>130.67141256590511</v>
      </c>
      <c r="P62" s="144">
        <v>104.27431097529499</v>
      </c>
      <c r="Q62" s="144">
        <v>0</v>
      </c>
      <c r="R62" s="144">
        <v>0</v>
      </c>
      <c r="S62" s="144">
        <v>35.206864545370678</v>
      </c>
      <c r="T62" s="144">
        <v>42.961862917398946</v>
      </c>
      <c r="U62" s="475">
        <v>376.7698421887178</v>
      </c>
      <c r="V62" s="473">
        <v>1791.2656791834454</v>
      </c>
      <c r="W62" s="475">
        <v>-1516.35</v>
      </c>
      <c r="X62" s="473">
        <v>274.91567918344549</v>
      </c>
      <c r="Y62" s="144">
        <v>6.3720230000000004</v>
      </c>
      <c r="Z62" s="144">
        <v>0</v>
      </c>
      <c r="AA62" s="144">
        <v>10.434180850740296</v>
      </c>
      <c r="AB62" s="144">
        <v>20.305502800647876</v>
      </c>
      <c r="AC62" s="144">
        <v>0</v>
      </c>
      <c r="AD62" s="472">
        <v>37.111706651388175</v>
      </c>
      <c r="AE62" s="144">
        <v>-0.98</v>
      </c>
      <c r="AF62" s="144">
        <v>-1.78</v>
      </c>
      <c r="AG62" s="144">
        <v>-0.98</v>
      </c>
      <c r="AH62" s="144">
        <v>-0.01</v>
      </c>
      <c r="AI62" s="144">
        <v>-17.46</v>
      </c>
      <c r="AJ62" s="144">
        <v>-28.865236159929701</v>
      </c>
      <c r="AK62" s="144">
        <v>-2.5231835553716135</v>
      </c>
      <c r="AL62" s="144">
        <v>-5.0716536763255826</v>
      </c>
      <c r="AM62" s="144">
        <v>-29.8</v>
      </c>
      <c r="AN62" s="144">
        <v>-11.42</v>
      </c>
      <c r="AO62" s="144">
        <v>-12.952854183994662</v>
      </c>
      <c r="AP62" s="144">
        <v>-3.7900000000000005</v>
      </c>
      <c r="AQ62" s="144">
        <v>55.515774255167614</v>
      </c>
      <c r="AR62" s="144">
        <v>4.9921359022442493</v>
      </c>
      <c r="AS62" s="472">
        <v>-55.125017418209701</v>
      </c>
      <c r="AT62" s="474">
        <v>256.90236841662397</v>
      </c>
      <c r="AU62" s="144">
        <v>340.67548538489774</v>
      </c>
      <c r="AV62" s="472">
        <v>597.57785380152177</v>
      </c>
      <c r="AW62" s="144">
        <v>158.55426713243642</v>
      </c>
      <c r="AX62" s="473">
        <v>756.13212093395816</v>
      </c>
      <c r="AY62" s="494">
        <f>X62/V62</f>
        <v>0.15347565823332626</v>
      </c>
      <c r="AZ62" s="144">
        <v>7.6900136203866483</v>
      </c>
      <c r="BA62" s="131">
        <v>763.82213455434476</v>
      </c>
    </row>
    <row r="63" spans="1:53">
      <c r="A63" s="416">
        <v>172</v>
      </c>
      <c r="B63" s="435">
        <v>13</v>
      </c>
      <c r="C63" s="413" t="s">
        <v>75</v>
      </c>
      <c r="D63" s="15">
        <v>4099</v>
      </c>
      <c r="E63" s="144">
        <v>265.59444742620155</v>
      </c>
      <c r="F63" s="144">
        <v>47.829587704318122</v>
      </c>
      <c r="G63" s="144">
        <v>349.40284703586241</v>
      </c>
      <c r="H63" s="144">
        <v>367.10914369358375</v>
      </c>
      <c r="I63" s="144">
        <v>61.427196877287138</v>
      </c>
      <c r="J63" s="144">
        <v>39.801122224932911</v>
      </c>
      <c r="K63" s="472">
        <v>1131.1643449621859</v>
      </c>
      <c r="L63" s="144">
        <v>87.881352780510554</v>
      </c>
      <c r="M63" s="144">
        <v>0</v>
      </c>
      <c r="N63" s="144">
        <v>0</v>
      </c>
      <c r="O63" s="144">
        <v>104.40439619419371</v>
      </c>
      <c r="P63" s="144">
        <v>174.65403527878308</v>
      </c>
      <c r="Q63" s="144">
        <v>0</v>
      </c>
      <c r="R63" s="144">
        <v>18.903303244693827</v>
      </c>
      <c r="S63" s="144">
        <v>35.709158356775049</v>
      </c>
      <c r="T63" s="144">
        <v>49.252256647962916</v>
      </c>
      <c r="U63" s="475">
        <v>470.80450250291909</v>
      </c>
      <c r="V63" s="473">
        <v>1601.968847465105</v>
      </c>
      <c r="W63" s="475">
        <v>-1516.35</v>
      </c>
      <c r="X63" s="473">
        <v>85.618847465105119</v>
      </c>
      <c r="Y63" s="144">
        <v>142.20830350000003</v>
      </c>
      <c r="Z63" s="144">
        <v>0</v>
      </c>
      <c r="AA63" s="144">
        <v>13.234017572779164</v>
      </c>
      <c r="AB63" s="144">
        <v>16.966515315927776</v>
      </c>
      <c r="AC63" s="144">
        <v>0</v>
      </c>
      <c r="AD63" s="472">
        <v>172.40883638870699</v>
      </c>
      <c r="AE63" s="144">
        <v>-0.98</v>
      </c>
      <c r="AF63" s="144">
        <v>-1.78</v>
      </c>
      <c r="AG63" s="144">
        <v>-0.98</v>
      </c>
      <c r="AH63" s="144">
        <v>-0.01</v>
      </c>
      <c r="AI63" s="144">
        <v>-17.46</v>
      </c>
      <c r="AJ63" s="144">
        <v>-33.055620285435467</v>
      </c>
      <c r="AK63" s="144">
        <v>12.314875243939838</v>
      </c>
      <c r="AL63" s="144">
        <v>-4.3009545045026014</v>
      </c>
      <c r="AM63" s="144">
        <v>-29.8</v>
      </c>
      <c r="AN63" s="144">
        <v>-11.42</v>
      </c>
      <c r="AO63" s="144">
        <v>-13.047227467561207</v>
      </c>
      <c r="AP63" s="144">
        <v>-3.79</v>
      </c>
      <c r="AQ63" s="144">
        <v>37.952457509480304</v>
      </c>
      <c r="AR63" s="144">
        <v>4.3318327653088682</v>
      </c>
      <c r="AS63" s="472">
        <v>-62.024636738770283</v>
      </c>
      <c r="AT63" s="474">
        <v>196.0030471150418</v>
      </c>
      <c r="AU63" s="144">
        <v>405.92870301301957</v>
      </c>
      <c r="AV63" s="472">
        <v>601.93175012806137</v>
      </c>
      <c r="AW63" s="144">
        <v>177.25121469933714</v>
      </c>
      <c r="AX63" s="473">
        <v>779.18296482739845</v>
      </c>
      <c r="AY63" s="494">
        <f>X63/V63</f>
        <v>5.3446012761474822E-2</v>
      </c>
      <c r="AZ63" s="144">
        <v>32.817514369358392</v>
      </c>
      <c r="BA63" s="131">
        <v>812.00047919675683</v>
      </c>
    </row>
    <row r="64" spans="1:53">
      <c r="A64" s="416">
        <v>176</v>
      </c>
      <c r="B64" s="435">
        <v>12</v>
      </c>
      <c r="C64" s="413" t="s">
        <v>76</v>
      </c>
      <c r="D64" s="15">
        <v>4160</v>
      </c>
      <c r="E64" s="144">
        <v>211.04831730769232</v>
      </c>
      <c r="F64" s="144">
        <v>49.372442307692303</v>
      </c>
      <c r="G64" s="144">
        <v>290.42563221153847</v>
      </c>
      <c r="H64" s="144">
        <v>345.43208653846153</v>
      </c>
      <c r="I64" s="144">
        <v>62.459211538461538</v>
      </c>
      <c r="J64" s="144">
        <v>40.586999999999996</v>
      </c>
      <c r="K64" s="472">
        <v>999.32468990384609</v>
      </c>
      <c r="L64" s="144">
        <v>126.47888779848873</v>
      </c>
      <c r="M64" s="144">
        <v>0</v>
      </c>
      <c r="N64" s="144">
        <v>0</v>
      </c>
      <c r="O64" s="144">
        <v>70.784495192307688</v>
      </c>
      <c r="P64" s="144">
        <v>298.03228416273561</v>
      </c>
      <c r="Q64" s="144">
        <v>0</v>
      </c>
      <c r="R64" s="144">
        <v>13.89325</v>
      </c>
      <c r="S64" s="144">
        <v>37.748539181182139</v>
      </c>
      <c r="T64" s="144">
        <v>69.597355769230788</v>
      </c>
      <c r="U64" s="475">
        <v>616.534812103945</v>
      </c>
      <c r="V64" s="473">
        <v>1615.8595020077912</v>
      </c>
      <c r="W64" s="475">
        <v>-1516.35</v>
      </c>
      <c r="X64" s="473">
        <v>99.509502007791212</v>
      </c>
      <c r="Y64" s="144">
        <v>306.31728700000002</v>
      </c>
      <c r="Z64" s="144">
        <v>0</v>
      </c>
      <c r="AA64" s="144">
        <v>13.592252579665004</v>
      </c>
      <c r="AB64" s="144">
        <v>11.406539561151803</v>
      </c>
      <c r="AC64" s="144">
        <v>0</v>
      </c>
      <c r="AD64" s="472">
        <v>331.3160791408169</v>
      </c>
      <c r="AE64" s="144">
        <v>-0.98</v>
      </c>
      <c r="AF64" s="144">
        <v>-1.78</v>
      </c>
      <c r="AG64" s="144">
        <v>-0.98</v>
      </c>
      <c r="AH64" s="144">
        <v>-0.01</v>
      </c>
      <c r="AI64" s="144">
        <v>-17.46</v>
      </c>
      <c r="AJ64" s="144">
        <v>-39.658869230769234</v>
      </c>
      <c r="AK64" s="144">
        <v>-291.16132226592742</v>
      </c>
      <c r="AL64" s="144">
        <v>-181.73681376560242</v>
      </c>
      <c r="AM64" s="144">
        <v>-29.8</v>
      </c>
      <c r="AN64" s="144">
        <v>-11.42</v>
      </c>
      <c r="AO64" s="144">
        <v>-9.0464295533067869</v>
      </c>
      <c r="AP64" s="144">
        <v>-3.79</v>
      </c>
      <c r="AQ64" s="144">
        <v>53.803136339658707</v>
      </c>
      <c r="AR64" s="144">
        <v>18.091369366503315</v>
      </c>
      <c r="AS64" s="472">
        <v>-515.92892910944386</v>
      </c>
      <c r="AT64" s="474">
        <v>-85.103347960835805</v>
      </c>
      <c r="AU64" s="144">
        <v>502.45892691204836</v>
      </c>
      <c r="AV64" s="472">
        <v>417.35557895121252</v>
      </c>
      <c r="AW64" s="144">
        <v>190.40512543720681</v>
      </c>
      <c r="AX64" s="473">
        <v>607.7607043884193</v>
      </c>
      <c r="AY64" s="494">
        <f>X64/V64</f>
        <v>6.1583016273472645E-2</v>
      </c>
      <c r="AZ64" s="144">
        <v>-57.740523605769241</v>
      </c>
      <c r="BA64" s="131">
        <v>550.02018078265007</v>
      </c>
    </row>
    <row r="65" spans="1:53">
      <c r="A65" s="416">
        <v>177</v>
      </c>
      <c r="B65" s="435">
        <v>6</v>
      </c>
      <c r="C65" s="413" t="s">
        <v>77</v>
      </c>
      <c r="D65" s="15">
        <v>1668</v>
      </c>
      <c r="E65" s="144">
        <v>289.49553357314153</v>
      </c>
      <c r="F65" s="144">
        <v>61.56755395683453</v>
      </c>
      <c r="G65" s="144">
        <v>484.48089328537168</v>
      </c>
      <c r="H65" s="144">
        <v>463.2644244604316</v>
      </c>
      <c r="I65" s="144">
        <v>59.491414868105508</v>
      </c>
      <c r="J65" s="144">
        <v>42.48724220623501</v>
      </c>
      <c r="K65" s="472">
        <v>1400.7870623501201</v>
      </c>
      <c r="L65" s="144">
        <v>47.540026907473937</v>
      </c>
      <c r="M65" s="144">
        <v>0</v>
      </c>
      <c r="N65" s="144">
        <v>0</v>
      </c>
      <c r="O65" s="144">
        <v>38.838111510791364</v>
      </c>
      <c r="P65" s="144">
        <v>127.94793499691339</v>
      </c>
      <c r="Q65" s="144">
        <v>0</v>
      </c>
      <c r="R65" s="144">
        <v>0</v>
      </c>
      <c r="S65" s="144">
        <v>35.074014231673885</v>
      </c>
      <c r="T65" s="144">
        <v>36.479136690647486</v>
      </c>
      <c r="U65" s="475">
        <v>285.87922433750009</v>
      </c>
      <c r="V65" s="473">
        <v>1686.6662866876202</v>
      </c>
      <c r="W65" s="475">
        <v>-1516.35</v>
      </c>
      <c r="X65" s="473">
        <v>170.31628668762028</v>
      </c>
      <c r="Y65" s="144">
        <v>42.06363733333334</v>
      </c>
      <c r="Z65" s="144">
        <v>0</v>
      </c>
      <c r="AA65" s="144">
        <v>13.710966421650006</v>
      </c>
      <c r="AB65" s="144">
        <v>21.802523460876831</v>
      </c>
      <c r="AC65" s="144">
        <v>0</v>
      </c>
      <c r="AD65" s="472">
        <v>77.577127215860173</v>
      </c>
      <c r="AE65" s="144">
        <v>-0.97999999999999987</v>
      </c>
      <c r="AF65" s="144">
        <v>-1.78</v>
      </c>
      <c r="AG65" s="144">
        <v>-0.97999999999999987</v>
      </c>
      <c r="AH65" s="144">
        <v>-0.01</v>
      </c>
      <c r="AI65" s="144">
        <v>-17.46</v>
      </c>
      <c r="AJ65" s="144">
        <v>-38.217479016786569</v>
      </c>
      <c r="AK65" s="144">
        <v>215.99972938543425</v>
      </c>
      <c r="AL65" s="144">
        <v>161.76929528951337</v>
      </c>
      <c r="AM65" s="144">
        <v>-29.8</v>
      </c>
      <c r="AN65" s="144">
        <v>-11.42</v>
      </c>
      <c r="AO65" s="144">
        <v>-11.886997353526263</v>
      </c>
      <c r="AP65" s="144">
        <v>-3.79</v>
      </c>
      <c r="AQ65" s="144">
        <v>49.417418999586211</v>
      </c>
      <c r="AR65" s="144">
        <v>3.3634367558401541</v>
      </c>
      <c r="AS65" s="472">
        <v>314.22540406006112</v>
      </c>
      <c r="AT65" s="474">
        <v>562.11881796354157</v>
      </c>
      <c r="AU65" s="144">
        <v>-13.714098373476594</v>
      </c>
      <c r="AV65" s="472">
        <v>548.40471959006504</v>
      </c>
      <c r="AW65" s="144">
        <v>175.2434159897891</v>
      </c>
      <c r="AX65" s="473">
        <v>723.64813557985417</v>
      </c>
      <c r="AY65" s="494">
        <f>X65/V65</f>
        <v>0.1009780583342885</v>
      </c>
      <c r="AZ65" s="144">
        <v>152.04984370503598</v>
      </c>
      <c r="BA65" s="131">
        <v>875.69797928489015</v>
      </c>
    </row>
    <row r="66" spans="1:53">
      <c r="A66" s="416">
        <v>178</v>
      </c>
      <c r="B66" s="435">
        <v>10</v>
      </c>
      <c r="C66" s="413" t="s">
        <v>78</v>
      </c>
      <c r="D66" s="15">
        <v>5674</v>
      </c>
      <c r="E66" s="144">
        <v>286.25799259781462</v>
      </c>
      <c r="F66" s="144">
        <v>65.815156855833621</v>
      </c>
      <c r="G66" s="144">
        <v>399.06940253789213</v>
      </c>
      <c r="H66" s="144">
        <v>375.1115720831865</v>
      </c>
      <c r="I66" s="144">
        <v>60.66592879802608</v>
      </c>
      <c r="J66" s="144">
        <v>40.893225237927382</v>
      </c>
      <c r="K66" s="472">
        <v>1227.8132781106804</v>
      </c>
      <c r="L66" s="144">
        <v>57.303664223396851</v>
      </c>
      <c r="M66" s="144">
        <v>0</v>
      </c>
      <c r="N66" s="144">
        <v>0</v>
      </c>
      <c r="O66" s="144">
        <v>89.608796263658789</v>
      </c>
      <c r="P66" s="144">
        <v>169.30876369789115</v>
      </c>
      <c r="Q66" s="144">
        <v>0</v>
      </c>
      <c r="R66" s="144">
        <v>0</v>
      </c>
      <c r="S66" s="144">
        <v>30.395670669430505</v>
      </c>
      <c r="T66" s="144">
        <v>35.580719069439546</v>
      </c>
      <c r="U66" s="475">
        <v>382.19761392381685</v>
      </c>
      <c r="V66" s="473">
        <v>1610.0108920344974</v>
      </c>
      <c r="W66" s="475">
        <v>-1516.3500000000001</v>
      </c>
      <c r="X66" s="473">
        <v>93.660892034497394</v>
      </c>
      <c r="Y66" s="144">
        <v>55.282421999999997</v>
      </c>
      <c r="Z66" s="144">
        <v>0</v>
      </c>
      <c r="AA66" s="144">
        <v>11.571182904155561</v>
      </c>
      <c r="AB66" s="144">
        <v>20.156087998584201</v>
      </c>
      <c r="AC66" s="144">
        <v>0</v>
      </c>
      <c r="AD66" s="472">
        <v>87.009692902739772</v>
      </c>
      <c r="AE66" s="144">
        <v>-0.97999999999999987</v>
      </c>
      <c r="AF66" s="144">
        <v>-1.7799999999999998</v>
      </c>
      <c r="AG66" s="144">
        <v>-0.97999999999999987</v>
      </c>
      <c r="AH66" s="144">
        <v>-0.01</v>
      </c>
      <c r="AI66" s="144">
        <v>-17.46</v>
      </c>
      <c r="AJ66" s="144">
        <v>-25.189489434261546</v>
      </c>
      <c r="AK66" s="144">
        <v>99.325382481623706</v>
      </c>
      <c r="AL66" s="144">
        <v>-4.2974792120887866</v>
      </c>
      <c r="AM66" s="144">
        <v>-29.8</v>
      </c>
      <c r="AN66" s="144">
        <v>-11.42</v>
      </c>
      <c r="AO66" s="144">
        <v>-13.68071414348438</v>
      </c>
      <c r="AP66" s="144">
        <v>-3.79</v>
      </c>
      <c r="AQ66" s="144">
        <v>35.946357281461651</v>
      </c>
      <c r="AR66" s="144">
        <v>2.7604081853127065</v>
      </c>
      <c r="AS66" s="472">
        <v>28.64446515856336</v>
      </c>
      <c r="AT66" s="474">
        <v>209.3150500958005</v>
      </c>
      <c r="AU66" s="144">
        <v>421.84250639374994</v>
      </c>
      <c r="AV66" s="472">
        <v>631.15755648955042</v>
      </c>
      <c r="AW66" s="144">
        <v>178.30293018669832</v>
      </c>
      <c r="AX66" s="473">
        <v>809.46048667624882</v>
      </c>
      <c r="AY66" s="494">
        <f>X66/V66</f>
        <v>5.8174073540671764E-2</v>
      </c>
      <c r="AZ66" s="144">
        <v>2.9524788685230923</v>
      </c>
      <c r="BA66" s="131">
        <v>812.41296554477196</v>
      </c>
    </row>
    <row r="67" spans="1:53">
      <c r="A67" s="416">
        <v>179</v>
      </c>
      <c r="B67" s="435">
        <v>13</v>
      </c>
      <c r="C67" s="413" t="s">
        <v>79</v>
      </c>
      <c r="D67" s="15">
        <v>149194</v>
      </c>
      <c r="E67" s="144">
        <v>430.64188894995777</v>
      </c>
      <c r="F67" s="144">
        <v>78.031572047133253</v>
      </c>
      <c r="G67" s="144">
        <v>477.99557415177554</v>
      </c>
      <c r="H67" s="144">
        <v>447.69407389037093</v>
      </c>
      <c r="I67" s="144">
        <v>58.400070244111696</v>
      </c>
      <c r="J67" s="144">
        <v>54.635467378044687</v>
      </c>
      <c r="K67" s="472">
        <v>1547.398646661394</v>
      </c>
      <c r="L67" s="144">
        <v>95.791421819921908</v>
      </c>
      <c r="M67" s="144">
        <v>0</v>
      </c>
      <c r="N67" s="144">
        <v>0</v>
      </c>
      <c r="O67" s="144">
        <v>148.72452156252933</v>
      </c>
      <c r="P67" s="144">
        <v>6.4806571396971604</v>
      </c>
      <c r="Q67" s="144">
        <v>0</v>
      </c>
      <c r="R67" s="144">
        <v>0.91951365336407642</v>
      </c>
      <c r="S67" s="144">
        <v>20.647576503053997</v>
      </c>
      <c r="T67" s="144">
        <v>70.552869418341231</v>
      </c>
      <c r="U67" s="475">
        <v>343.11656009690773</v>
      </c>
      <c r="V67" s="473">
        <v>1890.5152067583017</v>
      </c>
      <c r="W67" s="475">
        <v>-1516.35</v>
      </c>
      <c r="X67" s="473">
        <v>374.16520675830196</v>
      </c>
      <c r="Y67" s="144">
        <v>0</v>
      </c>
      <c r="Z67" s="144">
        <v>0</v>
      </c>
      <c r="AA67" s="144">
        <v>14.927865123036613</v>
      </c>
      <c r="AB67" s="144">
        <v>21.86705364176375</v>
      </c>
      <c r="AC67" s="144">
        <v>11.843790709104075</v>
      </c>
      <c r="AD67" s="472">
        <v>48.638709473904441</v>
      </c>
      <c r="AE67" s="144">
        <v>-0.98</v>
      </c>
      <c r="AF67" s="144">
        <v>-1.78</v>
      </c>
      <c r="AG67" s="144">
        <v>-0.98</v>
      </c>
      <c r="AH67" s="144">
        <v>-0.01</v>
      </c>
      <c r="AI67" s="144">
        <v>-17.46</v>
      </c>
      <c r="AJ67" s="144">
        <v>-91.139545711958931</v>
      </c>
      <c r="AK67" s="144">
        <v>-113.63431023556242</v>
      </c>
      <c r="AL67" s="144">
        <v>-4.1330229117025175</v>
      </c>
      <c r="AM67" s="144">
        <v>-29.8</v>
      </c>
      <c r="AN67" s="144">
        <v>-11.42</v>
      </c>
      <c r="AO67" s="144">
        <v>-9.9583636586182909</v>
      </c>
      <c r="AP67" s="144">
        <v>-3.79</v>
      </c>
      <c r="AQ67" s="144">
        <v>48.569230994266476</v>
      </c>
      <c r="AR67" s="144">
        <v>4.1596902367978501</v>
      </c>
      <c r="AS67" s="472">
        <v>-232.35632128677778</v>
      </c>
      <c r="AT67" s="474">
        <v>190.44759494542859</v>
      </c>
      <c r="AU67" s="144">
        <v>268.97991793783086</v>
      </c>
      <c r="AV67" s="472">
        <v>459.42751288325951</v>
      </c>
      <c r="AW67" s="144">
        <v>93.854494827644757</v>
      </c>
      <c r="AX67" s="473">
        <v>553.28200771090428</v>
      </c>
      <c r="AY67" s="494">
        <f>X67/V67</f>
        <v>0.19791705743530588</v>
      </c>
      <c r="AZ67" s="144">
        <v>-85.781310444789952</v>
      </c>
      <c r="BA67" s="131">
        <v>467.50069726611434</v>
      </c>
    </row>
    <row r="68" spans="1:53">
      <c r="A68" s="416">
        <v>181</v>
      </c>
      <c r="B68" s="435">
        <v>4</v>
      </c>
      <c r="C68" s="413" t="s">
        <v>80</v>
      </c>
      <c r="D68" s="15">
        <v>1658</v>
      </c>
      <c r="E68" s="144">
        <v>391.85231604342584</v>
      </c>
      <c r="F68" s="144">
        <v>56.308082026537988</v>
      </c>
      <c r="G68" s="144">
        <v>559.78955367913147</v>
      </c>
      <c r="H68" s="144">
        <v>449.70560916767192</v>
      </c>
      <c r="I68" s="144">
        <v>58.15088057901086</v>
      </c>
      <c r="J68" s="144">
        <v>42.795560916767187</v>
      </c>
      <c r="K68" s="472">
        <v>1558.6020024125453</v>
      </c>
      <c r="L68" s="144">
        <v>47.415398100236025</v>
      </c>
      <c r="M68" s="144">
        <v>0</v>
      </c>
      <c r="N68" s="144">
        <v>0</v>
      </c>
      <c r="O68" s="144">
        <v>60.384553679131479</v>
      </c>
      <c r="P68" s="144">
        <v>107.10202722094377</v>
      </c>
      <c r="Q68" s="144">
        <v>0</v>
      </c>
      <c r="R68" s="144">
        <v>0</v>
      </c>
      <c r="S68" s="144">
        <v>33.67040733536335</v>
      </c>
      <c r="T68" s="144">
        <v>33.829674306393251</v>
      </c>
      <c r="U68" s="475">
        <v>282.40206064206785</v>
      </c>
      <c r="V68" s="473">
        <v>1841.0040630546132</v>
      </c>
      <c r="W68" s="475">
        <v>-1516.35</v>
      </c>
      <c r="X68" s="473">
        <v>324.65406305461323</v>
      </c>
      <c r="Y68" s="144">
        <v>25.812795333333334</v>
      </c>
      <c r="Z68" s="144">
        <v>0</v>
      </c>
      <c r="AA68" s="144">
        <v>9.5419132463652865</v>
      </c>
      <c r="AB68" s="144">
        <v>20.273487021976415</v>
      </c>
      <c r="AC68" s="144">
        <v>0</v>
      </c>
      <c r="AD68" s="472">
        <v>55.628195601675031</v>
      </c>
      <c r="AE68" s="144">
        <v>-0.98</v>
      </c>
      <c r="AF68" s="144">
        <v>-1.7800000000000002</v>
      </c>
      <c r="AG68" s="144">
        <v>-0.98</v>
      </c>
      <c r="AH68" s="144">
        <v>-1.0000000000000002E-2</v>
      </c>
      <c r="AI68" s="144">
        <v>-17.46</v>
      </c>
      <c r="AJ68" s="144">
        <v>-24.196534981905913</v>
      </c>
      <c r="AK68" s="144">
        <v>237.97091272547181</v>
      </c>
      <c r="AL68" s="144">
        <v>112.86445573363456</v>
      </c>
      <c r="AM68" s="144">
        <v>-29.8</v>
      </c>
      <c r="AN68" s="144">
        <v>-11.42</v>
      </c>
      <c r="AO68" s="144">
        <v>-26.711595287360193</v>
      </c>
      <c r="AP68" s="144">
        <v>-3.79</v>
      </c>
      <c r="AQ68" s="144">
        <v>40.450239875561955</v>
      </c>
      <c r="AR68" s="144">
        <v>-4.1255679270487144</v>
      </c>
      <c r="AS68" s="472">
        <v>270.03191013835345</v>
      </c>
      <c r="AT68" s="474">
        <v>650.31416879464177</v>
      </c>
      <c r="AU68" s="144">
        <v>582.02100279707486</v>
      </c>
      <c r="AV68" s="472">
        <v>1232.3351715917165</v>
      </c>
      <c r="AW68" s="144">
        <v>184.7720728328234</v>
      </c>
      <c r="AX68" s="473">
        <v>1417.1072444245399</v>
      </c>
      <c r="AY68" s="494">
        <f>X68/V68</f>
        <v>0.17634619584486078</v>
      </c>
      <c r="AZ68" s="144">
        <v>-19.102013268998792</v>
      </c>
      <c r="BA68" s="131">
        <v>1398.0052311555412</v>
      </c>
    </row>
    <row r="69" spans="1:53">
      <c r="A69" s="416">
        <v>182</v>
      </c>
      <c r="B69" s="435">
        <v>13</v>
      </c>
      <c r="C69" s="413" t="s">
        <v>81</v>
      </c>
      <c r="D69" s="15">
        <v>19116</v>
      </c>
      <c r="E69" s="144">
        <v>264.54568738229756</v>
      </c>
      <c r="F69" s="144">
        <v>63.977834274952912</v>
      </c>
      <c r="G69" s="144">
        <v>410.60412900188328</v>
      </c>
      <c r="H69" s="144">
        <v>456.70838669177652</v>
      </c>
      <c r="I69" s="144">
        <v>60.336706423938061</v>
      </c>
      <c r="J69" s="144">
        <v>43.336107972379153</v>
      </c>
      <c r="K69" s="472">
        <v>1299.5088517472275</v>
      </c>
      <c r="L69" s="144">
        <v>88.854297464337563</v>
      </c>
      <c r="M69" s="144">
        <v>0</v>
      </c>
      <c r="N69" s="144">
        <v>0</v>
      </c>
      <c r="O69" s="144">
        <v>81.43598922368696</v>
      </c>
      <c r="P69" s="144">
        <v>67.873092396521656</v>
      </c>
      <c r="Q69" s="144">
        <v>0</v>
      </c>
      <c r="R69" s="144">
        <v>0</v>
      </c>
      <c r="S69" s="144">
        <v>27.367572464704196</v>
      </c>
      <c r="T69" s="144">
        <v>59.672379158819837</v>
      </c>
      <c r="U69" s="475">
        <v>325.20333070807021</v>
      </c>
      <c r="V69" s="473">
        <v>1624.7121824552976</v>
      </c>
      <c r="W69" s="475">
        <v>-1516.35</v>
      </c>
      <c r="X69" s="473">
        <v>108.36218245529776</v>
      </c>
      <c r="Y69" s="144">
        <v>16.135516333333339</v>
      </c>
      <c r="Z69" s="144">
        <v>0</v>
      </c>
      <c r="AA69" s="144">
        <v>13.558786985531478</v>
      </c>
      <c r="AB69" s="144">
        <v>20.004008397234166</v>
      </c>
      <c r="AC69" s="144">
        <v>0</v>
      </c>
      <c r="AD69" s="472">
        <v>49.698311716098978</v>
      </c>
      <c r="AE69" s="144">
        <v>-0.98</v>
      </c>
      <c r="AF69" s="144">
        <v>-1.7800000000000002</v>
      </c>
      <c r="AG69" s="144">
        <v>-0.98</v>
      </c>
      <c r="AH69" s="144">
        <v>-0.01</v>
      </c>
      <c r="AI69" s="144">
        <v>-17.46</v>
      </c>
      <c r="AJ69" s="144">
        <v>-42.57286358024691</v>
      </c>
      <c r="AK69" s="144">
        <v>-88.858452962151688</v>
      </c>
      <c r="AL69" s="144">
        <v>-4.2777873009246763</v>
      </c>
      <c r="AM69" s="144">
        <v>-29.8</v>
      </c>
      <c r="AN69" s="144">
        <v>-11.42</v>
      </c>
      <c r="AO69" s="144">
        <v>-3.656899030653368</v>
      </c>
      <c r="AP69" s="144">
        <v>-3.79</v>
      </c>
      <c r="AQ69" s="144">
        <v>67.800627323029488</v>
      </c>
      <c r="AR69" s="144">
        <v>4.4258801131371426</v>
      </c>
      <c r="AS69" s="472">
        <v>-133.35949543781004</v>
      </c>
      <c r="AT69" s="474">
        <v>24.700998733586694</v>
      </c>
      <c r="AU69" s="144">
        <v>144.00945251251565</v>
      </c>
      <c r="AV69" s="472">
        <v>168.71045124610234</v>
      </c>
      <c r="AW69" s="144">
        <v>102.85390139111571</v>
      </c>
      <c r="AX69" s="473">
        <v>271.56435263721801</v>
      </c>
      <c r="AY69" s="494">
        <f>X69/V69</f>
        <v>6.669623310852428E-2</v>
      </c>
      <c r="AZ69" s="144">
        <v>-3.1077833898305096</v>
      </c>
      <c r="BA69" s="131">
        <v>268.45656924738756</v>
      </c>
    </row>
    <row r="70" spans="1:53">
      <c r="A70" s="416">
        <v>186</v>
      </c>
      <c r="B70" s="435">
        <v>1</v>
      </c>
      <c r="C70" s="413" t="s">
        <v>82</v>
      </c>
      <c r="D70" s="15">
        <v>46871</v>
      </c>
      <c r="E70" s="144">
        <v>496.00834801903096</v>
      </c>
      <c r="F70" s="144">
        <v>92.619833159096231</v>
      </c>
      <c r="G70" s="144">
        <v>542.84298180111364</v>
      </c>
      <c r="H70" s="144">
        <v>491.98315760278206</v>
      </c>
      <c r="I70" s="144">
        <v>56.999582684389068</v>
      </c>
      <c r="J70" s="144">
        <v>51.934543747733137</v>
      </c>
      <c r="K70" s="472">
        <v>1732.388447014145</v>
      </c>
      <c r="L70" s="144">
        <v>77.781414209477902</v>
      </c>
      <c r="M70" s="144">
        <v>0</v>
      </c>
      <c r="N70" s="144">
        <v>0</v>
      </c>
      <c r="O70" s="144">
        <v>187.3837694949969</v>
      </c>
      <c r="P70" s="144">
        <v>0.66129072460422234</v>
      </c>
      <c r="Q70" s="144">
        <v>0</v>
      </c>
      <c r="R70" s="144">
        <v>0</v>
      </c>
      <c r="S70" s="144">
        <v>30.74220859441045</v>
      </c>
      <c r="T70" s="144">
        <v>55.238279533186841</v>
      </c>
      <c r="U70" s="475">
        <v>351.80696255667635</v>
      </c>
      <c r="V70" s="473">
        <v>2084.1954095708215</v>
      </c>
      <c r="W70" s="475">
        <v>-1516.35</v>
      </c>
      <c r="X70" s="473">
        <v>567.84540957082163</v>
      </c>
      <c r="Y70" s="144">
        <v>0</v>
      </c>
      <c r="Z70" s="144">
        <v>0</v>
      </c>
      <c r="AA70" s="144">
        <v>9.161042992665525</v>
      </c>
      <c r="AB70" s="144">
        <v>23.368843584995705</v>
      </c>
      <c r="AC70" s="144">
        <v>13.179015723025771</v>
      </c>
      <c r="AD70" s="472">
        <v>45.708902300687008</v>
      </c>
      <c r="AE70" s="144">
        <v>-0.98</v>
      </c>
      <c r="AF70" s="144">
        <v>-1.78</v>
      </c>
      <c r="AG70" s="144">
        <v>-0.98</v>
      </c>
      <c r="AH70" s="144">
        <v>-0.01</v>
      </c>
      <c r="AI70" s="144">
        <v>-17.46</v>
      </c>
      <c r="AJ70" s="144">
        <v>-90.188672742207331</v>
      </c>
      <c r="AK70" s="144">
        <v>-117.50802138019787</v>
      </c>
      <c r="AL70" s="144">
        <v>-14.009848325556577</v>
      </c>
      <c r="AM70" s="144">
        <v>-29.8</v>
      </c>
      <c r="AN70" s="144">
        <v>-11.419999999999998</v>
      </c>
      <c r="AO70" s="144">
        <v>-7.9991760897410851</v>
      </c>
      <c r="AP70" s="144">
        <v>-3.79</v>
      </c>
      <c r="AQ70" s="144">
        <v>26.263245389087913</v>
      </c>
      <c r="AR70" s="144">
        <v>-5.512944320806767</v>
      </c>
      <c r="AS70" s="472">
        <v>-275.17541746942169</v>
      </c>
      <c r="AT70" s="474">
        <v>338.37889440208693</v>
      </c>
      <c r="AU70" s="144">
        <v>30.661813691002514</v>
      </c>
      <c r="AV70" s="472">
        <v>369.04070809308945</v>
      </c>
      <c r="AW70" s="144">
        <v>57.480883861701301</v>
      </c>
      <c r="AX70" s="473">
        <v>426.52159195479072</v>
      </c>
      <c r="AY70" s="494">
        <f>X70/V70</f>
        <v>0.27245305644721318</v>
      </c>
      <c r="AZ70" s="144">
        <v>-68.222030159800298</v>
      </c>
      <c r="BA70" s="131">
        <v>358.29956179499055</v>
      </c>
    </row>
    <row r="71" spans="1:53">
      <c r="A71" s="416">
        <v>202</v>
      </c>
      <c r="B71" s="435">
        <v>2</v>
      </c>
      <c r="C71" s="413" t="s">
        <v>83</v>
      </c>
      <c r="D71" s="15">
        <v>36551</v>
      </c>
      <c r="E71" s="144">
        <v>582.00856419797003</v>
      </c>
      <c r="F71" s="144">
        <v>107.78751224316707</v>
      </c>
      <c r="G71" s="144">
        <v>594.54102705808327</v>
      </c>
      <c r="H71" s="144">
        <v>551.52073705233784</v>
      </c>
      <c r="I71" s="144">
        <v>55.468965554977977</v>
      </c>
      <c r="J71" s="144">
        <v>48.722823452162729</v>
      </c>
      <c r="K71" s="472">
        <v>1940.0496295586991</v>
      </c>
      <c r="L71" s="144">
        <v>45.492671898975679</v>
      </c>
      <c r="M71" s="144">
        <v>0</v>
      </c>
      <c r="N71" s="144">
        <v>0</v>
      </c>
      <c r="O71" s="144">
        <v>130.67215589176766</v>
      </c>
      <c r="P71" s="144">
        <v>3.4028548616822687</v>
      </c>
      <c r="Q71" s="144">
        <v>0</v>
      </c>
      <c r="R71" s="144">
        <v>1.9722065059779486</v>
      </c>
      <c r="S71" s="144">
        <v>19.565558086329247</v>
      </c>
      <c r="T71" s="144">
        <v>34.094229980027912</v>
      </c>
      <c r="U71" s="475">
        <v>235.19967722476071</v>
      </c>
      <c r="V71" s="473">
        <v>2175.2493067834598</v>
      </c>
      <c r="W71" s="475">
        <v>-1516.35</v>
      </c>
      <c r="X71" s="473">
        <v>658.89930678345979</v>
      </c>
      <c r="Y71" s="144">
        <v>0</v>
      </c>
      <c r="Z71" s="144">
        <v>0</v>
      </c>
      <c r="AA71" s="144">
        <v>8.9508878001474237</v>
      </c>
      <c r="AB71" s="144">
        <v>21.396836474351407</v>
      </c>
      <c r="AC71" s="144">
        <v>10.777098623698999</v>
      </c>
      <c r="AD71" s="472">
        <v>41.12482289819782</v>
      </c>
      <c r="AE71" s="144">
        <v>-0.97999999999999987</v>
      </c>
      <c r="AF71" s="144">
        <v>-1.78</v>
      </c>
      <c r="AG71" s="144">
        <v>-0.97999999999999987</v>
      </c>
      <c r="AH71" s="144">
        <v>-0.01</v>
      </c>
      <c r="AI71" s="144">
        <v>-17.46</v>
      </c>
      <c r="AJ71" s="144">
        <v>-33.539920605455393</v>
      </c>
      <c r="AK71" s="144">
        <v>153.5121683237557</v>
      </c>
      <c r="AL71" s="144">
        <v>33.975286966588506</v>
      </c>
      <c r="AM71" s="144">
        <v>-29.8</v>
      </c>
      <c r="AN71" s="144">
        <v>-11.42</v>
      </c>
      <c r="AO71" s="144">
        <v>-17.371765770526636</v>
      </c>
      <c r="AP71" s="144">
        <v>-3.79</v>
      </c>
      <c r="AQ71" s="144">
        <v>33.596615197489434</v>
      </c>
      <c r="AR71" s="144">
        <v>-2.1932238552317744</v>
      </c>
      <c r="AS71" s="472">
        <v>101.75916025661986</v>
      </c>
      <c r="AT71" s="474">
        <v>801.78328993827745</v>
      </c>
      <c r="AU71" s="144">
        <v>-0.33965763664765808</v>
      </c>
      <c r="AV71" s="472">
        <v>801.44363230162992</v>
      </c>
      <c r="AW71" s="144">
        <v>38.008785065625865</v>
      </c>
      <c r="AX71" s="473">
        <v>839.45241736725575</v>
      </c>
      <c r="AY71" s="494">
        <f>X71/V71</f>
        <v>0.30290748960530595</v>
      </c>
      <c r="AZ71" s="144">
        <v>-99.435394756367813</v>
      </c>
      <c r="BA71" s="131">
        <v>740.01702261088792</v>
      </c>
    </row>
    <row r="72" spans="1:53">
      <c r="A72" s="416">
        <v>204</v>
      </c>
      <c r="B72" s="435">
        <v>11</v>
      </c>
      <c r="C72" s="413" t="s">
        <v>84</v>
      </c>
      <c r="D72" s="15">
        <v>2589</v>
      </c>
      <c r="E72" s="144">
        <v>295.0274507531866</v>
      </c>
      <c r="F72" s="144">
        <v>50.483707995365002</v>
      </c>
      <c r="G72" s="144">
        <v>367.76147933565085</v>
      </c>
      <c r="H72" s="144">
        <v>329.88201622247976</v>
      </c>
      <c r="I72" s="144">
        <v>61.20831208960989</v>
      </c>
      <c r="J72" s="144">
        <v>41.64298184627269</v>
      </c>
      <c r="K72" s="472">
        <v>1146.0059482425647</v>
      </c>
      <c r="L72" s="144">
        <v>100.70788747647077</v>
      </c>
      <c r="M72" s="144">
        <v>0</v>
      </c>
      <c r="N72" s="144">
        <v>0</v>
      </c>
      <c r="O72" s="144">
        <v>48.527524140594821</v>
      </c>
      <c r="P72" s="144">
        <v>214.97831720763625</v>
      </c>
      <c r="Q72" s="144">
        <v>0</v>
      </c>
      <c r="R72" s="144">
        <v>0</v>
      </c>
      <c r="S72" s="144">
        <v>37.705143315104664</v>
      </c>
      <c r="T72" s="144">
        <v>50.77636152954809</v>
      </c>
      <c r="U72" s="475">
        <v>452.69523366935465</v>
      </c>
      <c r="V72" s="473">
        <v>1598.7011819119193</v>
      </c>
      <c r="W72" s="475">
        <v>-1516.35</v>
      </c>
      <c r="X72" s="473">
        <v>82.351181911919355</v>
      </c>
      <c r="Y72" s="144">
        <v>120.54947150000001</v>
      </c>
      <c r="Z72" s="144">
        <v>0</v>
      </c>
      <c r="AA72" s="144">
        <v>11.980533606152509</v>
      </c>
      <c r="AB72" s="144">
        <v>20.060125118824242</v>
      </c>
      <c r="AC72" s="144">
        <v>0</v>
      </c>
      <c r="AD72" s="472">
        <v>152.59013022497678</v>
      </c>
      <c r="AE72" s="144">
        <v>-0.97999999999999987</v>
      </c>
      <c r="AF72" s="144">
        <v>-1.78</v>
      </c>
      <c r="AG72" s="144">
        <v>-0.97999999999999987</v>
      </c>
      <c r="AH72" s="144">
        <v>-0.01</v>
      </c>
      <c r="AI72" s="144">
        <v>-17.46</v>
      </c>
      <c r="AJ72" s="144">
        <v>-50.950579374275776</v>
      </c>
      <c r="AK72" s="144">
        <v>-302.0064755180868</v>
      </c>
      <c r="AL72" s="144">
        <v>-322.58910869808346</v>
      </c>
      <c r="AM72" s="144">
        <v>-29.799999999999997</v>
      </c>
      <c r="AN72" s="144">
        <v>-11.42</v>
      </c>
      <c r="AO72" s="144">
        <v>-0.65910368458294877</v>
      </c>
      <c r="AP72" s="144">
        <v>-3.7899999999999996</v>
      </c>
      <c r="AQ72" s="144">
        <v>31.230173414486988</v>
      </c>
      <c r="AR72" s="144">
        <v>-1.6713161300515718</v>
      </c>
      <c r="AS72" s="472">
        <v>-712.86640999059352</v>
      </c>
      <c r="AT72" s="474">
        <v>-477.92509785369742</v>
      </c>
      <c r="AU72" s="144">
        <v>508.33274080797685</v>
      </c>
      <c r="AV72" s="472">
        <v>30.407642954279421</v>
      </c>
      <c r="AW72" s="144">
        <v>169.37836618289535</v>
      </c>
      <c r="AX72" s="473">
        <v>199.78600913717477</v>
      </c>
      <c r="AY72" s="494">
        <f>X72/V72</f>
        <v>5.1511303577966898E-2</v>
      </c>
      <c r="AZ72" s="144">
        <v>-320.43921413673235</v>
      </c>
      <c r="BA72" s="131">
        <v>-120.65320499955757</v>
      </c>
    </row>
    <row r="73" spans="1:53">
      <c r="A73" s="416">
        <v>205</v>
      </c>
      <c r="B73" s="435">
        <v>18</v>
      </c>
      <c r="C73" s="413" t="s">
        <v>85</v>
      </c>
      <c r="D73" s="15">
        <v>36433</v>
      </c>
      <c r="E73" s="144">
        <v>399.06222819970907</v>
      </c>
      <c r="F73" s="144">
        <v>81.230586556144161</v>
      </c>
      <c r="G73" s="144">
        <v>524.21423736722204</v>
      </c>
      <c r="H73" s="144">
        <v>481.8645486235007</v>
      </c>
      <c r="I73" s="144">
        <v>58.053527296681587</v>
      </c>
      <c r="J73" s="144">
        <v>49.027523399116177</v>
      </c>
      <c r="K73" s="472">
        <v>1593.4526514423735</v>
      </c>
      <c r="L73" s="144">
        <v>69.409658407411584</v>
      </c>
      <c r="M73" s="144">
        <v>0</v>
      </c>
      <c r="N73" s="144">
        <v>0</v>
      </c>
      <c r="O73" s="144">
        <v>152.75602201301018</v>
      </c>
      <c r="P73" s="144">
        <v>41.587691830108866</v>
      </c>
      <c r="Q73" s="144">
        <v>0</v>
      </c>
      <c r="R73" s="144">
        <v>0</v>
      </c>
      <c r="S73" s="144">
        <v>26.125367741209395</v>
      </c>
      <c r="T73" s="144">
        <v>55.405802431861225</v>
      </c>
      <c r="U73" s="475">
        <v>345.28454242360129</v>
      </c>
      <c r="V73" s="473">
        <v>1938.7371938659749</v>
      </c>
      <c r="W73" s="475">
        <v>-1516.35</v>
      </c>
      <c r="X73" s="473">
        <v>422.38719386597489</v>
      </c>
      <c r="Y73" s="144">
        <v>12.234597666666669</v>
      </c>
      <c r="Z73" s="144">
        <v>0</v>
      </c>
      <c r="AA73" s="144">
        <v>14.677899450327997</v>
      </c>
      <c r="AB73" s="144">
        <v>17.478990876991695</v>
      </c>
      <c r="AC73" s="144">
        <v>0</v>
      </c>
      <c r="AD73" s="472">
        <v>44.391487993986352</v>
      </c>
      <c r="AE73" s="144">
        <v>-0.97999999999999987</v>
      </c>
      <c r="AF73" s="144">
        <v>-1.78</v>
      </c>
      <c r="AG73" s="144">
        <v>-0.97999999999999987</v>
      </c>
      <c r="AH73" s="144">
        <v>-0.01</v>
      </c>
      <c r="AI73" s="144">
        <v>-17.46</v>
      </c>
      <c r="AJ73" s="144">
        <v>-55.225517591194794</v>
      </c>
      <c r="AK73" s="144">
        <v>-151.11742479875281</v>
      </c>
      <c r="AL73" s="144">
        <v>-57.328085280838977</v>
      </c>
      <c r="AM73" s="144">
        <v>-29.800000000000004</v>
      </c>
      <c r="AN73" s="144">
        <v>-11.42</v>
      </c>
      <c r="AO73" s="144">
        <v>-10.626515387219678</v>
      </c>
      <c r="AP73" s="144">
        <v>-3.79</v>
      </c>
      <c r="AQ73" s="144">
        <v>50.276922173410824</v>
      </c>
      <c r="AR73" s="144">
        <v>11.916407251316881</v>
      </c>
      <c r="AS73" s="472">
        <v>-278.32421363327853</v>
      </c>
      <c r="AT73" s="474">
        <v>188.45446822668271</v>
      </c>
      <c r="AU73" s="144">
        <v>301.7981176728976</v>
      </c>
      <c r="AV73" s="472">
        <v>490.25258589958031</v>
      </c>
      <c r="AW73" s="144">
        <v>93.164112031551852</v>
      </c>
      <c r="AX73" s="473">
        <v>583.41669793113215</v>
      </c>
      <c r="AY73" s="494">
        <f>X73/V73</f>
        <v>0.21786717415974563</v>
      </c>
      <c r="AZ73" s="144">
        <v>2.3059276150742432</v>
      </c>
      <c r="BA73" s="131">
        <v>585.72262554620647</v>
      </c>
    </row>
    <row r="74" spans="1:53">
      <c r="A74" s="416">
        <v>208</v>
      </c>
      <c r="B74" s="435">
        <v>17</v>
      </c>
      <c r="C74" s="413" t="s">
        <v>86</v>
      </c>
      <c r="D74" s="15">
        <v>12271</v>
      </c>
      <c r="E74" s="144">
        <v>475.07628066172276</v>
      </c>
      <c r="F74" s="144">
        <v>91.297009208703429</v>
      </c>
      <c r="G74" s="144">
        <v>608.34930242034068</v>
      </c>
      <c r="H74" s="144">
        <v>555.69715100643793</v>
      </c>
      <c r="I74" s="144">
        <v>56.287565805557819</v>
      </c>
      <c r="J74" s="144">
        <v>43.838826501507619</v>
      </c>
      <c r="K74" s="472">
        <v>1830.5461356042701</v>
      </c>
      <c r="L74" s="144">
        <v>56.334073659492439</v>
      </c>
      <c r="M74" s="144">
        <v>0</v>
      </c>
      <c r="N74" s="144">
        <v>0</v>
      </c>
      <c r="O74" s="144">
        <v>79.029130470214326</v>
      </c>
      <c r="P74" s="144">
        <v>62.175974020627777</v>
      </c>
      <c r="Q74" s="144">
        <v>0</v>
      </c>
      <c r="R74" s="144">
        <v>0</v>
      </c>
      <c r="S74" s="144">
        <v>26.434604339235982</v>
      </c>
      <c r="T74" s="144">
        <v>35.296992910113282</v>
      </c>
      <c r="U74" s="475">
        <v>259.27077539968377</v>
      </c>
      <c r="V74" s="473">
        <v>2089.8169110039539</v>
      </c>
      <c r="W74" s="475">
        <v>-1516.35</v>
      </c>
      <c r="X74" s="473">
        <v>573.46691100395412</v>
      </c>
      <c r="Y74" s="144">
        <v>30.378796000000005</v>
      </c>
      <c r="Z74" s="144">
        <v>0</v>
      </c>
      <c r="AA74" s="144">
        <v>12.675854989406931</v>
      </c>
      <c r="AB74" s="144">
        <v>21.673359549231009</v>
      </c>
      <c r="AC74" s="144">
        <v>0</v>
      </c>
      <c r="AD74" s="472">
        <v>64.728010538637932</v>
      </c>
      <c r="AE74" s="144">
        <v>-0.98</v>
      </c>
      <c r="AF74" s="144">
        <v>-1.78</v>
      </c>
      <c r="AG74" s="144">
        <v>-0.98</v>
      </c>
      <c r="AH74" s="144">
        <v>-0.01</v>
      </c>
      <c r="AI74" s="144">
        <v>-17.46</v>
      </c>
      <c r="AJ74" s="144">
        <v>-25.67920414391655</v>
      </c>
      <c r="AK74" s="144">
        <v>88.88110445656649</v>
      </c>
      <c r="AL74" s="144">
        <v>-4.24875584256002</v>
      </c>
      <c r="AM74" s="144">
        <v>-29.8</v>
      </c>
      <c r="AN74" s="144">
        <v>-11.42</v>
      </c>
      <c r="AO74" s="144">
        <v>-22.650508975705453</v>
      </c>
      <c r="AP74" s="144">
        <v>-3.7900000000000005</v>
      </c>
      <c r="AQ74" s="144">
        <v>34.259313832490264</v>
      </c>
      <c r="AR74" s="144">
        <v>-3.6785593342050276</v>
      </c>
      <c r="AS74" s="472">
        <v>0.66338999266970067</v>
      </c>
      <c r="AT74" s="474">
        <v>638.85831153526169</v>
      </c>
      <c r="AU74" s="144">
        <v>406.11929331876269</v>
      </c>
      <c r="AV74" s="472">
        <v>1044.9776048540243</v>
      </c>
      <c r="AW74" s="144">
        <v>142.92481409535299</v>
      </c>
      <c r="AX74" s="473">
        <v>1187.9024189493773</v>
      </c>
      <c r="AY74" s="494">
        <f>X74/V74</f>
        <v>0.27441012080262045</v>
      </c>
      <c r="AZ74" s="144">
        <v>3.2601783065764822</v>
      </c>
      <c r="BA74" s="131">
        <v>1191.1625972559539</v>
      </c>
    </row>
    <row r="75" spans="1:53">
      <c r="A75" s="416">
        <v>211</v>
      </c>
      <c r="B75" s="435">
        <v>6</v>
      </c>
      <c r="C75" s="413" t="s">
        <v>87</v>
      </c>
      <c r="D75" s="15">
        <v>33951</v>
      </c>
      <c r="E75" s="144">
        <v>536.58775146534708</v>
      </c>
      <c r="F75" s="144">
        <v>96.518331713351586</v>
      </c>
      <c r="G75" s="144">
        <v>613.20550970516342</v>
      </c>
      <c r="H75" s="144">
        <v>537.05634885570385</v>
      </c>
      <c r="I75" s="144">
        <v>55.820451827633939</v>
      </c>
      <c r="J75" s="144">
        <v>49.270869193838173</v>
      </c>
      <c r="K75" s="472">
        <v>1888.459262761038</v>
      </c>
      <c r="L75" s="144">
        <v>57.834270246427764</v>
      </c>
      <c r="M75" s="144">
        <v>0</v>
      </c>
      <c r="N75" s="144">
        <v>0</v>
      </c>
      <c r="O75" s="144">
        <v>70.657594179847422</v>
      </c>
      <c r="P75" s="144">
        <v>16.002782607607806</v>
      </c>
      <c r="Q75" s="144">
        <v>0</v>
      </c>
      <c r="R75" s="144">
        <v>0</v>
      </c>
      <c r="S75" s="144">
        <v>16.45662159280446</v>
      </c>
      <c r="T75" s="144">
        <v>38.768448646578896</v>
      </c>
      <c r="U75" s="475">
        <v>199.71971727326633</v>
      </c>
      <c r="V75" s="473">
        <v>2088.178980034304</v>
      </c>
      <c r="W75" s="475">
        <v>-1516.35</v>
      </c>
      <c r="X75" s="473">
        <v>571.82898003430432</v>
      </c>
      <c r="Y75" s="144">
        <v>0</v>
      </c>
      <c r="Z75" s="144">
        <v>0</v>
      </c>
      <c r="AA75" s="144">
        <v>8.1493799510512641</v>
      </c>
      <c r="AB75" s="144">
        <v>21.041075530549051</v>
      </c>
      <c r="AC75" s="144">
        <v>14.728706890640321</v>
      </c>
      <c r="AD75" s="472">
        <v>43.919162372240642</v>
      </c>
      <c r="AE75" s="144">
        <v>-0.97999999999999987</v>
      </c>
      <c r="AF75" s="144">
        <v>-1.78</v>
      </c>
      <c r="AG75" s="144">
        <v>-0.97999999999999987</v>
      </c>
      <c r="AH75" s="144">
        <v>-0.01</v>
      </c>
      <c r="AI75" s="144">
        <v>-17.46</v>
      </c>
      <c r="AJ75" s="144">
        <v>-37.953580086006305</v>
      </c>
      <c r="AK75" s="144">
        <v>6.7005928902516887</v>
      </c>
      <c r="AL75" s="144">
        <v>-4.1032127248436119</v>
      </c>
      <c r="AM75" s="144">
        <v>-29.8</v>
      </c>
      <c r="AN75" s="144">
        <v>-11.42</v>
      </c>
      <c r="AO75" s="144">
        <v>-14.495069897654387</v>
      </c>
      <c r="AP75" s="144">
        <v>-3.79</v>
      </c>
      <c r="AQ75" s="144">
        <v>20.711950337245884</v>
      </c>
      <c r="AR75" s="144">
        <v>-3.434368964287501</v>
      </c>
      <c r="AS75" s="472">
        <v>-98.793688445294208</v>
      </c>
      <c r="AT75" s="474">
        <v>516.95445396125069</v>
      </c>
      <c r="AU75" s="144">
        <v>151.77327485442339</v>
      </c>
      <c r="AV75" s="472">
        <v>668.72772881567403</v>
      </c>
      <c r="AW75" s="144">
        <v>45.091916513773427</v>
      </c>
      <c r="AX75" s="473">
        <v>713.81964532944755</v>
      </c>
      <c r="AY75" s="494">
        <f>X75/V75</f>
        <v>0.27384098082670599</v>
      </c>
      <c r="AZ75" s="144">
        <v>-32.757710064504721</v>
      </c>
      <c r="BA75" s="131">
        <v>681.06193526494303</v>
      </c>
    </row>
    <row r="76" spans="1:53">
      <c r="A76" s="416">
        <v>213</v>
      </c>
      <c r="B76" s="435">
        <v>10</v>
      </c>
      <c r="C76" s="413" t="s">
        <v>88</v>
      </c>
      <c r="D76" s="15">
        <v>5062</v>
      </c>
      <c r="E76" s="144">
        <v>272.30319438956934</v>
      </c>
      <c r="F76" s="144">
        <v>62.70642433820624</v>
      </c>
      <c r="G76" s="144">
        <v>393.57593243777166</v>
      </c>
      <c r="H76" s="144">
        <v>399.03801264322402</v>
      </c>
      <c r="I76" s="144">
        <v>60.723935203476884</v>
      </c>
      <c r="J76" s="144">
        <v>40.687380482022917</v>
      </c>
      <c r="K76" s="472">
        <v>1229.0348794942709</v>
      </c>
      <c r="L76" s="144">
        <v>69.796652938601682</v>
      </c>
      <c r="M76" s="144">
        <v>0</v>
      </c>
      <c r="N76" s="144">
        <v>0</v>
      </c>
      <c r="O76" s="144">
        <v>70.1934591070723</v>
      </c>
      <c r="P76" s="144">
        <v>174.35140220494458</v>
      </c>
      <c r="Q76" s="144">
        <v>0</v>
      </c>
      <c r="R76" s="144">
        <v>0</v>
      </c>
      <c r="S76" s="144">
        <v>28.455521477764727</v>
      </c>
      <c r="T76" s="144">
        <v>48.180482022915854</v>
      </c>
      <c r="U76" s="475">
        <v>390.97751775129916</v>
      </c>
      <c r="V76" s="473">
        <v>1620.0123972455701</v>
      </c>
      <c r="W76" s="475">
        <v>-1516.35</v>
      </c>
      <c r="X76" s="473">
        <v>103.66239724557035</v>
      </c>
      <c r="Y76" s="144">
        <v>103.2002365</v>
      </c>
      <c r="Z76" s="144">
        <v>0</v>
      </c>
      <c r="AA76" s="144">
        <v>12.131484809153662</v>
      </c>
      <c r="AB76" s="144">
        <v>16.38709704871016</v>
      </c>
      <c r="AC76" s="144">
        <v>0</v>
      </c>
      <c r="AD76" s="472">
        <v>131.71881835786382</v>
      </c>
      <c r="AE76" s="144">
        <v>-0.98000000000000009</v>
      </c>
      <c r="AF76" s="144">
        <v>-1.78</v>
      </c>
      <c r="AG76" s="144">
        <v>-0.98000000000000009</v>
      </c>
      <c r="AH76" s="144">
        <v>-0.01</v>
      </c>
      <c r="AI76" s="144">
        <v>-17.46</v>
      </c>
      <c r="AJ76" s="144">
        <v>-38.915788522323197</v>
      </c>
      <c r="AK76" s="144">
        <v>-92.708204564479516</v>
      </c>
      <c r="AL76" s="144">
        <v>-4.3035301554386622</v>
      </c>
      <c r="AM76" s="144">
        <v>-29.8</v>
      </c>
      <c r="AN76" s="144">
        <v>-11.42</v>
      </c>
      <c r="AO76" s="144">
        <v>-7.8589758847431446</v>
      </c>
      <c r="AP76" s="144">
        <v>-3.79</v>
      </c>
      <c r="AQ76" s="144">
        <v>58.268040731629512</v>
      </c>
      <c r="AR76" s="144">
        <v>10.716539148976771</v>
      </c>
      <c r="AS76" s="472">
        <v>-141.02191924637822</v>
      </c>
      <c r="AT76" s="474">
        <v>94.359296357055968</v>
      </c>
      <c r="AU76" s="144">
        <v>268.21329772694304</v>
      </c>
      <c r="AV76" s="472">
        <v>362.57259408399898</v>
      </c>
      <c r="AW76" s="144">
        <v>163.73047182875811</v>
      </c>
      <c r="AX76" s="473">
        <v>526.30306591275701</v>
      </c>
      <c r="AY76" s="494">
        <f>X76/V76</f>
        <v>6.3988644421377625E-2</v>
      </c>
      <c r="AZ76" s="144">
        <v>-13.073095495851438</v>
      </c>
      <c r="BA76" s="131">
        <v>513.22997041690564</v>
      </c>
    </row>
    <row r="77" spans="1:53">
      <c r="A77" s="416">
        <v>214</v>
      </c>
      <c r="B77" s="435">
        <v>4</v>
      </c>
      <c r="C77" s="413" t="s">
        <v>89</v>
      </c>
      <c r="D77" s="15">
        <v>12478</v>
      </c>
      <c r="E77" s="144">
        <v>372.20818159961533</v>
      </c>
      <c r="F77" s="144">
        <v>72.574159320403894</v>
      </c>
      <c r="G77" s="144">
        <v>505.92174787626226</v>
      </c>
      <c r="H77" s="144">
        <v>431.31609713095048</v>
      </c>
      <c r="I77" s="144">
        <v>58.740785382272804</v>
      </c>
      <c r="J77" s="144">
        <v>44.910197146978675</v>
      </c>
      <c r="K77" s="472">
        <v>1485.6711684564837</v>
      </c>
      <c r="L77" s="144">
        <v>74.306017812693398</v>
      </c>
      <c r="M77" s="144">
        <v>0</v>
      </c>
      <c r="N77" s="144">
        <v>0</v>
      </c>
      <c r="O77" s="144">
        <v>137.02928273761819</v>
      </c>
      <c r="P77" s="144">
        <v>67.574869858000952</v>
      </c>
      <c r="Q77" s="144">
        <v>0</v>
      </c>
      <c r="R77" s="144">
        <v>0</v>
      </c>
      <c r="S77" s="144">
        <v>33.574442910147411</v>
      </c>
      <c r="T77" s="144">
        <v>51.638227280012828</v>
      </c>
      <c r="U77" s="475">
        <v>364.12284059847281</v>
      </c>
      <c r="V77" s="473">
        <v>1849.7940090549564</v>
      </c>
      <c r="W77" s="475">
        <v>-1516.3499999999997</v>
      </c>
      <c r="X77" s="473">
        <v>333.44400905495672</v>
      </c>
      <c r="Y77" s="144">
        <v>20.208863666666669</v>
      </c>
      <c r="Z77" s="144">
        <v>0</v>
      </c>
      <c r="AA77" s="144">
        <v>15.563943597364752</v>
      </c>
      <c r="AB77" s="144">
        <v>20.676810328121817</v>
      </c>
      <c r="AC77" s="144">
        <v>0</v>
      </c>
      <c r="AD77" s="472">
        <v>56.449617592153231</v>
      </c>
      <c r="AE77" s="144">
        <v>-0.98000000000000009</v>
      </c>
      <c r="AF77" s="144">
        <v>-1.78</v>
      </c>
      <c r="AG77" s="144">
        <v>-0.98000000000000009</v>
      </c>
      <c r="AH77" s="144">
        <v>-0.01</v>
      </c>
      <c r="AI77" s="144">
        <v>-17.46</v>
      </c>
      <c r="AJ77" s="144">
        <v>-31.749412778490143</v>
      </c>
      <c r="AK77" s="144">
        <v>-28.819800564381051</v>
      </c>
      <c r="AL77" s="144">
        <v>-4.2436478770815542</v>
      </c>
      <c r="AM77" s="144">
        <v>-29.8</v>
      </c>
      <c r="AN77" s="144">
        <v>-11.42</v>
      </c>
      <c r="AO77" s="144">
        <v>-15.533660655275918</v>
      </c>
      <c r="AP77" s="144">
        <v>-3.79</v>
      </c>
      <c r="AQ77" s="144">
        <v>72.065641232619171</v>
      </c>
      <c r="AR77" s="144">
        <v>4.689725031681073</v>
      </c>
      <c r="AS77" s="472">
        <v>-69.811155610928424</v>
      </c>
      <c r="AT77" s="474">
        <v>320.08247103618152</v>
      </c>
      <c r="AU77" s="144">
        <v>396.56047608593121</v>
      </c>
      <c r="AV77" s="472">
        <v>716.64294712211279</v>
      </c>
      <c r="AW77" s="144">
        <v>152.9062698092981</v>
      </c>
      <c r="AX77" s="473">
        <v>869.5492169314108</v>
      </c>
      <c r="AY77" s="494">
        <f>X77/V77</f>
        <v>0.18026007621535672</v>
      </c>
      <c r="AZ77" s="144">
        <v>28.20027345728483</v>
      </c>
      <c r="BA77" s="131">
        <v>897.74949038869568</v>
      </c>
    </row>
    <row r="78" spans="1:53">
      <c r="A78" s="416">
        <v>216</v>
      </c>
      <c r="B78" s="435">
        <v>13</v>
      </c>
      <c r="C78" s="413" t="s">
        <v>90</v>
      </c>
      <c r="D78" s="15">
        <v>1186</v>
      </c>
      <c r="E78" s="144">
        <v>347.9272091062395</v>
      </c>
      <c r="F78" s="144">
        <v>39.358684654300163</v>
      </c>
      <c r="G78" s="144">
        <v>350.80839797639123</v>
      </c>
      <c r="H78" s="144">
        <v>445.78973018549749</v>
      </c>
      <c r="I78" s="144">
        <v>60.434198988195611</v>
      </c>
      <c r="J78" s="144">
        <v>40.685396290050591</v>
      </c>
      <c r="K78" s="472">
        <v>1285.0036172006746</v>
      </c>
      <c r="L78" s="144">
        <v>78.30343057250434</v>
      </c>
      <c r="M78" s="144">
        <v>0</v>
      </c>
      <c r="N78" s="144">
        <v>0</v>
      </c>
      <c r="O78" s="144">
        <v>33.104384485666102</v>
      </c>
      <c r="P78" s="144">
        <v>309.79735412190809</v>
      </c>
      <c r="Q78" s="144">
        <v>0</v>
      </c>
      <c r="R78" s="144">
        <v>0</v>
      </c>
      <c r="S78" s="144">
        <v>33.946220375917683</v>
      </c>
      <c r="T78" s="144">
        <v>47.66256323777403</v>
      </c>
      <c r="U78" s="475">
        <v>502.81395279377023</v>
      </c>
      <c r="V78" s="473">
        <v>1787.8175699944445</v>
      </c>
      <c r="W78" s="475">
        <v>-1516.35</v>
      </c>
      <c r="X78" s="473">
        <v>271.46756999444472</v>
      </c>
      <c r="Y78" s="144">
        <v>307.36865400000005</v>
      </c>
      <c r="Z78" s="144">
        <v>0</v>
      </c>
      <c r="AA78" s="144">
        <v>12.146565317345967</v>
      </c>
      <c r="AB78" s="144">
        <v>22.490524748502157</v>
      </c>
      <c r="AC78" s="144">
        <v>0</v>
      </c>
      <c r="AD78" s="472">
        <v>342.00574406584815</v>
      </c>
      <c r="AE78" s="144">
        <v>-0.98</v>
      </c>
      <c r="AF78" s="144">
        <v>-1.78</v>
      </c>
      <c r="AG78" s="144">
        <v>-0.98</v>
      </c>
      <c r="AH78" s="144">
        <v>-0.01</v>
      </c>
      <c r="AI78" s="144">
        <v>-17.46</v>
      </c>
      <c r="AJ78" s="144">
        <v>-21.074544688026982</v>
      </c>
      <c r="AK78" s="144">
        <v>69.90743080304992</v>
      </c>
      <c r="AL78" s="144">
        <v>-4.5225097325851005</v>
      </c>
      <c r="AM78" s="144">
        <v>-29.8</v>
      </c>
      <c r="AN78" s="144">
        <v>-11.42</v>
      </c>
      <c r="AO78" s="144">
        <v>-22.619326609234527</v>
      </c>
      <c r="AP78" s="144">
        <v>-3.7899999999999996</v>
      </c>
      <c r="AQ78" s="144">
        <v>60.936341142043915</v>
      </c>
      <c r="AR78" s="144">
        <v>9.595698675454635</v>
      </c>
      <c r="AS78" s="472">
        <v>26.003089590701862</v>
      </c>
      <c r="AT78" s="474">
        <v>639.47640365099483</v>
      </c>
      <c r="AU78" s="144">
        <v>404.06260771873212</v>
      </c>
      <c r="AV78" s="472">
        <v>1043.5390113697269</v>
      </c>
      <c r="AW78" s="144">
        <v>204.80192400405164</v>
      </c>
      <c r="AX78" s="473">
        <v>1248.3409353737786</v>
      </c>
      <c r="AY78" s="494">
        <f>X78/V78</f>
        <v>0.15184299256846898</v>
      </c>
      <c r="AZ78" s="144">
        <v>15.460305227655985</v>
      </c>
      <c r="BA78" s="131">
        <v>1263.8012406014343</v>
      </c>
    </row>
    <row r="79" spans="1:53">
      <c r="A79" s="416">
        <v>217</v>
      </c>
      <c r="B79" s="435">
        <v>16</v>
      </c>
      <c r="C79" s="413" t="s">
        <v>91</v>
      </c>
      <c r="D79" s="15">
        <v>5264</v>
      </c>
      <c r="E79" s="144">
        <v>458.66123670212767</v>
      </c>
      <c r="F79" s="144">
        <v>118.82674012158054</v>
      </c>
      <c r="G79" s="144">
        <v>647.50786094224918</v>
      </c>
      <c r="H79" s="144">
        <v>569.14973024316112</v>
      </c>
      <c r="I79" s="144">
        <v>55.808890577507597</v>
      </c>
      <c r="J79" s="144">
        <v>44.717826747720359</v>
      </c>
      <c r="K79" s="472">
        <v>1894.6722853343465</v>
      </c>
      <c r="L79" s="144">
        <v>56.490567933379253</v>
      </c>
      <c r="M79" s="144">
        <v>0</v>
      </c>
      <c r="N79" s="144">
        <v>0</v>
      </c>
      <c r="O79" s="144">
        <v>61.160098784194531</v>
      </c>
      <c r="P79" s="144">
        <v>73.409271457556343</v>
      </c>
      <c r="Q79" s="144">
        <v>0</v>
      </c>
      <c r="R79" s="144">
        <v>0</v>
      </c>
      <c r="S79" s="144">
        <v>28.219861260696376</v>
      </c>
      <c r="T79" s="144">
        <v>40.314209726443771</v>
      </c>
      <c r="U79" s="475">
        <v>259.59400916227025</v>
      </c>
      <c r="V79" s="473">
        <v>2154.2662944966169</v>
      </c>
      <c r="W79" s="475">
        <v>-1516.35</v>
      </c>
      <c r="X79" s="473">
        <v>637.91629449661707</v>
      </c>
      <c r="Y79" s="144">
        <v>12.889602666666667</v>
      </c>
      <c r="Z79" s="144">
        <v>0</v>
      </c>
      <c r="AA79" s="144">
        <v>13.402207743595211</v>
      </c>
      <c r="AB79" s="144">
        <v>19.978666884347398</v>
      </c>
      <c r="AC79" s="144">
        <v>0</v>
      </c>
      <c r="AD79" s="472">
        <v>46.270477294609272</v>
      </c>
      <c r="AE79" s="144">
        <v>-0.98000000000000009</v>
      </c>
      <c r="AF79" s="144">
        <v>-1.78</v>
      </c>
      <c r="AG79" s="144">
        <v>-0.98000000000000009</v>
      </c>
      <c r="AH79" s="144">
        <v>-0.01</v>
      </c>
      <c r="AI79" s="144">
        <v>-17.46</v>
      </c>
      <c r="AJ79" s="144">
        <v>-23.089257218844985</v>
      </c>
      <c r="AK79" s="144">
        <v>-137.52859167632135</v>
      </c>
      <c r="AL79" s="144">
        <v>-130.62610949166347</v>
      </c>
      <c r="AM79" s="144">
        <v>-29.8</v>
      </c>
      <c r="AN79" s="144">
        <v>-11.42</v>
      </c>
      <c r="AO79" s="144">
        <v>-18.18572546330925</v>
      </c>
      <c r="AP79" s="144">
        <v>-3.79</v>
      </c>
      <c r="AQ79" s="144">
        <v>29.722368211273338</v>
      </c>
      <c r="AR79" s="144">
        <v>-0.59692752813501138</v>
      </c>
      <c r="AS79" s="472">
        <v>-346.52424316700075</v>
      </c>
      <c r="AT79" s="474">
        <v>337.66252862422556</v>
      </c>
      <c r="AU79" s="144">
        <v>501.33300377483698</v>
      </c>
      <c r="AV79" s="472">
        <v>838.99553239906254</v>
      </c>
      <c r="AW79" s="144">
        <v>122.38474032809148</v>
      </c>
      <c r="AX79" s="473">
        <v>961.38027272715397</v>
      </c>
      <c r="AY79" s="494">
        <f>X79/V79</f>
        <v>0.29611766016405028</v>
      </c>
      <c r="AZ79" s="144">
        <v>-7.9640169642857117</v>
      </c>
      <c r="BA79" s="131">
        <v>953.4162557628681</v>
      </c>
    </row>
    <row r="80" spans="1:53">
      <c r="A80" s="416">
        <v>218</v>
      </c>
      <c r="B80" s="435">
        <v>14</v>
      </c>
      <c r="C80" s="413" t="s">
        <v>92</v>
      </c>
      <c r="D80" s="15">
        <v>1159</v>
      </c>
      <c r="E80" s="144">
        <v>242.40510785159623</v>
      </c>
      <c r="F80" s="144">
        <v>48.330698878343398</v>
      </c>
      <c r="G80" s="144">
        <v>483.24339948231233</v>
      </c>
      <c r="H80" s="144">
        <v>280.7229680759275</v>
      </c>
      <c r="I80" s="144">
        <v>60.893390854184645</v>
      </c>
      <c r="J80" s="144">
        <v>41.782157031924072</v>
      </c>
      <c r="K80" s="472">
        <v>1157.3777221742882</v>
      </c>
      <c r="L80" s="144">
        <v>52.639976182803352</v>
      </c>
      <c r="M80" s="144">
        <v>0</v>
      </c>
      <c r="N80" s="144">
        <v>0</v>
      </c>
      <c r="O80" s="144">
        <v>50.81337359792925</v>
      </c>
      <c r="P80" s="144">
        <v>132.20568074345616</v>
      </c>
      <c r="Q80" s="144">
        <v>0</v>
      </c>
      <c r="R80" s="144">
        <v>0</v>
      </c>
      <c r="S80" s="144">
        <v>37.981163718434246</v>
      </c>
      <c r="T80" s="144">
        <v>32.461259706643659</v>
      </c>
      <c r="U80" s="475">
        <v>306.10145394926661</v>
      </c>
      <c r="V80" s="473">
        <v>1463.4791761235549</v>
      </c>
      <c r="W80" s="475">
        <v>-1516.35</v>
      </c>
      <c r="X80" s="473">
        <v>-52.870823876445108</v>
      </c>
      <c r="Y80" s="144">
        <v>40.735712666666672</v>
      </c>
      <c r="Z80" s="144">
        <v>0</v>
      </c>
      <c r="AA80" s="144">
        <v>10.238509915897096</v>
      </c>
      <c r="AB80" s="144">
        <v>17.732912228212388</v>
      </c>
      <c r="AC80" s="144">
        <v>0</v>
      </c>
      <c r="AD80" s="472">
        <v>68.707134810776154</v>
      </c>
      <c r="AE80" s="144">
        <v>-0.98</v>
      </c>
      <c r="AF80" s="144">
        <v>-1.78</v>
      </c>
      <c r="AG80" s="144">
        <v>-0.98</v>
      </c>
      <c r="AH80" s="144">
        <v>-0.01</v>
      </c>
      <c r="AI80" s="144">
        <v>-17.46</v>
      </c>
      <c r="AJ80" s="144">
        <v>-16.29474115616911</v>
      </c>
      <c r="AK80" s="144">
        <v>286.14975065444338</v>
      </c>
      <c r="AL80" s="144">
        <v>100.08969995004833</v>
      </c>
      <c r="AM80" s="144">
        <v>-29.800000000000004</v>
      </c>
      <c r="AN80" s="144">
        <v>-11.42</v>
      </c>
      <c r="AO80" s="144">
        <v>-20.606573199857777</v>
      </c>
      <c r="AP80" s="144">
        <v>-3.7899999999999996</v>
      </c>
      <c r="AQ80" s="144">
        <v>37.128910286337025</v>
      </c>
      <c r="AR80" s="144">
        <v>-2.9340444293994929</v>
      </c>
      <c r="AS80" s="472">
        <v>317.3130021054024</v>
      </c>
      <c r="AT80" s="474">
        <v>333.14931303973339</v>
      </c>
      <c r="AU80" s="144">
        <v>617.53164206519921</v>
      </c>
      <c r="AV80" s="472">
        <v>950.68095510493265</v>
      </c>
      <c r="AW80" s="144">
        <v>229.27196617368259</v>
      </c>
      <c r="AX80" s="473">
        <v>1179.9529212786151</v>
      </c>
      <c r="AY80" s="494">
        <f>X80/V80</f>
        <v>-3.6126802990452296E-2</v>
      </c>
      <c r="AZ80" s="144">
        <v>-248.66898688524591</v>
      </c>
      <c r="BA80" s="131">
        <v>931.28393439336935</v>
      </c>
    </row>
    <row r="81" spans="1:53">
      <c r="A81" s="416">
        <v>224</v>
      </c>
      <c r="B81" s="435">
        <v>1</v>
      </c>
      <c r="C81" s="413" t="s">
        <v>93</v>
      </c>
      <c r="D81" s="15">
        <v>8440</v>
      </c>
      <c r="E81" s="144">
        <v>314.15192180094789</v>
      </c>
      <c r="F81" s="144">
        <v>58.625786729857815</v>
      </c>
      <c r="G81" s="144">
        <v>490.11661255924167</v>
      </c>
      <c r="H81" s="144">
        <v>544.5119218009479</v>
      </c>
      <c r="I81" s="144">
        <v>58.859819905213271</v>
      </c>
      <c r="J81" s="144">
        <v>46.68848341232227</v>
      </c>
      <c r="K81" s="472">
        <v>1512.9545462085312</v>
      </c>
      <c r="L81" s="144">
        <v>85.724138083961762</v>
      </c>
      <c r="M81" s="144">
        <v>0</v>
      </c>
      <c r="N81" s="144">
        <v>0</v>
      </c>
      <c r="O81" s="144">
        <v>177.4689182464455</v>
      </c>
      <c r="P81" s="144">
        <v>23.717243424173827</v>
      </c>
      <c r="Q81" s="144">
        <v>0</v>
      </c>
      <c r="R81" s="144">
        <v>0</v>
      </c>
      <c r="S81" s="144">
        <v>49.207820250565419</v>
      </c>
      <c r="T81" s="144">
        <v>60.812488151658769</v>
      </c>
      <c r="U81" s="475">
        <v>396.93060815680525</v>
      </c>
      <c r="V81" s="473">
        <v>1909.8851543653363</v>
      </c>
      <c r="W81" s="475">
        <v>-1516.35</v>
      </c>
      <c r="X81" s="473">
        <v>393.53515436533638</v>
      </c>
      <c r="Y81" s="144">
        <v>0</v>
      </c>
      <c r="Z81" s="144">
        <v>0</v>
      </c>
      <c r="AA81" s="144">
        <v>10.81894176498195</v>
      </c>
      <c r="AB81" s="144">
        <v>18.916187788170657</v>
      </c>
      <c r="AC81" s="144">
        <v>0</v>
      </c>
      <c r="AD81" s="472">
        <v>29.735129553152607</v>
      </c>
      <c r="AE81" s="144">
        <v>-0.98000000000000009</v>
      </c>
      <c r="AF81" s="144">
        <v>-1.78</v>
      </c>
      <c r="AG81" s="144">
        <v>-0.98000000000000009</v>
      </c>
      <c r="AH81" s="144">
        <v>-0.01</v>
      </c>
      <c r="AI81" s="144">
        <v>-17.46</v>
      </c>
      <c r="AJ81" s="144">
        <v>-64.918547452606632</v>
      </c>
      <c r="AK81" s="144">
        <v>-24.54374061117651</v>
      </c>
      <c r="AL81" s="144">
        <v>-4.3083408361720359</v>
      </c>
      <c r="AM81" s="144">
        <v>-29.8</v>
      </c>
      <c r="AN81" s="144">
        <v>-11.42</v>
      </c>
      <c r="AO81" s="144">
        <v>-16.542326397689742</v>
      </c>
      <c r="AP81" s="144">
        <v>-3.79</v>
      </c>
      <c r="AQ81" s="144">
        <v>63.556281160333405</v>
      </c>
      <c r="AR81" s="144">
        <v>5.5661965640256046</v>
      </c>
      <c r="AS81" s="472">
        <v>-107.41047757328596</v>
      </c>
      <c r="AT81" s="474">
        <v>315.85980634520303</v>
      </c>
      <c r="AU81" s="144">
        <v>447.3177732982557</v>
      </c>
      <c r="AV81" s="472">
        <v>763.17757964345867</v>
      </c>
      <c r="AW81" s="144">
        <v>102.28050037328872</v>
      </c>
      <c r="AX81" s="473">
        <v>865.45808001674743</v>
      </c>
      <c r="AY81" s="494">
        <f>X81/V81</f>
        <v>0.20605173743868904</v>
      </c>
      <c r="AZ81" s="144">
        <v>37.32754478672986</v>
      </c>
      <c r="BA81" s="131">
        <v>902.78562480347739</v>
      </c>
    </row>
    <row r="82" spans="1:53">
      <c r="A82" s="416">
        <v>226</v>
      </c>
      <c r="B82" s="435">
        <v>13</v>
      </c>
      <c r="C82" s="413" t="s">
        <v>94</v>
      </c>
      <c r="D82" s="15">
        <v>3573</v>
      </c>
      <c r="E82" s="144">
        <v>285.03631682059893</v>
      </c>
      <c r="F82" s="144">
        <v>41.806347607052892</v>
      </c>
      <c r="G82" s="144">
        <v>385.16494822278202</v>
      </c>
      <c r="H82" s="144">
        <v>413.56485306465157</v>
      </c>
      <c r="I82" s="144">
        <v>60.776714245731874</v>
      </c>
      <c r="J82" s="144">
        <v>41.094408060453397</v>
      </c>
      <c r="K82" s="472">
        <v>1227.4435880212707</v>
      </c>
      <c r="L82" s="144">
        <v>79.077843716206743</v>
      </c>
      <c r="M82" s="144">
        <v>0</v>
      </c>
      <c r="N82" s="144">
        <v>0</v>
      </c>
      <c r="O82" s="144">
        <v>43.953876294430444</v>
      </c>
      <c r="P82" s="144">
        <v>204.98513216388352</v>
      </c>
      <c r="Q82" s="144">
        <v>0</v>
      </c>
      <c r="R82" s="144">
        <v>0</v>
      </c>
      <c r="S82" s="144">
        <v>27.089559741576359</v>
      </c>
      <c r="T82" s="144">
        <v>49.880268681780024</v>
      </c>
      <c r="U82" s="475">
        <v>404.98668059787707</v>
      </c>
      <c r="V82" s="473">
        <v>1632.4302686191477</v>
      </c>
      <c r="W82" s="475">
        <v>-1516.35</v>
      </c>
      <c r="X82" s="473">
        <v>116.0802686191478</v>
      </c>
      <c r="Y82" s="144">
        <v>134.24411449999999</v>
      </c>
      <c r="Z82" s="144">
        <v>0</v>
      </c>
      <c r="AA82" s="144">
        <v>13.687915944081965</v>
      </c>
      <c r="AB82" s="144">
        <v>19.342626800128709</v>
      </c>
      <c r="AC82" s="144">
        <v>0</v>
      </c>
      <c r="AD82" s="472">
        <v>167.27465724421066</v>
      </c>
      <c r="AE82" s="144">
        <v>-0.98</v>
      </c>
      <c r="AF82" s="144">
        <v>-1.7800000000000002</v>
      </c>
      <c r="AG82" s="144">
        <v>-0.98</v>
      </c>
      <c r="AH82" s="144">
        <v>-1.0000000000000002E-2</v>
      </c>
      <c r="AI82" s="144">
        <v>-17.46</v>
      </c>
      <c r="AJ82" s="144">
        <v>-24.912255849426252</v>
      </c>
      <c r="AK82" s="144">
        <v>109.66073412708656</v>
      </c>
      <c r="AL82" s="144">
        <v>21.187770974999978</v>
      </c>
      <c r="AM82" s="144">
        <v>-29.8</v>
      </c>
      <c r="AN82" s="144">
        <v>-11.419999999999998</v>
      </c>
      <c r="AO82" s="144">
        <v>-17.985056310968979</v>
      </c>
      <c r="AP82" s="144">
        <v>-3.79</v>
      </c>
      <c r="AQ82" s="144">
        <v>61.778283192930793</v>
      </c>
      <c r="AR82" s="144">
        <v>5.5391355741774184</v>
      </c>
      <c r="AS82" s="472">
        <v>89.048611708799513</v>
      </c>
      <c r="AT82" s="474">
        <v>372.40353757215797</v>
      </c>
      <c r="AU82" s="144">
        <v>457.33415561430502</v>
      </c>
      <c r="AV82" s="472">
        <v>829.73769318646305</v>
      </c>
      <c r="AW82" s="144">
        <v>168.88886980432505</v>
      </c>
      <c r="AX82" s="473">
        <v>998.6265629907881</v>
      </c>
      <c r="AY82" s="494">
        <f>X82/V82</f>
        <v>7.1108868078842133E-2</v>
      </c>
      <c r="AZ82" s="144">
        <v>14.019145004198149</v>
      </c>
      <c r="BA82" s="131">
        <v>1012.6457079949863</v>
      </c>
    </row>
    <row r="83" spans="1:53">
      <c r="A83" s="416">
        <v>230</v>
      </c>
      <c r="B83" s="435">
        <v>4</v>
      </c>
      <c r="C83" s="413" t="s">
        <v>95</v>
      </c>
      <c r="D83" s="15">
        <v>2170</v>
      </c>
      <c r="E83" s="144">
        <v>319.62635483870969</v>
      </c>
      <c r="F83" s="144">
        <v>68.835981566820266</v>
      </c>
      <c r="G83" s="144">
        <v>486.70468202764971</v>
      </c>
      <c r="H83" s="144">
        <v>349.8472258064516</v>
      </c>
      <c r="I83" s="144">
        <v>59.757898617511522</v>
      </c>
      <c r="J83" s="144">
        <v>42.284866359447001</v>
      </c>
      <c r="K83" s="472">
        <v>1327.0570092165901</v>
      </c>
      <c r="L83" s="144">
        <v>58.085225054929637</v>
      </c>
      <c r="M83" s="144">
        <v>0</v>
      </c>
      <c r="N83" s="144">
        <v>0</v>
      </c>
      <c r="O83" s="144">
        <v>104.93937327188941</v>
      </c>
      <c r="P83" s="144">
        <v>191.08942437105179</v>
      </c>
      <c r="Q83" s="144">
        <v>0</v>
      </c>
      <c r="R83" s="144">
        <v>0</v>
      </c>
      <c r="S83" s="144">
        <v>41.233205312149487</v>
      </c>
      <c r="T83" s="144">
        <v>44.281566820276495</v>
      </c>
      <c r="U83" s="475">
        <v>439.62879483029678</v>
      </c>
      <c r="V83" s="473">
        <v>1766.6858040468869</v>
      </c>
      <c r="W83" s="475">
        <v>-1516.35</v>
      </c>
      <c r="X83" s="473">
        <v>250.33580404688681</v>
      </c>
      <c r="Y83" s="144">
        <v>109.27666749999999</v>
      </c>
      <c r="Z83" s="144">
        <v>0</v>
      </c>
      <c r="AA83" s="144">
        <v>11.126060822770848</v>
      </c>
      <c r="AB83" s="144">
        <v>18.529076541055709</v>
      </c>
      <c r="AC83" s="144">
        <v>0</v>
      </c>
      <c r="AD83" s="472">
        <v>138.93180486382653</v>
      </c>
      <c r="AE83" s="144">
        <v>-0.98</v>
      </c>
      <c r="AF83" s="144">
        <v>-1.78</v>
      </c>
      <c r="AG83" s="144">
        <v>-0.98</v>
      </c>
      <c r="AH83" s="144">
        <v>-0.01</v>
      </c>
      <c r="AI83" s="144">
        <v>-17.46</v>
      </c>
      <c r="AJ83" s="144">
        <v>-12.32104262672811</v>
      </c>
      <c r="AK83" s="144">
        <v>12.779048913269673</v>
      </c>
      <c r="AL83" s="144">
        <v>-4.36305674702127</v>
      </c>
      <c r="AM83" s="144">
        <v>-29.8</v>
      </c>
      <c r="AN83" s="144">
        <v>-11.42</v>
      </c>
      <c r="AO83" s="144">
        <v>-20.715218521128502</v>
      </c>
      <c r="AP83" s="144">
        <v>-3.7899999999999996</v>
      </c>
      <c r="AQ83" s="144">
        <v>71.576305494926871</v>
      </c>
      <c r="AR83" s="144">
        <v>4.4806211704599832</v>
      </c>
      <c r="AS83" s="472">
        <v>-14.783342316221347</v>
      </c>
      <c r="AT83" s="474">
        <v>374.484266594492</v>
      </c>
      <c r="AU83" s="144">
        <v>581.20902301126148</v>
      </c>
      <c r="AV83" s="472">
        <v>955.69328960575342</v>
      </c>
      <c r="AW83" s="144">
        <v>229.1699854367516</v>
      </c>
      <c r="AX83" s="473">
        <v>1184.8632750425049</v>
      </c>
      <c r="AY83" s="494">
        <f>X83/V83</f>
        <v>0.14169797678424262</v>
      </c>
      <c r="AZ83" s="144">
        <v>3.072630414746544</v>
      </c>
      <c r="BA83" s="131">
        <v>1187.9359054572515</v>
      </c>
    </row>
    <row r="84" spans="1:53">
      <c r="A84" s="416">
        <v>231</v>
      </c>
      <c r="B84" s="435">
        <v>15</v>
      </c>
      <c r="C84" s="413" t="s">
        <v>96</v>
      </c>
      <c r="D84" s="15">
        <v>1241</v>
      </c>
      <c r="E84" s="144">
        <v>304.20888799355362</v>
      </c>
      <c r="F84" s="144">
        <v>67.705817888799359</v>
      </c>
      <c r="G84" s="144">
        <v>535.12795326349726</v>
      </c>
      <c r="H84" s="144">
        <v>404.18489927477845</v>
      </c>
      <c r="I84" s="144">
        <v>59.195551974214339</v>
      </c>
      <c r="J84" s="144">
        <v>38.047574536663973</v>
      </c>
      <c r="K84" s="472">
        <v>1408.4706849315066</v>
      </c>
      <c r="L84" s="144">
        <v>69.364472081381933</v>
      </c>
      <c r="M84" s="144">
        <v>22.077999999999999</v>
      </c>
      <c r="N84" s="144">
        <v>81.071269943593876</v>
      </c>
      <c r="O84" s="144">
        <v>335.35461724415791</v>
      </c>
      <c r="P84" s="144">
        <v>7.0790051581427136</v>
      </c>
      <c r="Q84" s="144">
        <v>0</v>
      </c>
      <c r="R84" s="144">
        <v>0</v>
      </c>
      <c r="S84" s="144">
        <v>57.29986631091441</v>
      </c>
      <c r="T84" s="144">
        <v>39.850120870265918</v>
      </c>
      <c r="U84" s="475">
        <v>612.09735160845685</v>
      </c>
      <c r="V84" s="473">
        <v>2020.5680365399635</v>
      </c>
      <c r="W84" s="475">
        <v>-1516.35</v>
      </c>
      <c r="X84" s="473">
        <v>504.21803653996352</v>
      </c>
      <c r="Y84" s="144">
        <v>55.318251333333343</v>
      </c>
      <c r="Z84" s="144">
        <v>0</v>
      </c>
      <c r="AA84" s="144">
        <v>13.454703661118108</v>
      </c>
      <c r="AB84" s="144">
        <v>18.746917748931324</v>
      </c>
      <c r="AC84" s="144">
        <v>0</v>
      </c>
      <c r="AD84" s="472">
        <v>87.519872743382777</v>
      </c>
      <c r="AE84" s="144">
        <v>-0.98000000000000009</v>
      </c>
      <c r="AF84" s="144">
        <v>-1.78</v>
      </c>
      <c r="AG84" s="144">
        <v>-0.98000000000000009</v>
      </c>
      <c r="AH84" s="144">
        <v>-0.01</v>
      </c>
      <c r="AI84" s="144">
        <v>-17.46</v>
      </c>
      <c r="AJ84" s="144">
        <v>-16.015672844480257</v>
      </c>
      <c r="AK84" s="144">
        <v>-691.63407256509163</v>
      </c>
      <c r="AL84" s="144">
        <v>-391.4886062923589</v>
      </c>
      <c r="AM84" s="144">
        <v>-29.8</v>
      </c>
      <c r="AN84" s="144">
        <v>-11.42</v>
      </c>
      <c r="AO84" s="144">
        <v>0</v>
      </c>
      <c r="AP84" s="144">
        <v>-3.7900000000000005</v>
      </c>
      <c r="AQ84" s="144">
        <v>37.695034371441821</v>
      </c>
      <c r="AR84" s="144">
        <v>0.63790951284708475</v>
      </c>
      <c r="AS84" s="472">
        <v>-1127.0254078176417</v>
      </c>
      <c r="AT84" s="474">
        <v>-535.28749853429554</v>
      </c>
      <c r="AU84" s="144">
        <v>-39.07849893184202</v>
      </c>
      <c r="AV84" s="472">
        <v>-574.36599746613751</v>
      </c>
      <c r="AW84" s="144">
        <v>123.34146173650717</v>
      </c>
      <c r="AX84" s="473">
        <v>-451.02453572963032</v>
      </c>
      <c r="AY84" s="494">
        <f>X84/V84</f>
        <v>0.24954271641522668</v>
      </c>
      <c r="AZ84" s="144">
        <v>-307.59110233682514</v>
      </c>
      <c r="BA84" s="131">
        <v>-758.6156380664554</v>
      </c>
    </row>
    <row r="85" spans="1:53">
      <c r="A85" s="416">
        <v>232</v>
      </c>
      <c r="B85" s="435">
        <v>14</v>
      </c>
      <c r="C85" s="413" t="s">
        <v>97</v>
      </c>
      <c r="D85" s="15">
        <v>12518</v>
      </c>
      <c r="E85" s="144">
        <v>356.29029237897424</v>
      </c>
      <c r="F85" s="144">
        <v>79.800220482505182</v>
      </c>
      <c r="G85" s="144">
        <v>510.69682617031475</v>
      </c>
      <c r="H85" s="144">
        <v>521.9900591148745</v>
      </c>
      <c r="I85" s="144">
        <v>58.311538584438409</v>
      </c>
      <c r="J85" s="144">
        <v>44.766691164722793</v>
      </c>
      <c r="K85" s="472">
        <v>1571.8556278958299</v>
      </c>
      <c r="L85" s="144">
        <v>60.246164032659891</v>
      </c>
      <c r="M85" s="144">
        <v>0</v>
      </c>
      <c r="N85" s="144">
        <v>0</v>
      </c>
      <c r="O85" s="144">
        <v>76.685653459019008</v>
      </c>
      <c r="P85" s="144">
        <v>85.680093047097856</v>
      </c>
      <c r="Q85" s="144">
        <v>0</v>
      </c>
      <c r="R85" s="144">
        <v>0</v>
      </c>
      <c r="S85" s="144">
        <v>33.080477842840594</v>
      </c>
      <c r="T85" s="144">
        <v>44.822160089471168</v>
      </c>
      <c r="U85" s="475">
        <v>300.51454847108852</v>
      </c>
      <c r="V85" s="473">
        <v>1872.3701763669185</v>
      </c>
      <c r="W85" s="475">
        <v>-1516.3499999999997</v>
      </c>
      <c r="X85" s="473">
        <v>356.0201763669188</v>
      </c>
      <c r="Y85" s="144">
        <v>0.64156900000000006</v>
      </c>
      <c r="Z85" s="144">
        <v>0</v>
      </c>
      <c r="AA85" s="144">
        <v>14.875707198546445</v>
      </c>
      <c r="AB85" s="144">
        <v>21.507898574001448</v>
      </c>
      <c r="AC85" s="144">
        <v>0</v>
      </c>
      <c r="AD85" s="472">
        <v>37.025174772547892</v>
      </c>
      <c r="AE85" s="144">
        <v>-0.98</v>
      </c>
      <c r="AF85" s="144">
        <v>-1.78</v>
      </c>
      <c r="AG85" s="144">
        <v>-0.98</v>
      </c>
      <c r="AH85" s="144">
        <v>-0.01</v>
      </c>
      <c r="AI85" s="144">
        <v>-17.46</v>
      </c>
      <c r="AJ85" s="144">
        <v>-40.830961739095706</v>
      </c>
      <c r="AK85" s="144">
        <v>-1.8154688507714842</v>
      </c>
      <c r="AL85" s="144">
        <v>-4.3050461816488177</v>
      </c>
      <c r="AM85" s="144">
        <v>-29.8</v>
      </c>
      <c r="AN85" s="144">
        <v>-11.42</v>
      </c>
      <c r="AO85" s="144">
        <v>-16.374434886774132</v>
      </c>
      <c r="AP85" s="144">
        <v>-3.79</v>
      </c>
      <c r="AQ85" s="144">
        <v>52.854428981889846</v>
      </c>
      <c r="AR85" s="144">
        <v>1.9917951990944904</v>
      </c>
      <c r="AS85" s="472">
        <v>-74.699687477305815</v>
      </c>
      <c r="AT85" s="474">
        <v>318.34566366216086</v>
      </c>
      <c r="AU85" s="144">
        <v>437.08626800755502</v>
      </c>
      <c r="AV85" s="472">
        <v>755.43193166971594</v>
      </c>
      <c r="AW85" s="144">
        <v>156.94798554569027</v>
      </c>
      <c r="AX85" s="473">
        <v>912.37991721540618</v>
      </c>
      <c r="AY85" s="494">
        <f>X85/V85</f>
        <v>0.19014411832692607</v>
      </c>
      <c r="AZ85" s="144">
        <v>0.79896245406614097</v>
      </c>
      <c r="BA85" s="131">
        <v>913.17887966947239</v>
      </c>
    </row>
    <row r="86" spans="1:53">
      <c r="A86" s="416">
        <v>233</v>
      </c>
      <c r="B86" s="435">
        <v>14</v>
      </c>
      <c r="C86" s="413" t="s">
        <v>98</v>
      </c>
      <c r="D86" s="15">
        <v>15050</v>
      </c>
      <c r="E86" s="144">
        <v>368.10192093023255</v>
      </c>
      <c r="F86" s="144">
        <v>75.679558803986708</v>
      </c>
      <c r="G86" s="144">
        <v>493.35871362126244</v>
      </c>
      <c r="H86" s="144">
        <v>528.75165847176083</v>
      </c>
      <c r="I86" s="144">
        <v>58.364055813953492</v>
      </c>
      <c r="J86" s="144">
        <v>44.152249833887041</v>
      </c>
      <c r="K86" s="472">
        <v>1568.408157475083</v>
      </c>
      <c r="L86" s="144">
        <v>47.450501035020466</v>
      </c>
      <c r="M86" s="144">
        <v>0</v>
      </c>
      <c r="N86" s="144">
        <v>0</v>
      </c>
      <c r="O86" s="144">
        <v>121.43766046511628</v>
      </c>
      <c r="P86" s="144">
        <v>72.079483803605896</v>
      </c>
      <c r="Q86" s="144">
        <v>0</v>
      </c>
      <c r="R86" s="144">
        <v>0</v>
      </c>
      <c r="S86" s="144">
        <v>33.531911181093541</v>
      </c>
      <c r="T86" s="144">
        <v>31.141940199335554</v>
      </c>
      <c r="U86" s="475">
        <v>305.64149668417173</v>
      </c>
      <c r="V86" s="473">
        <v>1874.0496541592547</v>
      </c>
      <c r="W86" s="475">
        <v>-1516.35</v>
      </c>
      <c r="X86" s="473">
        <v>357.69965415925481</v>
      </c>
      <c r="Y86" s="144">
        <v>0</v>
      </c>
      <c r="Z86" s="144">
        <v>0</v>
      </c>
      <c r="AA86" s="144">
        <v>14.374061762383448</v>
      </c>
      <c r="AB86" s="144">
        <v>16.938639857821727</v>
      </c>
      <c r="AC86" s="144">
        <v>0</v>
      </c>
      <c r="AD86" s="472">
        <v>31.312701620205175</v>
      </c>
      <c r="AE86" s="144">
        <v>-0.98</v>
      </c>
      <c r="AF86" s="144">
        <v>-1.78</v>
      </c>
      <c r="AG86" s="144">
        <v>-0.98</v>
      </c>
      <c r="AH86" s="144">
        <v>-0.01</v>
      </c>
      <c r="AI86" s="144">
        <v>-17.46</v>
      </c>
      <c r="AJ86" s="144">
        <v>-30.380810558139537</v>
      </c>
      <c r="AK86" s="144">
        <v>140.52707165742135</v>
      </c>
      <c r="AL86" s="144">
        <v>-4.2452469672491251</v>
      </c>
      <c r="AM86" s="144">
        <v>-29.8</v>
      </c>
      <c r="AN86" s="144">
        <v>-11.42</v>
      </c>
      <c r="AO86" s="144">
        <v>-20.098796634748535</v>
      </c>
      <c r="AP86" s="144">
        <v>-3.79</v>
      </c>
      <c r="AQ86" s="144">
        <v>29.765260666728178</v>
      </c>
      <c r="AR86" s="144">
        <v>0.11477913111921685</v>
      </c>
      <c r="AS86" s="472">
        <v>49.462257295131543</v>
      </c>
      <c r="AT86" s="474">
        <v>438.4746130745915</v>
      </c>
      <c r="AU86" s="144">
        <v>488.78015150287928</v>
      </c>
      <c r="AV86" s="472">
        <v>927.25476457747072</v>
      </c>
      <c r="AW86" s="144">
        <v>163.31973719905631</v>
      </c>
      <c r="AX86" s="473">
        <v>1090.5745017765271</v>
      </c>
      <c r="AY86" s="494">
        <f>X86/V86</f>
        <v>0.19086989150227601</v>
      </c>
      <c r="AZ86" s="144">
        <v>10.134321129568105</v>
      </c>
      <c r="BA86" s="131">
        <v>1100.7088229060951</v>
      </c>
    </row>
    <row r="87" spans="1:53">
      <c r="A87" s="416">
        <v>235</v>
      </c>
      <c r="B87" s="435">
        <v>1</v>
      </c>
      <c r="C87" s="413" t="s">
        <v>99</v>
      </c>
      <c r="D87" s="15">
        <v>10253</v>
      </c>
      <c r="E87" s="144">
        <v>489.80170876816538</v>
      </c>
      <c r="F87" s="144">
        <v>108.35557592899639</v>
      </c>
      <c r="G87" s="144">
        <v>618.83313079098798</v>
      </c>
      <c r="H87" s="144">
        <v>572.51527747976195</v>
      </c>
      <c r="I87" s="144">
        <v>55.871444455281384</v>
      </c>
      <c r="J87" s="144">
        <v>47.104301180142393</v>
      </c>
      <c r="K87" s="472">
        <v>1892.4814386033358</v>
      </c>
      <c r="L87" s="144">
        <v>45.639837990624059</v>
      </c>
      <c r="M87" s="144">
        <v>22.077999999999999</v>
      </c>
      <c r="N87" s="144">
        <v>89.658748463864242</v>
      </c>
      <c r="O87" s="144">
        <v>217.31270359894665</v>
      </c>
      <c r="P87" s="144">
        <v>0.47431484763851056</v>
      </c>
      <c r="Q87" s="144">
        <v>0</v>
      </c>
      <c r="R87" s="144">
        <v>0</v>
      </c>
      <c r="S87" s="144">
        <v>22.871265978274536</v>
      </c>
      <c r="T87" s="144">
        <v>31.052726031405442</v>
      </c>
      <c r="U87" s="475">
        <v>429.0875969107534</v>
      </c>
      <c r="V87" s="473">
        <v>2321.5690355140891</v>
      </c>
      <c r="W87" s="475">
        <v>-1516.35</v>
      </c>
      <c r="X87" s="473">
        <v>805.21903551408911</v>
      </c>
      <c r="Y87" s="144">
        <v>0</v>
      </c>
      <c r="Z87" s="144">
        <v>0</v>
      </c>
      <c r="AA87" s="144">
        <v>8.1344883289303134</v>
      </c>
      <c r="AB87" s="144">
        <v>22.573314416671881</v>
      </c>
      <c r="AC87" s="144">
        <v>0</v>
      </c>
      <c r="AD87" s="472">
        <v>30.707802745602194</v>
      </c>
      <c r="AE87" s="144">
        <v>-0.98000000000000009</v>
      </c>
      <c r="AF87" s="144">
        <v>-1.78</v>
      </c>
      <c r="AG87" s="144">
        <v>-0.98000000000000009</v>
      </c>
      <c r="AH87" s="144">
        <v>-0.01</v>
      </c>
      <c r="AI87" s="144">
        <v>-17.46</v>
      </c>
      <c r="AJ87" s="144">
        <v>-36.215243162976691</v>
      </c>
      <c r="AK87" s="144">
        <v>971.54604437484613</v>
      </c>
      <c r="AL87" s="144">
        <v>260.02666920971444</v>
      </c>
      <c r="AM87" s="144">
        <v>-29.8</v>
      </c>
      <c r="AN87" s="144">
        <v>-11.42</v>
      </c>
      <c r="AO87" s="144">
        <v>-38.437849051834313</v>
      </c>
      <c r="AP87" s="144">
        <v>-3.79</v>
      </c>
      <c r="AQ87" s="144">
        <v>10.519439406482883</v>
      </c>
      <c r="AR87" s="144">
        <v>-5.1225097663871288</v>
      </c>
      <c r="AS87" s="472">
        <v>1096.0965510098454</v>
      </c>
      <c r="AT87" s="474">
        <v>1932.0233892695367</v>
      </c>
      <c r="AU87" s="144">
        <v>-158.69937783083319</v>
      </c>
      <c r="AV87" s="472">
        <v>1773.3240114387033</v>
      </c>
      <c r="AW87" s="144">
        <v>40.130359772215108</v>
      </c>
      <c r="AX87" s="473">
        <v>1813.4543712109187</v>
      </c>
      <c r="AY87" s="494">
        <f>X87/V87</f>
        <v>0.34684259791386352</v>
      </c>
      <c r="AZ87" s="144">
        <v>263.62348581488345</v>
      </c>
      <c r="BA87" s="131">
        <v>2077.0778570258021</v>
      </c>
    </row>
    <row r="88" spans="1:53">
      <c r="A88" s="416">
        <v>236</v>
      </c>
      <c r="B88" s="435">
        <v>16</v>
      </c>
      <c r="C88" s="413" t="s">
        <v>100</v>
      </c>
      <c r="D88" s="15">
        <v>4118</v>
      </c>
      <c r="E88" s="144">
        <v>426.40165128703256</v>
      </c>
      <c r="F88" s="144">
        <v>111.08745021855268</v>
      </c>
      <c r="G88" s="144">
        <v>648.95032054395335</v>
      </c>
      <c r="H88" s="144">
        <v>569.52120932491493</v>
      </c>
      <c r="I88" s="144">
        <v>56.104089363768814</v>
      </c>
      <c r="J88" s="144">
        <v>45.172316658572115</v>
      </c>
      <c r="K88" s="472">
        <v>1857.2370373967944</v>
      </c>
      <c r="L88" s="144">
        <v>46.404282526673576</v>
      </c>
      <c r="M88" s="144">
        <v>0</v>
      </c>
      <c r="N88" s="144">
        <v>0</v>
      </c>
      <c r="O88" s="144">
        <v>63.879082078678969</v>
      </c>
      <c r="P88" s="144">
        <v>70.961231737343468</v>
      </c>
      <c r="Q88" s="144">
        <v>0</v>
      </c>
      <c r="R88" s="144">
        <v>0</v>
      </c>
      <c r="S88" s="144">
        <v>20.415601593526318</v>
      </c>
      <c r="T88" s="144">
        <v>32.759349198640123</v>
      </c>
      <c r="U88" s="475">
        <v>234.41954713486246</v>
      </c>
      <c r="V88" s="473">
        <v>2091.6565845316568</v>
      </c>
      <c r="W88" s="475">
        <v>-1516.35</v>
      </c>
      <c r="X88" s="473">
        <v>575.30658453165688</v>
      </c>
      <c r="Y88" s="144">
        <v>24.973045333333335</v>
      </c>
      <c r="Z88" s="144">
        <v>0</v>
      </c>
      <c r="AA88" s="144">
        <v>12.715984386866227</v>
      </c>
      <c r="AB88" s="144">
        <v>16.382422235646338</v>
      </c>
      <c r="AC88" s="144">
        <v>0</v>
      </c>
      <c r="AD88" s="472">
        <v>54.071451955845902</v>
      </c>
      <c r="AE88" s="144">
        <v>-0.98</v>
      </c>
      <c r="AF88" s="144">
        <v>-1.78</v>
      </c>
      <c r="AG88" s="144">
        <v>-0.98</v>
      </c>
      <c r="AH88" s="144">
        <v>-0.01</v>
      </c>
      <c r="AI88" s="144">
        <v>-17.46</v>
      </c>
      <c r="AJ88" s="144">
        <v>-18.791527561923264</v>
      </c>
      <c r="AK88" s="144">
        <v>16.701581092043867</v>
      </c>
      <c r="AL88" s="144">
        <v>-37.928747919927986</v>
      </c>
      <c r="AM88" s="144">
        <v>-29.8</v>
      </c>
      <c r="AN88" s="144">
        <v>-11.42</v>
      </c>
      <c r="AO88" s="144">
        <v>-23.084853825239101</v>
      </c>
      <c r="AP88" s="144">
        <v>-3.79</v>
      </c>
      <c r="AQ88" s="144">
        <v>29.160376439150969</v>
      </c>
      <c r="AR88" s="144">
        <v>2.5113398138533776</v>
      </c>
      <c r="AS88" s="472">
        <v>-97.651831962042166</v>
      </c>
      <c r="AT88" s="474">
        <v>531.72620452546062</v>
      </c>
      <c r="AU88" s="144">
        <v>533.28983041563936</v>
      </c>
      <c r="AV88" s="472">
        <v>1065.0160349410999</v>
      </c>
      <c r="AW88" s="144">
        <v>134.70533697230857</v>
      </c>
      <c r="AX88" s="473">
        <v>1199.7213719134083</v>
      </c>
      <c r="AY88" s="494">
        <f>X88/V88</f>
        <v>0.27504829845692563</v>
      </c>
      <c r="AZ88" s="144">
        <v>72.901663477416236</v>
      </c>
      <c r="BA88" s="131">
        <v>1272.6230353908247</v>
      </c>
    </row>
    <row r="89" spans="1:53">
      <c r="A89" s="416">
        <v>239</v>
      </c>
      <c r="B89" s="435">
        <v>11</v>
      </c>
      <c r="C89" s="413" t="s">
        <v>101</v>
      </c>
      <c r="D89" s="15">
        <v>1985</v>
      </c>
      <c r="E89" s="144">
        <v>265.37863979848873</v>
      </c>
      <c r="F89" s="144">
        <v>75.251425692695207</v>
      </c>
      <c r="G89" s="144">
        <v>374.86402518891686</v>
      </c>
      <c r="H89" s="144">
        <v>382.45263476070528</v>
      </c>
      <c r="I89" s="144">
        <v>60.930579345088162</v>
      </c>
      <c r="J89" s="144">
        <v>38.615697732997475</v>
      </c>
      <c r="K89" s="472">
        <v>1197.4930025188919</v>
      </c>
      <c r="L89" s="144">
        <v>61.057216656343016</v>
      </c>
      <c r="M89" s="144">
        <v>0</v>
      </c>
      <c r="N89" s="144">
        <v>0</v>
      </c>
      <c r="O89" s="144">
        <v>70.216317380352635</v>
      </c>
      <c r="P89" s="144">
        <v>200.85843894112227</v>
      </c>
      <c r="Q89" s="144">
        <v>0</v>
      </c>
      <c r="R89" s="144">
        <v>0</v>
      </c>
      <c r="S89" s="144">
        <v>41.124825330691358</v>
      </c>
      <c r="T89" s="144">
        <v>35.194760705289674</v>
      </c>
      <c r="U89" s="475">
        <v>408.45155901379894</v>
      </c>
      <c r="V89" s="473">
        <v>1605.9445615326908</v>
      </c>
      <c r="W89" s="475">
        <v>-1516.35</v>
      </c>
      <c r="X89" s="473">
        <v>89.594561532690832</v>
      </c>
      <c r="Y89" s="144">
        <v>312.97146600000008</v>
      </c>
      <c r="Z89" s="144">
        <v>0</v>
      </c>
      <c r="AA89" s="144">
        <v>18.196380657357413</v>
      </c>
      <c r="AB89" s="144">
        <v>17.150356747615838</v>
      </c>
      <c r="AC89" s="144">
        <v>0</v>
      </c>
      <c r="AD89" s="472">
        <v>348.3182034049733</v>
      </c>
      <c r="AE89" s="144">
        <v>-0.98</v>
      </c>
      <c r="AF89" s="144">
        <v>-1.78</v>
      </c>
      <c r="AG89" s="144">
        <v>-0.98</v>
      </c>
      <c r="AH89" s="144">
        <v>-0.01</v>
      </c>
      <c r="AI89" s="144">
        <v>-17.46</v>
      </c>
      <c r="AJ89" s="144">
        <v>-36.422949622166243</v>
      </c>
      <c r="AK89" s="144">
        <v>138.76765950627342</v>
      </c>
      <c r="AL89" s="144">
        <v>-81.154591616648617</v>
      </c>
      <c r="AM89" s="144">
        <v>-29.8</v>
      </c>
      <c r="AN89" s="144">
        <v>-11.42</v>
      </c>
      <c r="AO89" s="144">
        <v>-6.4114885102080343</v>
      </c>
      <c r="AP89" s="144">
        <v>-3.79</v>
      </c>
      <c r="AQ89" s="144">
        <v>26.691871126778793</v>
      </c>
      <c r="AR89" s="144">
        <v>-2.8203958388468982</v>
      </c>
      <c r="AS89" s="472">
        <v>-27.569894954817581</v>
      </c>
      <c r="AT89" s="474">
        <v>410.34286998284654</v>
      </c>
      <c r="AU89" s="144">
        <v>-114.54987415513938</v>
      </c>
      <c r="AV89" s="472">
        <v>295.79299582770716</v>
      </c>
      <c r="AW89" s="144">
        <v>166.36557149504256</v>
      </c>
      <c r="AX89" s="473">
        <v>462.15856732274966</v>
      </c>
      <c r="AY89" s="494">
        <f>X89/V89</f>
        <v>5.5789324039419545E-2</v>
      </c>
      <c r="AZ89" s="144">
        <v>-6.7179929471032782</v>
      </c>
      <c r="BA89" s="131">
        <v>455.44057437564641</v>
      </c>
    </row>
    <row r="90" spans="1:53">
      <c r="A90" s="416">
        <v>240</v>
      </c>
      <c r="B90" s="435">
        <v>19</v>
      </c>
      <c r="C90" s="413" t="s">
        <v>102</v>
      </c>
      <c r="D90" s="15">
        <v>19402</v>
      </c>
      <c r="E90" s="144">
        <v>348.88564632512117</v>
      </c>
      <c r="F90" s="144">
        <v>75.064286156066373</v>
      </c>
      <c r="G90" s="144">
        <v>473.42012369858776</v>
      </c>
      <c r="H90" s="144">
        <v>475.13011029790744</v>
      </c>
      <c r="I90" s="144">
        <v>58.96205751984332</v>
      </c>
      <c r="J90" s="144">
        <v>45.246593134728371</v>
      </c>
      <c r="K90" s="472">
        <v>1476.7088171322541</v>
      </c>
      <c r="L90" s="144">
        <v>97.955174570466781</v>
      </c>
      <c r="M90" s="144">
        <v>0</v>
      </c>
      <c r="N90" s="144">
        <v>0</v>
      </c>
      <c r="O90" s="144">
        <v>138.00921348314606</v>
      </c>
      <c r="P90" s="144">
        <v>4.0589453143914316</v>
      </c>
      <c r="Q90" s="144">
        <v>0</v>
      </c>
      <c r="R90" s="144">
        <v>0</v>
      </c>
      <c r="S90" s="144">
        <v>33.327379451700082</v>
      </c>
      <c r="T90" s="144">
        <v>65.116647768271321</v>
      </c>
      <c r="U90" s="475">
        <v>338.46736058797563</v>
      </c>
      <c r="V90" s="473">
        <v>1815.1761777202298</v>
      </c>
      <c r="W90" s="475">
        <v>-1516.35</v>
      </c>
      <c r="X90" s="473">
        <v>298.82617772022991</v>
      </c>
      <c r="Y90" s="144">
        <v>7.9328383333333345</v>
      </c>
      <c r="Z90" s="144">
        <v>0</v>
      </c>
      <c r="AA90" s="144">
        <v>16.600036333826694</v>
      </c>
      <c r="AB90" s="144">
        <v>20.283575632280634</v>
      </c>
      <c r="AC90" s="144">
        <v>0</v>
      </c>
      <c r="AD90" s="472">
        <v>44.81645029944066</v>
      </c>
      <c r="AE90" s="144">
        <v>-0.98</v>
      </c>
      <c r="AF90" s="144">
        <v>-1.7799999999999998</v>
      </c>
      <c r="AG90" s="144">
        <v>-0.98</v>
      </c>
      <c r="AH90" s="144">
        <v>-0.01</v>
      </c>
      <c r="AI90" s="144">
        <v>-17.46</v>
      </c>
      <c r="AJ90" s="144">
        <v>-67.935121585403564</v>
      </c>
      <c r="AK90" s="144">
        <v>-408.12726631768516</v>
      </c>
      <c r="AL90" s="144">
        <v>-218.53440479309191</v>
      </c>
      <c r="AM90" s="144">
        <v>-29.799999999999997</v>
      </c>
      <c r="AN90" s="144">
        <v>-11.42</v>
      </c>
      <c r="AO90" s="144">
        <v>0</v>
      </c>
      <c r="AP90" s="144">
        <v>-3.79</v>
      </c>
      <c r="AQ90" s="144">
        <v>55.480996780917984</v>
      </c>
      <c r="AR90" s="144">
        <v>13.325812990630778</v>
      </c>
      <c r="AS90" s="472">
        <v>-692.0099829246318</v>
      </c>
      <c r="AT90" s="474">
        <v>-348.3673549049613</v>
      </c>
      <c r="AU90" s="144">
        <v>75.894844326240246</v>
      </c>
      <c r="AV90" s="472">
        <v>-272.47251057872103</v>
      </c>
      <c r="AW90" s="144">
        <v>101.08942822610356</v>
      </c>
      <c r="AX90" s="473">
        <v>-171.38308235261746</v>
      </c>
      <c r="AY90" s="494">
        <f>X90/V90</f>
        <v>0.16462654225417425</v>
      </c>
      <c r="AZ90" s="144">
        <v>-10.584595732398725</v>
      </c>
      <c r="BA90" s="131">
        <v>-181.96767808501616</v>
      </c>
    </row>
    <row r="91" spans="1:53">
      <c r="A91" s="416">
        <v>241</v>
      </c>
      <c r="B91" s="435">
        <v>19</v>
      </c>
      <c r="C91" s="413" t="s">
        <v>103</v>
      </c>
      <c r="D91" s="15">
        <v>7604</v>
      </c>
      <c r="E91" s="144">
        <v>412.1936835875855</v>
      </c>
      <c r="F91" s="144">
        <v>95.765207785376106</v>
      </c>
      <c r="G91" s="144">
        <v>554.52334429247765</v>
      </c>
      <c r="H91" s="144">
        <v>533.06383745397159</v>
      </c>
      <c r="I91" s="144">
        <v>57.323903208837457</v>
      </c>
      <c r="J91" s="144">
        <v>45.282809047869542</v>
      </c>
      <c r="K91" s="472">
        <v>1698.1527853761179</v>
      </c>
      <c r="L91" s="144">
        <v>53.689068439704201</v>
      </c>
      <c r="M91" s="144">
        <v>0</v>
      </c>
      <c r="N91" s="144">
        <v>0</v>
      </c>
      <c r="O91" s="144">
        <v>28.14003287743293</v>
      </c>
      <c r="P91" s="144">
        <v>68.111699215728649</v>
      </c>
      <c r="Q91" s="144">
        <v>0</v>
      </c>
      <c r="R91" s="144">
        <v>0</v>
      </c>
      <c r="S91" s="144">
        <v>17.908620882493537</v>
      </c>
      <c r="T91" s="144">
        <v>39.77125197264597</v>
      </c>
      <c r="U91" s="475">
        <v>207.62067338800529</v>
      </c>
      <c r="V91" s="473">
        <v>1905.7734587641235</v>
      </c>
      <c r="W91" s="475">
        <v>-1516.35</v>
      </c>
      <c r="X91" s="473">
        <v>389.42345876412355</v>
      </c>
      <c r="Y91" s="144">
        <v>6.1637650000000006</v>
      </c>
      <c r="Z91" s="144">
        <v>0</v>
      </c>
      <c r="AA91" s="144">
        <v>12.405709139915192</v>
      </c>
      <c r="AB91" s="144">
        <v>20.180013202945208</v>
      </c>
      <c r="AC91" s="144">
        <v>0</v>
      </c>
      <c r="AD91" s="472">
        <v>38.749487342860398</v>
      </c>
      <c r="AE91" s="144">
        <v>-0.98</v>
      </c>
      <c r="AF91" s="144">
        <v>-1.78</v>
      </c>
      <c r="AG91" s="144">
        <v>-0.98</v>
      </c>
      <c r="AH91" s="144">
        <v>-0.01</v>
      </c>
      <c r="AI91" s="144">
        <v>-17.46</v>
      </c>
      <c r="AJ91" s="144">
        <v>-21.325778537611782</v>
      </c>
      <c r="AK91" s="144">
        <v>-228.01446628902579</v>
      </c>
      <c r="AL91" s="144">
        <v>-120.92466402804131</v>
      </c>
      <c r="AM91" s="144">
        <v>-29.8</v>
      </c>
      <c r="AN91" s="144">
        <v>-11.42</v>
      </c>
      <c r="AO91" s="144">
        <v>-4.0363272064338611</v>
      </c>
      <c r="AP91" s="144">
        <v>-3.79</v>
      </c>
      <c r="AQ91" s="144">
        <v>39.328348906174377</v>
      </c>
      <c r="AR91" s="144">
        <v>2.4077938804826222</v>
      </c>
      <c r="AS91" s="472">
        <v>-398.78509327445585</v>
      </c>
      <c r="AT91" s="474">
        <v>29.387852832528129</v>
      </c>
      <c r="AU91" s="144">
        <v>156.82745655016191</v>
      </c>
      <c r="AV91" s="472">
        <v>186.21530938269004</v>
      </c>
      <c r="AW91" s="144">
        <v>72.848283065516213</v>
      </c>
      <c r="AX91" s="473">
        <v>259.06359244820629</v>
      </c>
      <c r="AY91" s="494">
        <f>X91/V91</f>
        <v>0.20433879849321707</v>
      </c>
      <c r="AZ91" s="144">
        <v>44.07294149132035</v>
      </c>
      <c r="BA91" s="131">
        <v>303.13653393952666</v>
      </c>
    </row>
    <row r="92" spans="1:53">
      <c r="A92" s="416">
        <v>244</v>
      </c>
      <c r="B92" s="435">
        <v>17</v>
      </c>
      <c r="C92" s="413" t="s">
        <v>104</v>
      </c>
      <c r="D92" s="15">
        <v>19657</v>
      </c>
      <c r="E92" s="144">
        <v>677.55346034491538</v>
      </c>
      <c r="F92" s="144">
        <v>128.23358599989822</v>
      </c>
      <c r="G92" s="144">
        <v>768.07917332248053</v>
      </c>
      <c r="H92" s="144">
        <v>720.69115836597643</v>
      </c>
      <c r="I92" s="144">
        <v>52.222585338556236</v>
      </c>
      <c r="J92" s="144">
        <v>48.045333468993228</v>
      </c>
      <c r="K92" s="472">
        <v>2394.8252968408201</v>
      </c>
      <c r="L92" s="144">
        <v>60.604734257026848</v>
      </c>
      <c r="M92" s="144">
        <v>0</v>
      </c>
      <c r="N92" s="144">
        <v>0</v>
      </c>
      <c r="O92" s="144">
        <v>29.960166861677774</v>
      </c>
      <c r="P92" s="144">
        <v>4.6262619167512185</v>
      </c>
      <c r="Q92" s="144">
        <v>0</v>
      </c>
      <c r="R92" s="144">
        <v>0</v>
      </c>
      <c r="S92" s="144">
        <v>11.743743567386472</v>
      </c>
      <c r="T92" s="144">
        <v>38.842763392175819</v>
      </c>
      <c r="U92" s="475">
        <v>145.77766999501813</v>
      </c>
      <c r="V92" s="473">
        <v>2540.6029668358378</v>
      </c>
      <c r="W92" s="475">
        <v>-1516.35</v>
      </c>
      <c r="X92" s="473">
        <v>1024.2529668358382</v>
      </c>
      <c r="Y92" s="144">
        <v>0</v>
      </c>
      <c r="Z92" s="144">
        <v>0</v>
      </c>
      <c r="AA92" s="144">
        <v>11.585545510079433</v>
      </c>
      <c r="AB92" s="144">
        <v>22.341886860263436</v>
      </c>
      <c r="AC92" s="144">
        <v>10.272572693240742</v>
      </c>
      <c r="AD92" s="472">
        <v>44.20000506358361</v>
      </c>
      <c r="AE92" s="144">
        <v>-0.98</v>
      </c>
      <c r="AF92" s="144">
        <v>-1.78</v>
      </c>
      <c r="AG92" s="144">
        <v>-0.98</v>
      </c>
      <c r="AH92" s="144">
        <v>-0.01</v>
      </c>
      <c r="AI92" s="144">
        <v>-17.46</v>
      </c>
      <c r="AJ92" s="144">
        <v>-21.35381797832833</v>
      </c>
      <c r="AK92" s="144">
        <v>28.750171878098115</v>
      </c>
      <c r="AL92" s="144">
        <v>-4.1499479379846003</v>
      </c>
      <c r="AM92" s="144">
        <v>-29.799999999999997</v>
      </c>
      <c r="AN92" s="144">
        <v>-11.42</v>
      </c>
      <c r="AO92" s="144">
        <v>-25.12936817214019</v>
      </c>
      <c r="AP92" s="144">
        <v>-3.79</v>
      </c>
      <c r="AQ92" s="144">
        <v>33.632511749663479</v>
      </c>
      <c r="AR92" s="144">
        <v>-4.8563837129566672</v>
      </c>
      <c r="AS92" s="472">
        <v>-59.326834173648194</v>
      </c>
      <c r="AT92" s="474">
        <v>1009.1261377257736</v>
      </c>
      <c r="AU92" s="144">
        <v>150.213239247328</v>
      </c>
      <c r="AV92" s="472">
        <v>1159.3393769731015</v>
      </c>
      <c r="AW92" s="144">
        <v>27.337761542831242</v>
      </c>
      <c r="AX92" s="473">
        <v>1186.6771385159327</v>
      </c>
      <c r="AY92" s="494">
        <f>X92/V92</f>
        <v>0.40315349553081931</v>
      </c>
      <c r="AZ92" s="144">
        <v>14.489675166098598</v>
      </c>
      <c r="BA92" s="131">
        <v>1201.1668136820313</v>
      </c>
    </row>
    <row r="93" spans="1:53">
      <c r="A93" s="416">
        <v>245</v>
      </c>
      <c r="B93" s="435">
        <v>1</v>
      </c>
      <c r="C93" s="413" t="s">
        <v>105</v>
      </c>
      <c r="D93" s="15">
        <v>38461</v>
      </c>
      <c r="E93" s="144">
        <v>482.79751306518295</v>
      </c>
      <c r="F93" s="144">
        <v>91.997049478692688</v>
      </c>
      <c r="G93" s="144">
        <v>520.70482800759214</v>
      </c>
      <c r="H93" s="144">
        <v>491.70404045656642</v>
      </c>
      <c r="I93" s="144">
        <v>57.29912586776215</v>
      </c>
      <c r="J93" s="144">
        <v>51.783920334884684</v>
      </c>
      <c r="K93" s="472">
        <v>1696.2864772106809</v>
      </c>
      <c r="L93" s="144">
        <v>79.839873224425233</v>
      </c>
      <c r="M93" s="144">
        <v>0</v>
      </c>
      <c r="N93" s="144">
        <v>0</v>
      </c>
      <c r="O93" s="144">
        <v>339.78030030420422</v>
      </c>
      <c r="P93" s="144">
        <v>0.65776471326010866</v>
      </c>
      <c r="Q93" s="144">
        <v>0</v>
      </c>
      <c r="R93" s="144">
        <v>0</v>
      </c>
      <c r="S93" s="144">
        <v>43.685901187951401</v>
      </c>
      <c r="T93" s="144">
        <v>60.949590494266921</v>
      </c>
      <c r="U93" s="475">
        <v>524.91342992410785</v>
      </c>
      <c r="V93" s="473">
        <v>2221.1999071347886</v>
      </c>
      <c r="W93" s="475">
        <v>-1516.35</v>
      </c>
      <c r="X93" s="473">
        <v>704.84990713478896</v>
      </c>
      <c r="Y93" s="144">
        <v>0</v>
      </c>
      <c r="Z93" s="144">
        <v>0</v>
      </c>
      <c r="AA93" s="144">
        <v>9.9689032433312725</v>
      </c>
      <c r="AB93" s="144">
        <v>20.346049498172455</v>
      </c>
      <c r="AC93" s="144">
        <v>11.967328048212607</v>
      </c>
      <c r="AD93" s="472">
        <v>42.282280789716339</v>
      </c>
      <c r="AE93" s="144">
        <v>-0.98</v>
      </c>
      <c r="AF93" s="144">
        <v>-1.78</v>
      </c>
      <c r="AG93" s="144">
        <v>-0.98</v>
      </c>
      <c r="AH93" s="144">
        <v>-0.01</v>
      </c>
      <c r="AI93" s="144">
        <v>-17.46</v>
      </c>
      <c r="AJ93" s="144">
        <v>-120.54381648293077</v>
      </c>
      <c r="AK93" s="144">
        <v>-60.421646273005855</v>
      </c>
      <c r="AL93" s="144">
        <v>-4.140442839844237</v>
      </c>
      <c r="AM93" s="144">
        <v>-29.8</v>
      </c>
      <c r="AN93" s="144">
        <v>-11.42</v>
      </c>
      <c r="AO93" s="144">
        <v>-12.711558097409888</v>
      </c>
      <c r="AP93" s="144">
        <v>-3.79</v>
      </c>
      <c r="AQ93" s="144">
        <v>44.995239330975899</v>
      </c>
      <c r="AR93" s="144">
        <v>-2.1543861363158712</v>
      </c>
      <c r="AS93" s="472">
        <v>-221.1966104985307</v>
      </c>
      <c r="AT93" s="474">
        <v>525.93557742597454</v>
      </c>
      <c r="AU93" s="144">
        <v>60.510120056655708</v>
      </c>
      <c r="AV93" s="472">
        <v>586.44569748263029</v>
      </c>
      <c r="AW93" s="144">
        <v>72.115025054029161</v>
      </c>
      <c r="AX93" s="473">
        <v>658.56072253665945</v>
      </c>
      <c r="AY93" s="494">
        <f>X93/V93</f>
        <v>0.31732844255517823</v>
      </c>
      <c r="AZ93" s="144">
        <v>-39.665688579080118</v>
      </c>
      <c r="BA93" s="131">
        <v>618.89503395757936</v>
      </c>
    </row>
    <row r="94" spans="1:53">
      <c r="A94" s="416">
        <v>249</v>
      </c>
      <c r="B94" s="435">
        <v>13</v>
      </c>
      <c r="C94" s="413" t="s">
        <v>106</v>
      </c>
      <c r="D94" s="15">
        <v>9128</v>
      </c>
      <c r="E94" s="144">
        <v>289.51167944785277</v>
      </c>
      <c r="F94" s="144">
        <v>78.7535889570552</v>
      </c>
      <c r="G94" s="144">
        <v>449.66911590709901</v>
      </c>
      <c r="H94" s="144">
        <v>470.797092462752</v>
      </c>
      <c r="I94" s="144">
        <v>59.625591586327786</v>
      </c>
      <c r="J94" s="144">
        <v>41.211936897458372</v>
      </c>
      <c r="K94" s="472">
        <v>1389.5690052585455</v>
      </c>
      <c r="L94" s="144">
        <v>79.365514678760974</v>
      </c>
      <c r="M94" s="144">
        <v>0</v>
      </c>
      <c r="N94" s="144">
        <v>0</v>
      </c>
      <c r="O94" s="144">
        <v>85.16472830850131</v>
      </c>
      <c r="P94" s="144">
        <v>113.78995868620504</v>
      </c>
      <c r="Q94" s="144">
        <v>0</v>
      </c>
      <c r="R94" s="144">
        <v>0</v>
      </c>
      <c r="S94" s="144">
        <v>34.230457299352004</v>
      </c>
      <c r="T94" s="144">
        <v>57.237028921998252</v>
      </c>
      <c r="U94" s="475">
        <v>369.78768789481757</v>
      </c>
      <c r="V94" s="473">
        <v>1759.356693153363</v>
      </c>
      <c r="W94" s="475">
        <v>-1516.35</v>
      </c>
      <c r="X94" s="473">
        <v>243.00669315336316</v>
      </c>
      <c r="Y94" s="144">
        <v>51.758831000000015</v>
      </c>
      <c r="Z94" s="144">
        <v>0</v>
      </c>
      <c r="AA94" s="144">
        <v>13.80709603314075</v>
      </c>
      <c r="AB94" s="144">
        <v>15.919813021577054</v>
      </c>
      <c r="AC94" s="144">
        <v>0</v>
      </c>
      <c r="AD94" s="472">
        <v>81.485740054717823</v>
      </c>
      <c r="AE94" s="144">
        <v>-0.98000000000000009</v>
      </c>
      <c r="AF94" s="144">
        <v>-1.78</v>
      </c>
      <c r="AG94" s="144">
        <v>-0.98000000000000009</v>
      </c>
      <c r="AH94" s="144">
        <v>-0.01</v>
      </c>
      <c r="AI94" s="144">
        <v>-17.46</v>
      </c>
      <c r="AJ94" s="144">
        <v>-42.844696707931639</v>
      </c>
      <c r="AK94" s="144">
        <v>35.254606073010599</v>
      </c>
      <c r="AL94" s="144">
        <v>38.576146723662099</v>
      </c>
      <c r="AM94" s="144">
        <v>-29.800000000000004</v>
      </c>
      <c r="AN94" s="144">
        <v>-11.42</v>
      </c>
      <c r="AO94" s="144">
        <v>-15.768018402905341</v>
      </c>
      <c r="AP94" s="144">
        <v>-3.7900000000000005</v>
      </c>
      <c r="AQ94" s="144">
        <v>88.874591186860869</v>
      </c>
      <c r="AR94" s="144">
        <v>3.804278008236861</v>
      </c>
      <c r="AS94" s="472">
        <v>41.676906880933458</v>
      </c>
      <c r="AT94" s="474">
        <v>366.16934008901444</v>
      </c>
      <c r="AU94" s="144">
        <v>361.28566419523315</v>
      </c>
      <c r="AV94" s="472">
        <v>727.45500428424748</v>
      </c>
      <c r="AW94" s="144">
        <v>119.60554348504051</v>
      </c>
      <c r="AX94" s="473">
        <v>847.06054776928806</v>
      </c>
      <c r="AY94" s="494">
        <f>X94/V94</f>
        <v>0.13812247061612781</v>
      </c>
      <c r="AZ94" s="144">
        <v>-0.71219520157756311</v>
      </c>
      <c r="BA94" s="131">
        <v>846.34835256771044</v>
      </c>
    </row>
    <row r="95" spans="1:53">
      <c r="A95" s="416">
        <v>250</v>
      </c>
      <c r="B95" s="435">
        <v>6</v>
      </c>
      <c r="C95" s="413" t="s">
        <v>107</v>
      </c>
      <c r="D95" s="15">
        <v>1703</v>
      </c>
      <c r="E95" s="144">
        <v>299.01196711685259</v>
      </c>
      <c r="F95" s="144">
        <v>49.338179682912504</v>
      </c>
      <c r="G95" s="144">
        <v>432.23955372871399</v>
      </c>
      <c r="H95" s="144">
        <v>461.70384028185555</v>
      </c>
      <c r="I95" s="144">
        <v>59.963546682325308</v>
      </c>
      <c r="J95" s="144">
        <v>40.955114503816795</v>
      </c>
      <c r="K95" s="472">
        <v>1343.2122019964768</v>
      </c>
      <c r="L95" s="144">
        <v>50.023940491137346</v>
      </c>
      <c r="M95" s="144">
        <v>0</v>
      </c>
      <c r="N95" s="144">
        <v>0</v>
      </c>
      <c r="O95" s="144">
        <v>41.498085731062822</v>
      </c>
      <c r="P95" s="144">
        <v>173.1854261929598</v>
      </c>
      <c r="Q95" s="144">
        <v>0</v>
      </c>
      <c r="R95" s="144">
        <v>0</v>
      </c>
      <c r="S95" s="144">
        <v>41.985340758259078</v>
      </c>
      <c r="T95" s="144">
        <v>37.34679976512038</v>
      </c>
      <c r="U95" s="475">
        <v>344.03959293853944</v>
      </c>
      <c r="V95" s="473">
        <v>1687.2517949350163</v>
      </c>
      <c r="W95" s="475">
        <v>-1516.35</v>
      </c>
      <c r="X95" s="473">
        <v>170.90179493501634</v>
      </c>
      <c r="Y95" s="144">
        <v>122.20545850000001</v>
      </c>
      <c r="Z95" s="144">
        <v>0</v>
      </c>
      <c r="AA95" s="144">
        <v>11.736283617394712</v>
      </c>
      <c r="AB95" s="144">
        <v>15.410874512918896</v>
      </c>
      <c r="AC95" s="144">
        <v>0</v>
      </c>
      <c r="AD95" s="472">
        <v>149.35261663031361</v>
      </c>
      <c r="AE95" s="144">
        <v>-0.98</v>
      </c>
      <c r="AF95" s="144">
        <v>-1.78</v>
      </c>
      <c r="AG95" s="144">
        <v>-0.98</v>
      </c>
      <c r="AH95" s="144">
        <v>-0.01</v>
      </c>
      <c r="AI95" s="144">
        <v>-17.46</v>
      </c>
      <c r="AJ95" s="144">
        <v>-18.520411039342335</v>
      </c>
      <c r="AK95" s="144">
        <v>-19.91336861911795</v>
      </c>
      <c r="AL95" s="144">
        <v>-10.969449601447639</v>
      </c>
      <c r="AM95" s="144">
        <v>-29.8</v>
      </c>
      <c r="AN95" s="144">
        <v>-11.42</v>
      </c>
      <c r="AO95" s="144">
        <v>-15.705592404740891</v>
      </c>
      <c r="AP95" s="144">
        <v>-3.79</v>
      </c>
      <c r="AQ95" s="144">
        <v>56.398493362575053</v>
      </c>
      <c r="AR95" s="144">
        <v>2.6811700534984957</v>
      </c>
      <c r="AS95" s="472">
        <v>-72.249158248575284</v>
      </c>
      <c r="AT95" s="474">
        <v>248.00525331675465</v>
      </c>
      <c r="AU95" s="144">
        <v>476.5697375376634</v>
      </c>
      <c r="AV95" s="472">
        <v>724.57499085441816</v>
      </c>
      <c r="AW95" s="144">
        <v>206.0906702565496</v>
      </c>
      <c r="AX95" s="473">
        <v>930.66566111096768</v>
      </c>
      <c r="AY95" s="494">
        <f>X95/V95</f>
        <v>0.10129003593183229</v>
      </c>
      <c r="AZ95" s="144">
        <v>30.342901937756899</v>
      </c>
      <c r="BA95" s="131">
        <v>961.00856304872457</v>
      </c>
    </row>
    <row r="96" spans="1:53">
      <c r="A96" s="416">
        <v>256</v>
      </c>
      <c r="B96" s="435">
        <v>13</v>
      </c>
      <c r="C96" s="413" t="s">
        <v>108</v>
      </c>
      <c r="D96" s="15">
        <v>1492</v>
      </c>
      <c r="E96" s="144">
        <v>488.40993967828416</v>
      </c>
      <c r="F96" s="144">
        <v>106.37396782841823</v>
      </c>
      <c r="G96" s="144">
        <v>664.97327077747991</v>
      </c>
      <c r="H96" s="144">
        <v>481.56752010723858</v>
      </c>
      <c r="I96" s="144">
        <v>55.961662198391423</v>
      </c>
      <c r="J96" s="144">
        <v>36.969490616621982</v>
      </c>
      <c r="K96" s="472">
        <v>1834.2558512064343</v>
      </c>
      <c r="L96" s="144">
        <v>78.071178009978567</v>
      </c>
      <c r="M96" s="144">
        <v>0</v>
      </c>
      <c r="N96" s="144">
        <v>0</v>
      </c>
      <c r="O96" s="144">
        <v>23.683391420911526</v>
      </c>
      <c r="P96" s="144">
        <v>254.67693262006469</v>
      </c>
      <c r="Q96" s="144">
        <v>0</v>
      </c>
      <c r="R96" s="144">
        <v>0</v>
      </c>
      <c r="S96" s="144">
        <v>27.488803541432993</v>
      </c>
      <c r="T96" s="144">
        <v>45.481501340482566</v>
      </c>
      <c r="U96" s="475">
        <v>429.40180693287033</v>
      </c>
      <c r="V96" s="473">
        <v>2263.6576581393047</v>
      </c>
      <c r="W96" s="475">
        <v>-1516.35</v>
      </c>
      <c r="X96" s="473">
        <v>747.30765813930475</v>
      </c>
      <c r="Y96" s="144">
        <v>337.61644899999999</v>
      </c>
      <c r="Z96" s="144">
        <v>0</v>
      </c>
      <c r="AA96" s="144">
        <v>12.500138462292762</v>
      </c>
      <c r="AB96" s="144">
        <v>20.081871010518828</v>
      </c>
      <c r="AC96" s="144">
        <v>0</v>
      </c>
      <c r="AD96" s="472">
        <v>370.19845847281158</v>
      </c>
      <c r="AE96" s="144">
        <v>-0.98000000000000009</v>
      </c>
      <c r="AF96" s="144">
        <v>-1.7800000000000002</v>
      </c>
      <c r="AG96" s="144">
        <v>-0.98000000000000009</v>
      </c>
      <c r="AH96" s="144">
        <v>-0.01</v>
      </c>
      <c r="AI96" s="144">
        <v>-17.46</v>
      </c>
      <c r="AJ96" s="144">
        <v>-16.297734584450403</v>
      </c>
      <c r="AK96" s="144">
        <v>-242.96778539357416</v>
      </c>
      <c r="AL96" s="144">
        <v>-265.0744818252756</v>
      </c>
      <c r="AM96" s="144">
        <v>-29.8</v>
      </c>
      <c r="AN96" s="144">
        <v>-11.42</v>
      </c>
      <c r="AO96" s="144">
        <v>-25.774491942428721</v>
      </c>
      <c r="AP96" s="144">
        <v>-3.79</v>
      </c>
      <c r="AQ96" s="144">
        <v>37.948874184258109</v>
      </c>
      <c r="AR96" s="144">
        <v>20.068509652713804</v>
      </c>
      <c r="AS96" s="472">
        <v>-558.31710990875706</v>
      </c>
      <c r="AT96" s="474">
        <v>559.18900670335927</v>
      </c>
      <c r="AU96" s="144">
        <v>629.91305211647602</v>
      </c>
      <c r="AV96" s="472">
        <v>1189.1020588198353</v>
      </c>
      <c r="AW96" s="144">
        <v>180.70513378306947</v>
      </c>
      <c r="AX96" s="473">
        <v>1369.8071926029049</v>
      </c>
      <c r="AY96" s="494">
        <f>X96/V96</f>
        <v>0.33013280760553754</v>
      </c>
      <c r="AZ96" s="144">
        <v>72.619725201072384</v>
      </c>
      <c r="BA96" s="131">
        <v>1442.4269178039772</v>
      </c>
    </row>
    <row r="97" spans="1:53">
      <c r="A97" s="416">
        <v>257</v>
      </c>
      <c r="B97" s="435">
        <v>1</v>
      </c>
      <c r="C97" s="413" t="s">
        <v>109</v>
      </c>
      <c r="D97" s="15">
        <v>41635</v>
      </c>
      <c r="E97" s="144">
        <v>507.77713174012257</v>
      </c>
      <c r="F97" s="144">
        <v>100.23149657739881</v>
      </c>
      <c r="G97" s="144">
        <v>589.01077098594931</v>
      </c>
      <c r="H97" s="144">
        <v>579.57757655818421</v>
      </c>
      <c r="I97" s="144">
        <v>56.010885072655221</v>
      </c>
      <c r="J97" s="144">
        <v>52.078109283055113</v>
      </c>
      <c r="K97" s="472">
        <v>1884.6859702173654</v>
      </c>
      <c r="L97" s="144">
        <v>59.931631383573048</v>
      </c>
      <c r="M97" s="144">
        <v>22.077999999999999</v>
      </c>
      <c r="N97" s="144">
        <v>42.735469004443381</v>
      </c>
      <c r="O97" s="144">
        <v>253.52551771346222</v>
      </c>
      <c r="P97" s="144">
        <v>7.2821280755213529</v>
      </c>
      <c r="Q97" s="144">
        <v>0</v>
      </c>
      <c r="R97" s="144">
        <v>4.8814314879308274</v>
      </c>
      <c r="S97" s="144">
        <v>31.298811060886205</v>
      </c>
      <c r="T97" s="144">
        <v>43.494483007085385</v>
      </c>
      <c r="U97" s="475">
        <v>465.22747173290242</v>
      </c>
      <c r="V97" s="473">
        <v>2349.913441950268</v>
      </c>
      <c r="W97" s="475">
        <v>-1516.35</v>
      </c>
      <c r="X97" s="473">
        <v>833.56344195026804</v>
      </c>
      <c r="Y97" s="144">
        <v>0</v>
      </c>
      <c r="Z97" s="144">
        <v>0</v>
      </c>
      <c r="AA97" s="144">
        <v>7.6218739278278109</v>
      </c>
      <c r="AB97" s="144">
        <v>20.642754365825244</v>
      </c>
      <c r="AC97" s="144">
        <v>10.786300347828199</v>
      </c>
      <c r="AD97" s="472">
        <v>39.050928641481249</v>
      </c>
      <c r="AE97" s="144">
        <v>-0.97999999999999987</v>
      </c>
      <c r="AF97" s="144">
        <v>-1.78</v>
      </c>
      <c r="AG97" s="144">
        <v>-0.97999999999999987</v>
      </c>
      <c r="AH97" s="144">
        <v>-0.01</v>
      </c>
      <c r="AI97" s="144">
        <v>-17.46</v>
      </c>
      <c r="AJ97" s="144">
        <v>-61.018289634922546</v>
      </c>
      <c r="AK97" s="144">
        <v>161.64712341428032</v>
      </c>
      <c r="AL97" s="144">
        <v>63.35205073743667</v>
      </c>
      <c r="AM97" s="144">
        <v>-29.8</v>
      </c>
      <c r="AN97" s="144">
        <v>-11.42</v>
      </c>
      <c r="AO97" s="144">
        <v>-20.560050898825033</v>
      </c>
      <c r="AP97" s="144">
        <v>-3.79</v>
      </c>
      <c r="AQ97" s="144">
        <v>28.915580658925034</v>
      </c>
      <c r="AR97" s="144">
        <v>-3.9091998397620955</v>
      </c>
      <c r="AS97" s="472">
        <v>102.20721443713234</v>
      </c>
      <c r="AT97" s="474">
        <v>974.82158502888149</v>
      </c>
      <c r="AU97" s="144">
        <v>-26.286928833065549</v>
      </c>
      <c r="AV97" s="472">
        <v>948.53465619581607</v>
      </c>
      <c r="AW97" s="144">
        <v>59.85983466482574</v>
      </c>
      <c r="AX97" s="473">
        <v>1008.3944908606419</v>
      </c>
      <c r="AY97" s="494">
        <f>X97/V97</f>
        <v>0.35472091314923804</v>
      </c>
      <c r="AZ97" s="144">
        <v>-13.018410535222776</v>
      </c>
      <c r="BA97" s="131">
        <v>995.37608032541903</v>
      </c>
    </row>
    <row r="98" spans="1:53">
      <c r="A98" s="416">
        <v>260</v>
      </c>
      <c r="B98" s="435">
        <v>12</v>
      </c>
      <c r="C98" s="413" t="s">
        <v>110</v>
      </c>
      <c r="D98" s="15">
        <v>9566</v>
      </c>
      <c r="E98" s="144">
        <v>239.54403198829186</v>
      </c>
      <c r="F98" s="144">
        <v>52.700974283922221</v>
      </c>
      <c r="G98" s="144">
        <v>406.49688270959649</v>
      </c>
      <c r="H98" s="144">
        <v>393.9712774409366</v>
      </c>
      <c r="I98" s="144">
        <v>60.968705833159106</v>
      </c>
      <c r="J98" s="144">
        <v>39.496408112063556</v>
      </c>
      <c r="K98" s="472">
        <v>1193.17828036797</v>
      </c>
      <c r="L98" s="144">
        <v>110.76863555737044</v>
      </c>
      <c r="M98" s="144">
        <v>0</v>
      </c>
      <c r="N98" s="144">
        <v>0</v>
      </c>
      <c r="O98" s="144">
        <v>167.6609376960067</v>
      </c>
      <c r="P98" s="144">
        <v>108.21905446910644</v>
      </c>
      <c r="Q98" s="144">
        <v>0</v>
      </c>
      <c r="R98" s="144">
        <v>11.85123562617604</v>
      </c>
      <c r="S98" s="144">
        <v>37.066529521582837</v>
      </c>
      <c r="T98" s="144">
        <v>62.874848421492793</v>
      </c>
      <c r="U98" s="475">
        <v>498.44124129173531</v>
      </c>
      <c r="V98" s="473">
        <v>1691.6195216597052</v>
      </c>
      <c r="W98" s="475">
        <v>-1516.35</v>
      </c>
      <c r="X98" s="473">
        <v>175.2695216597053</v>
      </c>
      <c r="Y98" s="144">
        <v>121.89139200000002</v>
      </c>
      <c r="Z98" s="144">
        <v>0</v>
      </c>
      <c r="AA98" s="144">
        <v>14.038390258686292</v>
      </c>
      <c r="AB98" s="144">
        <v>18.152492252490365</v>
      </c>
      <c r="AC98" s="144">
        <v>0</v>
      </c>
      <c r="AD98" s="472">
        <v>154.08227451117668</v>
      </c>
      <c r="AE98" s="144">
        <v>-0.98</v>
      </c>
      <c r="AF98" s="144">
        <v>-1.78</v>
      </c>
      <c r="AG98" s="144">
        <v>-0.98</v>
      </c>
      <c r="AH98" s="144">
        <v>-0.01</v>
      </c>
      <c r="AI98" s="144">
        <v>-17.46</v>
      </c>
      <c r="AJ98" s="144">
        <v>-33.551029683253191</v>
      </c>
      <c r="AK98" s="144">
        <v>294.89788962767994</v>
      </c>
      <c r="AL98" s="144">
        <v>137.36698982324603</v>
      </c>
      <c r="AM98" s="144">
        <v>-29.799999999999997</v>
      </c>
      <c r="AN98" s="144">
        <v>-11.42</v>
      </c>
      <c r="AO98" s="144">
        <v>-27.663609739980867</v>
      </c>
      <c r="AP98" s="144">
        <v>-3.79</v>
      </c>
      <c r="AQ98" s="144">
        <v>47.348599389752145</v>
      </c>
      <c r="AR98" s="144">
        <v>16.724138163337916</v>
      </c>
      <c r="AS98" s="472">
        <v>368.90297758078191</v>
      </c>
      <c r="AT98" s="474">
        <v>698.25477375166395</v>
      </c>
      <c r="AU98" s="144">
        <v>578.00143217764798</v>
      </c>
      <c r="AV98" s="472">
        <v>1276.256205929312</v>
      </c>
      <c r="AW98" s="144">
        <v>178.43506326060773</v>
      </c>
      <c r="AX98" s="473">
        <v>1454.6912691899199</v>
      </c>
      <c r="AY98" s="494">
        <f>X98/V98</f>
        <v>0.10361048652816589</v>
      </c>
      <c r="AZ98" s="144">
        <v>-7.4841564812878989</v>
      </c>
      <c r="BA98" s="131">
        <v>1447.2071127086319</v>
      </c>
    </row>
    <row r="99" spans="1:53">
      <c r="A99" s="416">
        <v>261</v>
      </c>
      <c r="B99" s="435">
        <v>19</v>
      </c>
      <c r="C99" s="413" t="s">
        <v>111</v>
      </c>
      <c r="D99" s="15">
        <v>6837</v>
      </c>
      <c r="E99" s="144">
        <v>446.87791136463363</v>
      </c>
      <c r="F99" s="144">
        <v>65.543694602896011</v>
      </c>
      <c r="G99" s="144">
        <v>507.89679976597921</v>
      </c>
      <c r="H99" s="144">
        <v>422.34189556823168</v>
      </c>
      <c r="I99" s="144">
        <v>58.236606698844518</v>
      </c>
      <c r="J99" s="144">
        <v>52.622752669299395</v>
      </c>
      <c r="K99" s="472">
        <v>1553.5196606698844</v>
      </c>
      <c r="L99" s="144">
        <v>55.328465000612674</v>
      </c>
      <c r="M99" s="144">
        <v>0</v>
      </c>
      <c r="N99" s="144">
        <v>0</v>
      </c>
      <c r="O99" s="144">
        <v>108.53415533128566</v>
      </c>
      <c r="P99" s="144">
        <v>891</v>
      </c>
      <c r="Q99" s="144">
        <v>0</v>
      </c>
      <c r="R99" s="144">
        <v>0</v>
      </c>
      <c r="S99" s="144">
        <v>26.025435621536886</v>
      </c>
      <c r="T99" s="144">
        <v>44.727365803715081</v>
      </c>
      <c r="U99" s="475">
        <v>1125.6154217571504</v>
      </c>
      <c r="V99" s="473">
        <v>2679.1350824270348</v>
      </c>
      <c r="W99" s="475">
        <v>-1516.35</v>
      </c>
      <c r="X99" s="473">
        <v>1162.7850824270347</v>
      </c>
      <c r="Y99" s="144">
        <v>327.29088300000006</v>
      </c>
      <c r="Z99" s="144">
        <v>0</v>
      </c>
      <c r="AA99" s="144">
        <v>16.104814748085357</v>
      </c>
      <c r="AB99" s="144">
        <v>16.751342706743028</v>
      </c>
      <c r="AC99" s="144">
        <v>17.418940952532221</v>
      </c>
      <c r="AD99" s="472">
        <v>377.56598140736071</v>
      </c>
      <c r="AE99" s="144">
        <v>-0.98</v>
      </c>
      <c r="AF99" s="144">
        <v>-1.78</v>
      </c>
      <c r="AG99" s="144">
        <v>-0.98</v>
      </c>
      <c r="AH99" s="144">
        <v>-0.01</v>
      </c>
      <c r="AI99" s="144">
        <v>-17.46</v>
      </c>
      <c r="AJ99" s="144">
        <v>-9.750367193213398</v>
      </c>
      <c r="AK99" s="144">
        <v>89.303213069449598</v>
      </c>
      <c r="AL99" s="144">
        <v>236.08505864451729</v>
      </c>
      <c r="AM99" s="144">
        <v>-29.8</v>
      </c>
      <c r="AN99" s="144">
        <v>-11.42</v>
      </c>
      <c r="AO99" s="144">
        <v>-37.022121403974118</v>
      </c>
      <c r="AP99" s="144">
        <v>-3.79</v>
      </c>
      <c r="AQ99" s="144">
        <v>31.784132888762905</v>
      </c>
      <c r="AR99" s="144">
        <v>5.3756637551719866</v>
      </c>
      <c r="AS99" s="472">
        <v>249.55557976071427</v>
      </c>
      <c r="AT99" s="474">
        <v>1789.9066435951097</v>
      </c>
      <c r="AU99" s="144">
        <v>-81.897000507835358</v>
      </c>
      <c r="AV99" s="472">
        <v>1708.0096430872745</v>
      </c>
      <c r="AW99" s="144">
        <v>122.60173949258136</v>
      </c>
      <c r="AX99" s="473">
        <v>1830.6113825798557</v>
      </c>
      <c r="AY99" s="494">
        <f>X99/V99</f>
        <v>0.43401510063974263</v>
      </c>
      <c r="AZ99" s="144">
        <v>-23.661377665642828</v>
      </c>
      <c r="BA99" s="131">
        <v>1806.950004914213</v>
      </c>
    </row>
    <row r="100" spans="1:53">
      <c r="A100" s="416">
        <v>263</v>
      </c>
      <c r="B100" s="435">
        <v>11</v>
      </c>
      <c r="C100" s="413" t="s">
        <v>112</v>
      </c>
      <c r="D100" s="15">
        <v>7354</v>
      </c>
      <c r="E100" s="144">
        <v>410.68613543649718</v>
      </c>
      <c r="F100" s="144">
        <v>87.595284199075323</v>
      </c>
      <c r="G100" s="144">
        <v>490.68665080228448</v>
      </c>
      <c r="H100" s="144">
        <v>457.17049768833289</v>
      </c>
      <c r="I100" s="144">
        <v>58.328833288006528</v>
      </c>
      <c r="J100" s="144">
        <v>42.256187109056299</v>
      </c>
      <c r="K100" s="472">
        <v>1546.7235885232528</v>
      </c>
      <c r="L100" s="144">
        <v>72.993821677861078</v>
      </c>
      <c r="M100" s="144">
        <v>0</v>
      </c>
      <c r="N100" s="144">
        <v>0</v>
      </c>
      <c r="O100" s="144">
        <v>40.308211857492516</v>
      </c>
      <c r="P100" s="144">
        <v>149.13564899715954</v>
      </c>
      <c r="Q100" s="144">
        <v>0</v>
      </c>
      <c r="R100" s="144">
        <v>0</v>
      </c>
      <c r="S100" s="144">
        <v>28.690180116191797</v>
      </c>
      <c r="T100" s="144">
        <v>45.132608104432968</v>
      </c>
      <c r="U100" s="475">
        <v>336.26047075313789</v>
      </c>
      <c r="V100" s="473">
        <v>1882.9840592763908</v>
      </c>
      <c r="W100" s="475">
        <v>-1516.35</v>
      </c>
      <c r="X100" s="473">
        <v>366.63405927639104</v>
      </c>
      <c r="Y100" s="144">
        <v>55.967658000000007</v>
      </c>
      <c r="Z100" s="144">
        <v>0</v>
      </c>
      <c r="AA100" s="144">
        <v>11.584301637017239</v>
      </c>
      <c r="AB100" s="144">
        <v>19.824680432711762</v>
      </c>
      <c r="AC100" s="144">
        <v>0</v>
      </c>
      <c r="AD100" s="472">
        <v>87.376640069729007</v>
      </c>
      <c r="AE100" s="144">
        <v>-0.98</v>
      </c>
      <c r="AF100" s="144">
        <v>-1.78</v>
      </c>
      <c r="AG100" s="144">
        <v>-0.98</v>
      </c>
      <c r="AH100" s="144">
        <v>-0.01</v>
      </c>
      <c r="AI100" s="144">
        <v>-17.46</v>
      </c>
      <c r="AJ100" s="144">
        <v>-39.084549014141963</v>
      </c>
      <c r="AK100" s="144">
        <v>149.62999000857724</v>
      </c>
      <c r="AL100" s="144">
        <v>30.626214297478811</v>
      </c>
      <c r="AM100" s="144">
        <v>-29.8</v>
      </c>
      <c r="AN100" s="144">
        <v>-11.42</v>
      </c>
      <c r="AO100" s="144">
        <v>-25.647981307149646</v>
      </c>
      <c r="AP100" s="144">
        <v>-3.79</v>
      </c>
      <c r="AQ100" s="144">
        <v>43.713310677033157</v>
      </c>
      <c r="AR100" s="144">
        <v>3.6056602228245458</v>
      </c>
      <c r="AS100" s="472">
        <v>96.622644884622147</v>
      </c>
      <c r="AT100" s="474">
        <v>550.63334423074218</v>
      </c>
      <c r="AU100" s="144">
        <v>632.63216668704445</v>
      </c>
      <c r="AV100" s="472">
        <v>1183.2655109177865</v>
      </c>
      <c r="AW100" s="144">
        <v>188.52246938587584</v>
      </c>
      <c r="AX100" s="473">
        <v>1371.7879803036624</v>
      </c>
      <c r="AY100" s="494">
        <f>X100/V100</f>
        <v>0.19470906164616408</v>
      </c>
      <c r="AZ100" s="144">
        <v>31.755911096002173</v>
      </c>
      <c r="BA100" s="131">
        <v>1403.5438913996647</v>
      </c>
    </row>
    <row r="101" spans="1:53">
      <c r="A101" s="416">
        <v>265</v>
      </c>
      <c r="B101" s="435">
        <v>13</v>
      </c>
      <c r="C101" s="413" t="s">
        <v>113</v>
      </c>
      <c r="D101" s="15">
        <v>1011</v>
      </c>
      <c r="E101" s="144">
        <v>356.04748763600395</v>
      </c>
      <c r="F101" s="144">
        <v>110.81163204747774</v>
      </c>
      <c r="G101" s="144">
        <v>419.44598417408508</v>
      </c>
      <c r="H101" s="144">
        <v>321.81792284866469</v>
      </c>
      <c r="I101" s="144">
        <v>59.883600395647875</v>
      </c>
      <c r="J101" s="144">
        <v>38.762888229475763</v>
      </c>
      <c r="K101" s="472">
        <v>1306.769515331355</v>
      </c>
      <c r="L101" s="144">
        <v>80.859646200819313</v>
      </c>
      <c r="M101" s="144">
        <v>0</v>
      </c>
      <c r="N101" s="144">
        <v>0</v>
      </c>
      <c r="O101" s="144">
        <v>42.718081107814044</v>
      </c>
      <c r="P101" s="144">
        <v>395.23165498477357</v>
      </c>
      <c r="Q101" s="144">
        <v>0</v>
      </c>
      <c r="R101" s="144">
        <v>27.013016815034618</v>
      </c>
      <c r="S101" s="144">
        <v>45.937920085456966</v>
      </c>
      <c r="T101" s="144">
        <v>49.225519287833826</v>
      </c>
      <c r="U101" s="475">
        <v>640.98583848173246</v>
      </c>
      <c r="V101" s="473">
        <v>1947.7553538130876</v>
      </c>
      <c r="W101" s="475">
        <v>-1516.35</v>
      </c>
      <c r="X101" s="473">
        <v>431.40535381308763</v>
      </c>
      <c r="Y101" s="144">
        <v>344.55278400000003</v>
      </c>
      <c r="Z101" s="144">
        <v>0</v>
      </c>
      <c r="AA101" s="144">
        <v>9.9513690171987523</v>
      </c>
      <c r="AB101" s="144">
        <v>16.835323069647167</v>
      </c>
      <c r="AC101" s="144">
        <v>0</v>
      </c>
      <c r="AD101" s="472">
        <v>371.33947608684593</v>
      </c>
      <c r="AE101" s="144">
        <v>-0.98</v>
      </c>
      <c r="AF101" s="144">
        <v>-1.78</v>
      </c>
      <c r="AG101" s="144">
        <v>-0.98</v>
      </c>
      <c r="AH101" s="144">
        <v>-0.01</v>
      </c>
      <c r="AI101" s="144">
        <v>-17.46</v>
      </c>
      <c r="AJ101" s="144">
        <v>-32.391493570722055</v>
      </c>
      <c r="AK101" s="144">
        <v>401.25923557486578</v>
      </c>
      <c r="AL101" s="144">
        <v>131.65475704232804</v>
      </c>
      <c r="AM101" s="144">
        <v>-29.8</v>
      </c>
      <c r="AN101" s="144">
        <v>-11.42</v>
      </c>
      <c r="AO101" s="144">
        <v>-36.030467325216478</v>
      </c>
      <c r="AP101" s="144">
        <v>-3.79</v>
      </c>
      <c r="AQ101" s="144">
        <v>41.383161463044914</v>
      </c>
      <c r="AR101" s="144">
        <v>1.918397431871244</v>
      </c>
      <c r="AS101" s="472">
        <v>441.57359061617154</v>
      </c>
      <c r="AT101" s="474">
        <v>1244.3184205161051</v>
      </c>
      <c r="AU101" s="144">
        <v>417.94142042873864</v>
      </c>
      <c r="AV101" s="472">
        <v>1662.2598409448435</v>
      </c>
      <c r="AW101" s="144">
        <v>187.22106910880569</v>
      </c>
      <c r="AX101" s="473">
        <v>1849.4809100536495</v>
      </c>
      <c r="AY101" s="494">
        <f>X101/V101</f>
        <v>0.221488470288906</v>
      </c>
      <c r="AZ101" s="144">
        <v>-47.896640059347185</v>
      </c>
      <c r="BA101" s="131">
        <v>1801.5842699943021</v>
      </c>
    </row>
    <row r="102" spans="1:53">
      <c r="A102" s="416">
        <v>271</v>
      </c>
      <c r="B102" s="435">
        <v>4</v>
      </c>
      <c r="C102" s="413" t="s">
        <v>114</v>
      </c>
      <c r="D102" s="15">
        <v>6668</v>
      </c>
      <c r="E102" s="144">
        <v>323.90282843431316</v>
      </c>
      <c r="F102" s="144">
        <v>72.805302939412115</v>
      </c>
      <c r="G102" s="144">
        <v>425.97497750449907</v>
      </c>
      <c r="H102" s="144">
        <v>396.450674865027</v>
      </c>
      <c r="I102" s="144">
        <v>59.980563887222552</v>
      </c>
      <c r="J102" s="144">
        <v>44.64872225554889</v>
      </c>
      <c r="K102" s="472">
        <v>1323.7630698860228</v>
      </c>
      <c r="L102" s="144">
        <v>64.393176488113596</v>
      </c>
      <c r="M102" s="144">
        <v>0</v>
      </c>
      <c r="N102" s="144">
        <v>0</v>
      </c>
      <c r="O102" s="144">
        <v>71.540322435512891</v>
      </c>
      <c r="P102" s="144">
        <v>59.487794804821625</v>
      </c>
      <c r="Q102" s="144">
        <v>0</v>
      </c>
      <c r="R102" s="144">
        <v>0</v>
      </c>
      <c r="S102" s="144">
        <v>32.230439733870391</v>
      </c>
      <c r="T102" s="144">
        <v>46.583863227354534</v>
      </c>
      <c r="U102" s="475">
        <v>274.235596689673</v>
      </c>
      <c r="V102" s="473">
        <v>1597.9986665756958</v>
      </c>
      <c r="W102" s="475">
        <v>-1516.35</v>
      </c>
      <c r="X102" s="473">
        <v>81.648666575696012</v>
      </c>
      <c r="Y102" s="144">
        <v>0</v>
      </c>
      <c r="Z102" s="144">
        <v>0</v>
      </c>
      <c r="AA102" s="144">
        <v>12.293129601072589</v>
      </c>
      <c r="AB102" s="144">
        <v>17.780815538812401</v>
      </c>
      <c r="AC102" s="144">
        <v>0</v>
      </c>
      <c r="AD102" s="472">
        <v>30.073945139884991</v>
      </c>
      <c r="AE102" s="144">
        <v>-0.98000000000000009</v>
      </c>
      <c r="AF102" s="144">
        <v>-1.78</v>
      </c>
      <c r="AG102" s="144">
        <v>-0.98000000000000009</v>
      </c>
      <c r="AH102" s="144">
        <v>-0.01</v>
      </c>
      <c r="AI102" s="144">
        <v>-17.46</v>
      </c>
      <c r="AJ102" s="144">
        <v>-40.912743326334734</v>
      </c>
      <c r="AK102" s="144">
        <v>-104.29163565485335</v>
      </c>
      <c r="AL102" s="144">
        <v>-30.05935170936035</v>
      </c>
      <c r="AM102" s="144">
        <v>-29.8</v>
      </c>
      <c r="AN102" s="144">
        <v>-11.42</v>
      </c>
      <c r="AO102" s="144">
        <v>-8.6459364194169535</v>
      </c>
      <c r="AP102" s="144">
        <v>-3.79</v>
      </c>
      <c r="AQ102" s="144">
        <v>73.765323591242023</v>
      </c>
      <c r="AR102" s="144">
        <v>-2.533157389290436</v>
      </c>
      <c r="AS102" s="472">
        <v>-178.89750090801382</v>
      </c>
      <c r="AT102" s="474">
        <v>-67.174889192432815</v>
      </c>
      <c r="AU102" s="144">
        <v>466.05378153754907</v>
      </c>
      <c r="AV102" s="472">
        <v>398.87889234511624</v>
      </c>
      <c r="AW102" s="144">
        <v>147.59081477266767</v>
      </c>
      <c r="AX102" s="473">
        <v>546.46970711778397</v>
      </c>
      <c r="AY102" s="494">
        <f>X102/V102</f>
        <v>5.1094327100196228E-2</v>
      </c>
      <c r="AZ102" s="144">
        <v>28.723311307738449</v>
      </c>
      <c r="BA102" s="131">
        <v>575.19301842552238</v>
      </c>
    </row>
    <row r="103" spans="1:53">
      <c r="A103" s="416">
        <v>272</v>
      </c>
      <c r="B103" s="435">
        <v>16</v>
      </c>
      <c r="C103" s="413" t="s">
        <v>115</v>
      </c>
      <c r="D103" s="15">
        <v>48367</v>
      </c>
      <c r="E103" s="144">
        <v>528.58817623586333</v>
      </c>
      <c r="F103" s="144">
        <v>103.45962495089627</v>
      </c>
      <c r="G103" s="144">
        <v>618.1946949366303</v>
      </c>
      <c r="H103" s="144">
        <v>558.04889242665456</v>
      </c>
      <c r="I103" s="144">
        <v>55.682707631236177</v>
      </c>
      <c r="J103" s="144">
        <v>47.519100212955109</v>
      </c>
      <c r="K103" s="472">
        <v>1911.4931963942356</v>
      </c>
      <c r="L103" s="144">
        <v>60.935999638600293</v>
      </c>
      <c r="M103" s="144">
        <v>22.077999999999999</v>
      </c>
      <c r="N103" s="144">
        <v>34.755688423925406</v>
      </c>
      <c r="O103" s="144">
        <v>110.27592221969523</v>
      </c>
      <c r="P103" s="144">
        <v>24.690827166124116</v>
      </c>
      <c r="Q103" s="144">
        <v>0</v>
      </c>
      <c r="R103" s="144">
        <v>0</v>
      </c>
      <c r="S103" s="144">
        <v>18.452431285796585</v>
      </c>
      <c r="T103" s="144">
        <v>45.254181570078771</v>
      </c>
      <c r="U103" s="475">
        <v>316.44305030422038</v>
      </c>
      <c r="V103" s="473">
        <v>2227.9362466984558</v>
      </c>
      <c r="W103" s="475">
        <v>-1516.3500000000001</v>
      </c>
      <c r="X103" s="473">
        <v>711.58624669845585</v>
      </c>
      <c r="Y103" s="144">
        <v>0</v>
      </c>
      <c r="Z103" s="144">
        <v>0</v>
      </c>
      <c r="AA103" s="144">
        <v>14.794888231396579</v>
      </c>
      <c r="AB103" s="144">
        <v>20.117792609221606</v>
      </c>
      <c r="AC103" s="144">
        <v>3.4932045277433961</v>
      </c>
      <c r="AD103" s="472">
        <v>38.405885368361588</v>
      </c>
      <c r="AE103" s="144">
        <v>-0.97999999999999987</v>
      </c>
      <c r="AF103" s="144">
        <v>-1.7799999999999998</v>
      </c>
      <c r="AG103" s="144">
        <v>-0.97999999999999987</v>
      </c>
      <c r="AH103" s="144">
        <v>-0.01</v>
      </c>
      <c r="AI103" s="144">
        <v>-17.46</v>
      </c>
      <c r="AJ103" s="144">
        <v>-37.477953238778504</v>
      </c>
      <c r="AK103" s="144">
        <v>-201.20460528979507</v>
      </c>
      <c r="AL103" s="144">
        <v>-67.816851406426323</v>
      </c>
      <c r="AM103" s="144">
        <v>-29.8</v>
      </c>
      <c r="AN103" s="144">
        <v>-11.42</v>
      </c>
      <c r="AO103" s="144">
        <v>-13.672134907413184</v>
      </c>
      <c r="AP103" s="144">
        <v>-3.79</v>
      </c>
      <c r="AQ103" s="144">
        <v>35.641487538675534</v>
      </c>
      <c r="AR103" s="144">
        <v>0.29566005362167103</v>
      </c>
      <c r="AS103" s="472">
        <v>-350.4543972501159</v>
      </c>
      <c r="AT103" s="474">
        <v>399.53773481670152</v>
      </c>
      <c r="AU103" s="144">
        <v>231.22401999038894</v>
      </c>
      <c r="AV103" s="472">
        <v>630.76175480709037</v>
      </c>
      <c r="AW103" s="144">
        <v>86.621726858438521</v>
      </c>
      <c r="AX103" s="473">
        <v>717.38348166552885</v>
      </c>
      <c r="AY103" s="494">
        <f>X103/V103</f>
        <v>0.31939255342379946</v>
      </c>
      <c r="AZ103" s="144">
        <v>2.9649053912791761</v>
      </c>
      <c r="BA103" s="131">
        <v>720.34838705680806</v>
      </c>
    </row>
    <row r="104" spans="1:53">
      <c r="A104" s="416">
        <v>273</v>
      </c>
      <c r="B104" s="435">
        <v>19</v>
      </c>
      <c r="C104" s="413" t="s">
        <v>116</v>
      </c>
      <c r="D104" s="15">
        <v>3987</v>
      </c>
      <c r="E104" s="144">
        <v>416.18918735891651</v>
      </c>
      <c r="F104" s="144">
        <v>77.272144469525955</v>
      </c>
      <c r="G104" s="144">
        <v>559.89848758465007</v>
      </c>
      <c r="H104" s="144">
        <v>513.42954100827694</v>
      </c>
      <c r="I104" s="144">
        <v>57.482116879859539</v>
      </c>
      <c r="J104" s="144">
        <v>46.180225733634309</v>
      </c>
      <c r="K104" s="472">
        <v>1670.4517030348632</v>
      </c>
      <c r="L104" s="144">
        <v>65.248618031918269</v>
      </c>
      <c r="M104" s="144">
        <v>0</v>
      </c>
      <c r="N104" s="144">
        <v>0</v>
      </c>
      <c r="O104" s="144">
        <v>57.6076072234763</v>
      </c>
      <c r="P104" s="144">
        <v>530.02043647300877</v>
      </c>
      <c r="Q104" s="144">
        <v>0</v>
      </c>
      <c r="R104" s="144">
        <v>0</v>
      </c>
      <c r="S104" s="144">
        <v>27.936878213216865</v>
      </c>
      <c r="T104" s="144">
        <v>46.255229495861549</v>
      </c>
      <c r="U104" s="475">
        <v>727.06876943748182</v>
      </c>
      <c r="V104" s="473">
        <v>2397.5204724723449</v>
      </c>
      <c r="W104" s="475">
        <v>-1516.35</v>
      </c>
      <c r="X104" s="473">
        <v>881.17047247234507</v>
      </c>
      <c r="Y104" s="144">
        <v>365.03260700000004</v>
      </c>
      <c r="Z104" s="144">
        <v>0</v>
      </c>
      <c r="AA104" s="144">
        <v>13.427621476313064</v>
      </c>
      <c r="AB104" s="144">
        <v>16.618026754334846</v>
      </c>
      <c r="AC104" s="144">
        <v>0</v>
      </c>
      <c r="AD104" s="472">
        <v>395.07825523064798</v>
      </c>
      <c r="AE104" s="144">
        <v>-0.98</v>
      </c>
      <c r="AF104" s="144">
        <v>-1.78</v>
      </c>
      <c r="AG104" s="144">
        <v>-0.98</v>
      </c>
      <c r="AH104" s="144">
        <v>-0.01</v>
      </c>
      <c r="AI104" s="144">
        <v>-17.46</v>
      </c>
      <c r="AJ104" s="144">
        <v>-8.8200270504138434</v>
      </c>
      <c r="AK104" s="144">
        <v>-177.76921865897802</v>
      </c>
      <c r="AL104" s="144">
        <v>204.36217870873074</v>
      </c>
      <c r="AM104" s="144">
        <v>-29.8</v>
      </c>
      <c r="AN104" s="144">
        <v>-11.42</v>
      </c>
      <c r="AO104" s="144">
        <v>-26.839023435867482</v>
      </c>
      <c r="AP104" s="144">
        <v>-3.79</v>
      </c>
      <c r="AQ104" s="144">
        <v>27.595597206512089</v>
      </c>
      <c r="AR104" s="144">
        <v>10.119359168341269</v>
      </c>
      <c r="AS104" s="472">
        <v>-37.571134061675259</v>
      </c>
      <c r="AT104" s="474">
        <v>1238.6775936413176</v>
      </c>
      <c r="AU104" s="144">
        <v>-0.46354482167864092</v>
      </c>
      <c r="AV104" s="472">
        <v>1238.2140488196389</v>
      </c>
      <c r="AW104" s="144">
        <v>114.95120333145366</v>
      </c>
      <c r="AX104" s="473">
        <v>1353.1652521510925</v>
      </c>
      <c r="AY104" s="494">
        <f>X104/V104</f>
        <v>0.36753407638837554</v>
      </c>
      <c r="AZ104" s="144">
        <v>20.088949360421367</v>
      </c>
      <c r="BA104" s="131">
        <v>1373.2542015115139</v>
      </c>
    </row>
    <row r="105" spans="1:53">
      <c r="A105" s="416">
        <v>275</v>
      </c>
      <c r="B105" s="435">
        <v>13</v>
      </c>
      <c r="C105" s="413" t="s">
        <v>117</v>
      </c>
      <c r="D105" s="15">
        <v>2441</v>
      </c>
      <c r="E105" s="144">
        <v>320.10868086849655</v>
      </c>
      <c r="F105" s="144">
        <v>76.492257271609986</v>
      </c>
      <c r="G105" s="144">
        <v>432.67069233920523</v>
      </c>
      <c r="H105" s="144">
        <v>488.72553871364198</v>
      </c>
      <c r="I105" s="144">
        <v>59.457861532158944</v>
      </c>
      <c r="J105" s="144">
        <v>40.80839000409668</v>
      </c>
      <c r="K105" s="472">
        <v>1418.2634207292092</v>
      </c>
      <c r="L105" s="144">
        <v>72.173666378109829</v>
      </c>
      <c r="M105" s="144">
        <v>0</v>
      </c>
      <c r="N105" s="144">
        <v>0</v>
      </c>
      <c r="O105" s="144">
        <v>44.231851700122903</v>
      </c>
      <c r="P105" s="144">
        <v>173.50067564906973</v>
      </c>
      <c r="Q105" s="144">
        <v>0</v>
      </c>
      <c r="R105" s="144">
        <v>0</v>
      </c>
      <c r="S105" s="144">
        <v>24.218113703374602</v>
      </c>
      <c r="T105" s="144">
        <v>49.52093404342483</v>
      </c>
      <c r="U105" s="475">
        <v>363.64524147410191</v>
      </c>
      <c r="V105" s="473">
        <v>1781.908662203311</v>
      </c>
      <c r="W105" s="475">
        <v>-1516.35</v>
      </c>
      <c r="X105" s="473">
        <v>265.55866220331109</v>
      </c>
      <c r="Y105" s="144">
        <v>66.133111666666679</v>
      </c>
      <c r="Z105" s="144">
        <v>0</v>
      </c>
      <c r="AA105" s="144">
        <v>12.334299422782507</v>
      </c>
      <c r="AB105" s="144">
        <v>22.916850357895189</v>
      </c>
      <c r="AC105" s="144">
        <v>0</v>
      </c>
      <c r="AD105" s="472">
        <v>101.38426144734439</v>
      </c>
      <c r="AE105" s="144">
        <v>-0.98</v>
      </c>
      <c r="AF105" s="144">
        <v>-1.7800000000000002</v>
      </c>
      <c r="AG105" s="144">
        <v>-0.98</v>
      </c>
      <c r="AH105" s="144">
        <v>-0.01</v>
      </c>
      <c r="AI105" s="144">
        <v>-17.46</v>
      </c>
      <c r="AJ105" s="144">
        <v>-28.232910692339207</v>
      </c>
      <c r="AK105" s="144">
        <v>74.569734458095382</v>
      </c>
      <c r="AL105" s="144">
        <v>60.400583852886918</v>
      </c>
      <c r="AM105" s="144">
        <v>-29.8</v>
      </c>
      <c r="AN105" s="144">
        <v>-11.42</v>
      </c>
      <c r="AO105" s="144">
        <v>-20.843478390215296</v>
      </c>
      <c r="AP105" s="144">
        <v>-3.7899999999999996</v>
      </c>
      <c r="AQ105" s="144">
        <v>58.991365582498005</v>
      </c>
      <c r="AR105" s="144">
        <v>4.0546295205982172</v>
      </c>
      <c r="AS105" s="472">
        <v>82.719924331524027</v>
      </c>
      <c r="AT105" s="474">
        <v>449.66284798217947</v>
      </c>
      <c r="AU105" s="144">
        <v>511.94769014725858</v>
      </c>
      <c r="AV105" s="472">
        <v>961.61053812943794</v>
      </c>
      <c r="AW105" s="144">
        <v>151.82583868510525</v>
      </c>
      <c r="AX105" s="473">
        <v>1113.4363768145433</v>
      </c>
      <c r="AY105" s="494">
        <f>X105/V105</f>
        <v>0.14903045696795178</v>
      </c>
      <c r="AZ105" s="144">
        <v>-0.71702052437525621</v>
      </c>
      <c r="BA105" s="131">
        <v>1112.7193562901682</v>
      </c>
    </row>
    <row r="106" spans="1:53">
      <c r="A106" s="416">
        <v>276</v>
      </c>
      <c r="B106" s="435">
        <v>12</v>
      </c>
      <c r="C106" s="413" t="s">
        <v>118</v>
      </c>
      <c r="D106" s="15">
        <v>15071</v>
      </c>
      <c r="E106" s="144">
        <v>587.79287970274038</v>
      </c>
      <c r="F106" s="144">
        <v>112.74169995355318</v>
      </c>
      <c r="G106" s="144">
        <v>694.94254993032973</v>
      </c>
      <c r="H106" s="144">
        <v>626.06195209342445</v>
      </c>
      <c r="I106" s="144">
        <v>54.147037356512506</v>
      </c>
      <c r="J106" s="144">
        <v>48.59258708778448</v>
      </c>
      <c r="K106" s="472">
        <v>2124.2787061243448</v>
      </c>
      <c r="L106" s="144">
        <v>60.848910630523392</v>
      </c>
      <c r="M106" s="144">
        <v>0</v>
      </c>
      <c r="N106" s="144">
        <v>0</v>
      </c>
      <c r="O106" s="144">
        <v>46.761947448742617</v>
      </c>
      <c r="P106" s="144">
        <v>43.818002138448563</v>
      </c>
      <c r="Q106" s="144">
        <v>0</v>
      </c>
      <c r="R106" s="144">
        <v>0</v>
      </c>
      <c r="S106" s="144">
        <v>13.481205635176869</v>
      </c>
      <c r="T106" s="144">
        <v>45.36641231504214</v>
      </c>
      <c r="U106" s="475">
        <v>210.27647816793356</v>
      </c>
      <c r="V106" s="473">
        <v>2334.5551842922782</v>
      </c>
      <c r="W106" s="475">
        <v>-1516.35</v>
      </c>
      <c r="X106" s="473">
        <v>818.20518429227855</v>
      </c>
      <c r="Y106" s="144">
        <v>0</v>
      </c>
      <c r="Z106" s="144">
        <v>0</v>
      </c>
      <c r="AA106" s="144">
        <v>7.9766743366055266</v>
      </c>
      <c r="AB106" s="144">
        <v>23.537916505977488</v>
      </c>
      <c r="AC106" s="144">
        <v>0.8918398999028172</v>
      </c>
      <c r="AD106" s="472">
        <v>32.406430742485831</v>
      </c>
      <c r="AE106" s="144">
        <v>-0.98</v>
      </c>
      <c r="AF106" s="144">
        <v>-1.78</v>
      </c>
      <c r="AG106" s="144">
        <v>-0.98</v>
      </c>
      <c r="AH106" s="144">
        <v>-0.01</v>
      </c>
      <c r="AI106" s="144">
        <v>-17.46</v>
      </c>
      <c r="AJ106" s="144">
        <v>-31.772042996483314</v>
      </c>
      <c r="AK106" s="144">
        <v>78.995033716304107</v>
      </c>
      <c r="AL106" s="144">
        <v>-4.2508302048483904</v>
      </c>
      <c r="AM106" s="144">
        <v>-29.8</v>
      </c>
      <c r="AN106" s="144">
        <v>-11.42</v>
      </c>
      <c r="AO106" s="144">
        <v>-25.693536598769018</v>
      </c>
      <c r="AP106" s="144">
        <v>-3.79</v>
      </c>
      <c r="AQ106" s="144">
        <v>33.61717146355997</v>
      </c>
      <c r="AR106" s="144">
        <v>5.5231014180868074</v>
      </c>
      <c r="AS106" s="472">
        <v>-9.8011032021498377</v>
      </c>
      <c r="AT106" s="474">
        <v>840.81051183261457</v>
      </c>
      <c r="AU106" s="144">
        <v>344.55668516983786</v>
      </c>
      <c r="AV106" s="472">
        <v>1185.3671970024525</v>
      </c>
      <c r="AW106" s="144">
        <v>48.76031994872934</v>
      </c>
      <c r="AX106" s="473">
        <v>1234.1275169511819</v>
      </c>
      <c r="AY106" s="494">
        <f>X106/V106</f>
        <v>0.35047583788014758</v>
      </c>
      <c r="AZ106" s="144">
        <v>-18.448626740096881</v>
      </c>
      <c r="BA106" s="131">
        <v>1215.6788902110848</v>
      </c>
    </row>
    <row r="107" spans="1:53">
      <c r="A107" s="416">
        <v>280</v>
      </c>
      <c r="B107" s="435">
        <v>15</v>
      </c>
      <c r="C107" s="413" t="s">
        <v>119</v>
      </c>
      <c r="D107" s="15">
        <v>1986</v>
      </c>
      <c r="E107" s="144">
        <v>322.71476837865055</v>
      </c>
      <c r="F107" s="144">
        <v>75.213534743202416</v>
      </c>
      <c r="G107" s="144">
        <v>523.73962739174226</v>
      </c>
      <c r="H107" s="144">
        <v>511.95543806646526</v>
      </c>
      <c r="I107" s="144">
        <v>58.546948640483386</v>
      </c>
      <c r="J107" s="144">
        <v>44.942034239677739</v>
      </c>
      <c r="K107" s="472">
        <v>1537.1123514602216</v>
      </c>
      <c r="L107" s="144">
        <v>42.679356912191906</v>
      </c>
      <c r="M107" s="144">
        <v>22.077999999999999</v>
      </c>
      <c r="N107" s="144">
        <v>244.58269486404834</v>
      </c>
      <c r="O107" s="144">
        <v>256.01224068479354</v>
      </c>
      <c r="P107" s="144">
        <v>98.223032396916167</v>
      </c>
      <c r="Q107" s="144">
        <v>0</v>
      </c>
      <c r="R107" s="144">
        <v>0</v>
      </c>
      <c r="S107" s="144">
        <v>38.756289508606379</v>
      </c>
      <c r="T107" s="144">
        <v>29.755488418932526</v>
      </c>
      <c r="U107" s="475">
        <v>732.08710278548881</v>
      </c>
      <c r="V107" s="473">
        <v>2269.1994542457105</v>
      </c>
      <c r="W107" s="475">
        <v>-1516.35</v>
      </c>
      <c r="X107" s="473">
        <v>752.8494542457106</v>
      </c>
      <c r="Y107" s="144">
        <v>131.17902700000002</v>
      </c>
      <c r="Z107" s="144">
        <v>0</v>
      </c>
      <c r="AA107" s="144">
        <v>9.6644771993702143</v>
      </c>
      <c r="AB107" s="144">
        <v>17.498371092008977</v>
      </c>
      <c r="AC107" s="144">
        <v>0</v>
      </c>
      <c r="AD107" s="472">
        <v>158.34187529137918</v>
      </c>
      <c r="AE107" s="144">
        <v>-0.98</v>
      </c>
      <c r="AF107" s="144">
        <v>-1.78</v>
      </c>
      <c r="AG107" s="144">
        <v>-0.98</v>
      </c>
      <c r="AH107" s="144">
        <v>-0.01</v>
      </c>
      <c r="AI107" s="144">
        <v>-17.46</v>
      </c>
      <c r="AJ107" s="144">
        <v>-17.750128096676736</v>
      </c>
      <c r="AK107" s="144">
        <v>52.888500327089709</v>
      </c>
      <c r="AL107" s="144">
        <v>112.40309756158538</v>
      </c>
      <c r="AM107" s="144">
        <v>-29.8</v>
      </c>
      <c r="AN107" s="144">
        <v>-11.42</v>
      </c>
      <c r="AO107" s="144">
        <v>-32.475468508786712</v>
      </c>
      <c r="AP107" s="144">
        <v>-3.79</v>
      </c>
      <c r="AQ107" s="144">
        <v>43.728840967723009</v>
      </c>
      <c r="AR107" s="144">
        <v>-3.663266479776897</v>
      </c>
      <c r="AS107" s="472">
        <v>88.911575771157743</v>
      </c>
      <c r="AT107" s="474">
        <v>1000.1029053082475</v>
      </c>
      <c r="AU107" s="144">
        <v>498.14763445770404</v>
      </c>
      <c r="AV107" s="472">
        <v>1498.2505397659515</v>
      </c>
      <c r="AW107" s="144">
        <v>200.96319635112209</v>
      </c>
      <c r="AX107" s="473">
        <v>1699.2137361170737</v>
      </c>
      <c r="AY107" s="494">
        <f>X107/V107</f>
        <v>0.33176874462803019</v>
      </c>
      <c r="AZ107" s="144">
        <v>-472.54069788519638</v>
      </c>
      <c r="BA107" s="131">
        <v>1226.6730382318774</v>
      </c>
    </row>
    <row r="108" spans="1:53">
      <c r="A108" s="416">
        <v>284</v>
      </c>
      <c r="B108" s="435">
        <v>2</v>
      </c>
      <c r="C108" s="413" t="s">
        <v>120</v>
      </c>
      <c r="D108" s="15">
        <v>2186</v>
      </c>
      <c r="E108" s="144">
        <v>361.46610247026535</v>
      </c>
      <c r="F108" s="144">
        <v>89.685946935041159</v>
      </c>
      <c r="G108" s="144">
        <v>428.23980329368709</v>
      </c>
      <c r="H108" s="144">
        <v>434.10823421774933</v>
      </c>
      <c r="I108" s="144">
        <v>59.351948764867338</v>
      </c>
      <c r="J108" s="144">
        <v>43.199487648673369</v>
      </c>
      <c r="K108" s="472">
        <v>1416.0515233302835</v>
      </c>
      <c r="L108" s="144">
        <v>50.802987644371989</v>
      </c>
      <c r="M108" s="144">
        <v>0</v>
      </c>
      <c r="N108" s="144">
        <v>0</v>
      </c>
      <c r="O108" s="144">
        <v>89.8028362305581</v>
      </c>
      <c r="P108" s="144">
        <v>72.330422680400943</v>
      </c>
      <c r="Q108" s="144">
        <v>0</v>
      </c>
      <c r="R108" s="144">
        <v>0</v>
      </c>
      <c r="S108" s="144">
        <v>35.847208716969071</v>
      </c>
      <c r="T108" s="144">
        <v>35.738700823421773</v>
      </c>
      <c r="U108" s="475">
        <v>284.52215609572187</v>
      </c>
      <c r="V108" s="473">
        <v>1700.5736794260054</v>
      </c>
      <c r="W108" s="475">
        <v>-1516.35</v>
      </c>
      <c r="X108" s="473">
        <v>184.22367942600562</v>
      </c>
      <c r="Y108" s="144">
        <v>0.47921733333333344</v>
      </c>
      <c r="Z108" s="144">
        <v>0</v>
      </c>
      <c r="AA108" s="144">
        <v>14.000856537002816</v>
      </c>
      <c r="AB108" s="144">
        <v>20.524665170944868</v>
      </c>
      <c r="AC108" s="144">
        <v>0</v>
      </c>
      <c r="AD108" s="472">
        <v>35.004739041281013</v>
      </c>
      <c r="AE108" s="144">
        <v>-0.97999999999999987</v>
      </c>
      <c r="AF108" s="144">
        <v>-1.78</v>
      </c>
      <c r="AG108" s="144">
        <v>-0.97999999999999987</v>
      </c>
      <c r="AH108" s="144">
        <v>-0.01</v>
      </c>
      <c r="AI108" s="144">
        <v>-17.46</v>
      </c>
      <c r="AJ108" s="144">
        <v>-18.781104757548036</v>
      </c>
      <c r="AK108" s="144">
        <v>226.89217765036608</v>
      </c>
      <c r="AL108" s="144">
        <v>164.642170174608</v>
      </c>
      <c r="AM108" s="144">
        <v>-29.8</v>
      </c>
      <c r="AN108" s="144">
        <v>-11.42</v>
      </c>
      <c r="AO108" s="144">
        <v>-12.972717219528512</v>
      </c>
      <c r="AP108" s="144">
        <v>-3.79</v>
      </c>
      <c r="AQ108" s="144">
        <v>39.809876384610114</v>
      </c>
      <c r="AR108" s="144">
        <v>-1.9261796873420909</v>
      </c>
      <c r="AS108" s="472">
        <v>331.44422254516553</v>
      </c>
      <c r="AT108" s="474">
        <v>550.67264101245212</v>
      </c>
      <c r="AU108" s="144">
        <v>47.821590753006582</v>
      </c>
      <c r="AV108" s="472">
        <v>598.49423176545861</v>
      </c>
      <c r="AW108" s="144">
        <v>201.39983966936722</v>
      </c>
      <c r="AX108" s="473">
        <v>799.89407143482583</v>
      </c>
      <c r="AY108" s="494">
        <f>X108/V108</f>
        <v>0.10833031326710092</v>
      </c>
      <c r="AZ108" s="144">
        <v>626.07954579139994</v>
      </c>
      <c r="BA108" s="131">
        <v>1425.9736172262258</v>
      </c>
    </row>
    <row r="109" spans="1:53">
      <c r="A109" s="416">
        <v>285</v>
      </c>
      <c r="B109" s="435">
        <v>8</v>
      </c>
      <c r="C109" s="413" t="s">
        <v>121</v>
      </c>
      <c r="D109" s="15">
        <v>50210</v>
      </c>
      <c r="E109" s="144">
        <v>319.2903377813185</v>
      </c>
      <c r="F109" s="144">
        <v>69.168439753037248</v>
      </c>
      <c r="G109" s="144">
        <v>429.45718681537545</v>
      </c>
      <c r="H109" s="144">
        <v>427.40621668990241</v>
      </c>
      <c r="I109" s="144">
        <v>59.856611830312687</v>
      </c>
      <c r="J109" s="144">
        <v>47.968544911372227</v>
      </c>
      <c r="K109" s="472">
        <v>1353.1473377813184</v>
      </c>
      <c r="L109" s="144">
        <v>95.400586288774022</v>
      </c>
      <c r="M109" s="144">
        <v>0</v>
      </c>
      <c r="N109" s="144">
        <v>0</v>
      </c>
      <c r="O109" s="144">
        <v>217.73447938657637</v>
      </c>
      <c r="P109" s="144">
        <v>4.4749540745477114</v>
      </c>
      <c r="Q109" s="144">
        <v>0</v>
      </c>
      <c r="R109" s="144">
        <v>2.8334371639115714</v>
      </c>
      <c r="S109" s="144">
        <v>35.88424889220299</v>
      </c>
      <c r="T109" s="144">
        <v>64.128532164907398</v>
      </c>
      <c r="U109" s="475">
        <v>420.45623797092009</v>
      </c>
      <c r="V109" s="473">
        <v>1773.6035757522384</v>
      </c>
      <c r="W109" s="475">
        <v>-1516.35</v>
      </c>
      <c r="X109" s="473">
        <v>257.25357575223836</v>
      </c>
      <c r="Y109" s="144">
        <v>0</v>
      </c>
      <c r="Z109" s="144">
        <v>0</v>
      </c>
      <c r="AA109" s="144">
        <v>15.792907745414643</v>
      </c>
      <c r="AB109" s="144">
        <v>20.690424978998387</v>
      </c>
      <c r="AC109" s="144">
        <v>0</v>
      </c>
      <c r="AD109" s="472">
        <v>36.483332724413032</v>
      </c>
      <c r="AE109" s="144">
        <v>-0.97999999999999987</v>
      </c>
      <c r="AF109" s="144">
        <v>-1.78</v>
      </c>
      <c r="AG109" s="144">
        <v>-0.97999999999999987</v>
      </c>
      <c r="AH109" s="144">
        <v>-0.01</v>
      </c>
      <c r="AI109" s="144">
        <v>-17.46</v>
      </c>
      <c r="AJ109" s="144">
        <v>-78.486594551882092</v>
      </c>
      <c r="AK109" s="144">
        <v>-186.69655842346438</v>
      </c>
      <c r="AL109" s="144">
        <v>-21.891420288494917</v>
      </c>
      <c r="AM109" s="144">
        <v>-29.8</v>
      </c>
      <c r="AN109" s="144">
        <v>-11.42</v>
      </c>
      <c r="AO109" s="144">
        <v>-4.8150011322949524</v>
      </c>
      <c r="AP109" s="144">
        <v>-3.79</v>
      </c>
      <c r="AQ109" s="144">
        <v>50.426448709794201</v>
      </c>
      <c r="AR109" s="144">
        <v>4.2796692599485775</v>
      </c>
      <c r="AS109" s="472">
        <v>-303.40345642639352</v>
      </c>
      <c r="AT109" s="474">
        <v>-9.6665479497420925</v>
      </c>
      <c r="AU109" s="144">
        <v>231.8058542228051</v>
      </c>
      <c r="AV109" s="472">
        <v>222.139306273063</v>
      </c>
      <c r="AW109" s="144">
        <v>89.256029151391189</v>
      </c>
      <c r="AX109" s="473">
        <v>311.39533542445423</v>
      </c>
      <c r="AY109" s="494">
        <f>X109/V109</f>
        <v>0.14504570202116865</v>
      </c>
      <c r="AZ109" s="144">
        <v>-22.199243763393753</v>
      </c>
      <c r="BA109" s="131">
        <v>289.19609166106045</v>
      </c>
    </row>
    <row r="110" spans="1:53">
      <c r="A110" s="416">
        <v>286</v>
      </c>
      <c r="B110" s="435">
        <v>8</v>
      </c>
      <c r="C110" s="413" t="s">
        <v>122</v>
      </c>
      <c r="D110" s="15">
        <v>78386</v>
      </c>
      <c r="E110" s="144">
        <v>329.18217270941244</v>
      </c>
      <c r="F110" s="144">
        <v>66.339463169443519</v>
      </c>
      <c r="G110" s="144">
        <v>444.52990521266548</v>
      </c>
      <c r="H110" s="144">
        <v>411.43959150868778</v>
      </c>
      <c r="I110" s="144">
        <v>59.751490317148473</v>
      </c>
      <c r="J110" s="144">
        <v>46.828154007093097</v>
      </c>
      <c r="K110" s="472">
        <v>1358.0707769244509</v>
      </c>
      <c r="L110" s="144">
        <v>81.207831859087918</v>
      </c>
      <c r="M110" s="144">
        <v>0</v>
      </c>
      <c r="N110" s="144">
        <v>0</v>
      </c>
      <c r="O110" s="144">
        <v>116.00327711581149</v>
      </c>
      <c r="P110" s="144">
        <v>26.940037781873443</v>
      </c>
      <c r="Q110" s="144">
        <v>0</v>
      </c>
      <c r="R110" s="144">
        <v>0</v>
      </c>
      <c r="S110" s="144">
        <v>27.773317017567511</v>
      </c>
      <c r="T110" s="144">
        <v>53.38481616615212</v>
      </c>
      <c r="U110" s="475">
        <v>305.30927994049244</v>
      </c>
      <c r="V110" s="473">
        <v>1663.3800568649433</v>
      </c>
      <c r="W110" s="475">
        <v>-1516.35</v>
      </c>
      <c r="X110" s="473">
        <v>147.03005686494348</v>
      </c>
      <c r="Y110" s="144">
        <v>0</v>
      </c>
      <c r="Z110" s="144">
        <v>0</v>
      </c>
      <c r="AA110" s="144">
        <v>13.396697926911749</v>
      </c>
      <c r="AB110" s="144">
        <v>19.631721267364345</v>
      </c>
      <c r="AC110" s="144">
        <v>0</v>
      </c>
      <c r="AD110" s="472">
        <v>33.02841919427609</v>
      </c>
      <c r="AE110" s="144">
        <v>-0.98</v>
      </c>
      <c r="AF110" s="144">
        <v>-1.7800000000000002</v>
      </c>
      <c r="AG110" s="144">
        <v>-0.98</v>
      </c>
      <c r="AH110" s="144">
        <v>-0.01</v>
      </c>
      <c r="AI110" s="144">
        <v>-17.46</v>
      </c>
      <c r="AJ110" s="144">
        <v>-53.16148313027837</v>
      </c>
      <c r="AK110" s="144">
        <v>-192.04465353015752</v>
      </c>
      <c r="AL110" s="144">
        <v>-60.047149077842157</v>
      </c>
      <c r="AM110" s="144">
        <v>-29.800000000000004</v>
      </c>
      <c r="AN110" s="144">
        <v>-11.42</v>
      </c>
      <c r="AO110" s="144">
        <v>-0.83915686594853145</v>
      </c>
      <c r="AP110" s="144">
        <v>-3.79</v>
      </c>
      <c r="AQ110" s="144">
        <v>41.978866164799967</v>
      </c>
      <c r="AR110" s="144">
        <v>3.0868681587618889</v>
      </c>
      <c r="AS110" s="472">
        <v>-327.24670828066473</v>
      </c>
      <c r="AT110" s="474">
        <v>-147.18823222144516</v>
      </c>
      <c r="AU110" s="144">
        <v>185.90259986838211</v>
      </c>
      <c r="AV110" s="472">
        <v>38.714367646936942</v>
      </c>
      <c r="AW110" s="144">
        <v>100.87411472149978</v>
      </c>
      <c r="AX110" s="473">
        <v>139.58848236843673</v>
      </c>
      <c r="AY110" s="494">
        <f>X110/V110</f>
        <v>8.8392340799166774E-2</v>
      </c>
      <c r="AZ110" s="144">
        <v>-2.8070199270277887</v>
      </c>
      <c r="BA110" s="131">
        <v>136.78146244140893</v>
      </c>
    </row>
    <row r="111" spans="1:53">
      <c r="A111" s="416">
        <v>287</v>
      </c>
      <c r="B111" s="435">
        <v>15</v>
      </c>
      <c r="C111" s="413" t="s">
        <v>123</v>
      </c>
      <c r="D111" s="15">
        <v>6121</v>
      </c>
      <c r="E111" s="144">
        <v>358.58560692697273</v>
      </c>
      <c r="F111" s="144">
        <v>64.05929750040842</v>
      </c>
      <c r="G111" s="144">
        <v>433.97731743179219</v>
      </c>
      <c r="H111" s="144">
        <v>427.44975330828294</v>
      </c>
      <c r="I111" s="144">
        <v>59.547603332788761</v>
      </c>
      <c r="J111" s="144">
        <v>40.036347002123833</v>
      </c>
      <c r="K111" s="472">
        <v>1383.655925502369</v>
      </c>
      <c r="L111" s="144">
        <v>44.358929400307929</v>
      </c>
      <c r="M111" s="144">
        <v>22.077999999999999</v>
      </c>
      <c r="N111" s="144">
        <v>154.30433589282796</v>
      </c>
      <c r="O111" s="144">
        <v>142.39698742035614</v>
      </c>
      <c r="P111" s="144">
        <v>92.158249557966698</v>
      </c>
      <c r="Q111" s="144">
        <v>0</v>
      </c>
      <c r="R111" s="144">
        <v>0</v>
      </c>
      <c r="S111" s="144">
        <v>38.609457169493474</v>
      </c>
      <c r="T111" s="144">
        <v>28.093808201274303</v>
      </c>
      <c r="U111" s="475">
        <v>521.99976764222652</v>
      </c>
      <c r="V111" s="473">
        <v>1905.6556931445955</v>
      </c>
      <c r="W111" s="475">
        <v>-1516.35</v>
      </c>
      <c r="X111" s="473">
        <v>389.30569314459552</v>
      </c>
      <c r="Y111" s="144">
        <v>63.339543333333346</v>
      </c>
      <c r="Z111" s="144">
        <v>0</v>
      </c>
      <c r="AA111" s="144">
        <v>13.722490468563347</v>
      </c>
      <c r="AB111" s="144">
        <v>19.058043191992926</v>
      </c>
      <c r="AC111" s="144">
        <v>0</v>
      </c>
      <c r="AD111" s="472">
        <v>96.120076993889612</v>
      </c>
      <c r="AE111" s="144">
        <v>-0.98</v>
      </c>
      <c r="AF111" s="144">
        <v>-1.7800000000000002</v>
      </c>
      <c r="AG111" s="144">
        <v>-0.98</v>
      </c>
      <c r="AH111" s="144">
        <v>-0.01</v>
      </c>
      <c r="AI111" s="144">
        <v>-17.46</v>
      </c>
      <c r="AJ111" s="144">
        <v>-14.660472030713935</v>
      </c>
      <c r="AK111" s="144">
        <v>219.63972965823439</v>
      </c>
      <c r="AL111" s="144">
        <v>91.646303156939183</v>
      </c>
      <c r="AM111" s="144">
        <v>-29.800000000000004</v>
      </c>
      <c r="AN111" s="144">
        <v>-11.419999999999998</v>
      </c>
      <c r="AO111" s="144">
        <v>-22.355367525737531</v>
      </c>
      <c r="AP111" s="144">
        <v>-3.79</v>
      </c>
      <c r="AQ111" s="144">
        <v>14.596580855804868</v>
      </c>
      <c r="AR111" s="144">
        <v>0.76823177553014255</v>
      </c>
      <c r="AS111" s="472">
        <v>223.4150058900571</v>
      </c>
      <c r="AT111" s="474">
        <v>708.84077602854222</v>
      </c>
      <c r="AU111" s="144">
        <v>322.52052528848748</v>
      </c>
      <c r="AV111" s="472">
        <v>1031.3613013170295</v>
      </c>
      <c r="AW111" s="144">
        <v>186.82445614758905</v>
      </c>
      <c r="AX111" s="473">
        <v>1218.1857574646187</v>
      </c>
      <c r="AY111" s="494">
        <f>X111/V111</f>
        <v>0.20428962826027994</v>
      </c>
      <c r="AZ111" s="144">
        <v>188.48982507760169</v>
      </c>
      <c r="BA111" s="131">
        <v>1406.6755825422204</v>
      </c>
    </row>
    <row r="112" spans="1:53">
      <c r="A112" s="416">
        <v>288</v>
      </c>
      <c r="B112" s="435">
        <v>15</v>
      </c>
      <c r="C112" s="413" t="s">
        <v>124</v>
      </c>
      <c r="D112" s="15">
        <v>6342</v>
      </c>
      <c r="E112" s="144">
        <v>492.83209713024286</v>
      </c>
      <c r="F112" s="144">
        <v>88.324314096499521</v>
      </c>
      <c r="G112" s="144">
        <v>546.27708766950491</v>
      </c>
      <c r="H112" s="144">
        <v>557.91034058656578</v>
      </c>
      <c r="I112" s="144">
        <v>56.692374645222323</v>
      </c>
      <c r="J112" s="144">
        <v>45.378568274992119</v>
      </c>
      <c r="K112" s="472">
        <v>1787.4147824030272</v>
      </c>
      <c r="L112" s="144">
        <v>33.197814989226316</v>
      </c>
      <c r="M112" s="144">
        <v>22.077999999999999</v>
      </c>
      <c r="N112" s="144">
        <v>221.26339451277201</v>
      </c>
      <c r="O112" s="144">
        <v>101.21892620624408</v>
      </c>
      <c r="P112" s="144">
        <v>92.822549369326609</v>
      </c>
      <c r="Q112" s="144">
        <v>0</v>
      </c>
      <c r="R112" s="144">
        <v>0</v>
      </c>
      <c r="S112" s="144">
        <v>27.131091383236168</v>
      </c>
      <c r="T112" s="144">
        <v>25.022232734153263</v>
      </c>
      <c r="U112" s="475">
        <v>522.7340091949585</v>
      </c>
      <c r="V112" s="473">
        <v>2310.1487915979856</v>
      </c>
      <c r="W112" s="475">
        <v>-1516.35</v>
      </c>
      <c r="X112" s="473">
        <v>793.79879159798588</v>
      </c>
      <c r="Y112" s="144">
        <v>0</v>
      </c>
      <c r="Z112" s="144">
        <v>0</v>
      </c>
      <c r="AA112" s="144">
        <v>10.914271548402541</v>
      </c>
      <c r="AB112" s="144">
        <v>21.118938401420461</v>
      </c>
      <c r="AC112" s="144">
        <v>0</v>
      </c>
      <c r="AD112" s="472">
        <v>32.033209949823004</v>
      </c>
      <c r="AE112" s="144">
        <v>-0.98</v>
      </c>
      <c r="AF112" s="144">
        <v>-1.78</v>
      </c>
      <c r="AG112" s="144">
        <v>-0.98</v>
      </c>
      <c r="AH112" s="144">
        <v>-0.01</v>
      </c>
      <c r="AI112" s="144">
        <v>-17.46</v>
      </c>
      <c r="AJ112" s="144">
        <v>-13.60679990539262</v>
      </c>
      <c r="AK112" s="144">
        <v>0.50493244174850294</v>
      </c>
      <c r="AL112" s="144">
        <v>-10.344843191168346</v>
      </c>
      <c r="AM112" s="144">
        <v>-29.8</v>
      </c>
      <c r="AN112" s="144">
        <v>-11.42</v>
      </c>
      <c r="AO112" s="144">
        <v>-23.313086581559041</v>
      </c>
      <c r="AP112" s="144">
        <v>-3.79</v>
      </c>
      <c r="AQ112" s="144">
        <v>30.212120795112615</v>
      </c>
      <c r="AR112" s="144">
        <v>-5.1199391798062104</v>
      </c>
      <c r="AS112" s="472">
        <v>-87.887615621065123</v>
      </c>
      <c r="AT112" s="474">
        <v>737.94438592674373</v>
      </c>
      <c r="AU112" s="144">
        <v>337.60113068314587</v>
      </c>
      <c r="AV112" s="472">
        <v>1075.5455166098895</v>
      </c>
      <c r="AW112" s="144">
        <v>156.34248313732829</v>
      </c>
      <c r="AX112" s="473">
        <v>1231.8879997472179</v>
      </c>
      <c r="AY112" s="494">
        <f>X112/V112</f>
        <v>0.34361370769061855</v>
      </c>
      <c r="AZ112" s="144">
        <v>-93.84537355723748</v>
      </c>
      <c r="BA112" s="131">
        <v>1138.0426261899804</v>
      </c>
    </row>
    <row r="113" spans="1:53">
      <c r="A113" s="416">
        <v>290</v>
      </c>
      <c r="B113" s="435">
        <v>18</v>
      </c>
      <c r="C113" s="413" t="s">
        <v>125</v>
      </c>
      <c r="D113" s="15">
        <v>7483</v>
      </c>
      <c r="E113" s="144">
        <v>259.29357343311506</v>
      </c>
      <c r="F113" s="144">
        <v>44.91402913270079</v>
      </c>
      <c r="G113" s="144">
        <v>347.50330749699316</v>
      </c>
      <c r="H113" s="144">
        <v>409.43299211546173</v>
      </c>
      <c r="I113" s="144">
        <v>61.299746091139916</v>
      </c>
      <c r="J113" s="144">
        <v>40.074258987037283</v>
      </c>
      <c r="K113" s="472">
        <v>1162.5179072564479</v>
      </c>
      <c r="L113" s="144">
        <v>74.244106754219601</v>
      </c>
      <c r="M113" s="144">
        <v>0</v>
      </c>
      <c r="N113" s="144">
        <v>0</v>
      </c>
      <c r="O113" s="144">
        <v>66.372012561806756</v>
      </c>
      <c r="P113" s="144">
        <v>530.42973543859421</v>
      </c>
      <c r="Q113" s="144">
        <v>0</v>
      </c>
      <c r="R113" s="144">
        <v>0</v>
      </c>
      <c r="S113" s="144">
        <v>23.555186778079698</v>
      </c>
      <c r="T113" s="144">
        <v>46.437605238540698</v>
      </c>
      <c r="U113" s="475">
        <v>741.03864677124079</v>
      </c>
      <c r="V113" s="473">
        <v>1903.5565540276889</v>
      </c>
      <c r="W113" s="475">
        <v>-1516.35</v>
      </c>
      <c r="X113" s="473">
        <v>387.20655402768892</v>
      </c>
      <c r="Y113" s="144">
        <v>145.73189450000001</v>
      </c>
      <c r="Z113" s="144">
        <v>0</v>
      </c>
      <c r="AA113" s="144">
        <v>14.099261829686007</v>
      </c>
      <c r="AB113" s="144">
        <v>20.595631897248058</v>
      </c>
      <c r="AC113" s="144">
        <v>0</v>
      </c>
      <c r="AD113" s="472">
        <v>180.42678822693409</v>
      </c>
      <c r="AE113" s="144">
        <v>-0.98</v>
      </c>
      <c r="AF113" s="144">
        <v>-1.78</v>
      </c>
      <c r="AG113" s="144">
        <v>-0.98</v>
      </c>
      <c r="AH113" s="144">
        <v>-0.01</v>
      </c>
      <c r="AI113" s="144">
        <v>-17.46</v>
      </c>
      <c r="AJ113" s="144">
        <v>-26.495950688226646</v>
      </c>
      <c r="AK113" s="144">
        <v>53.224820185722344</v>
      </c>
      <c r="AL113" s="144">
        <v>59.273627394806731</v>
      </c>
      <c r="AM113" s="144">
        <v>-29.8</v>
      </c>
      <c r="AN113" s="144">
        <v>-11.42</v>
      </c>
      <c r="AO113" s="144">
        <v>-20.250863714939157</v>
      </c>
      <c r="AP113" s="144">
        <v>-3.79</v>
      </c>
      <c r="AQ113" s="144">
        <v>44.447746866360276</v>
      </c>
      <c r="AR113" s="144">
        <v>9.5910974803897631</v>
      </c>
      <c r="AS113" s="472">
        <v>53.570477524113308</v>
      </c>
      <c r="AT113" s="474">
        <v>621.20381977873626</v>
      </c>
      <c r="AU113" s="144">
        <v>313.06653519474622</v>
      </c>
      <c r="AV113" s="472">
        <v>934.27035497348254</v>
      </c>
      <c r="AW113" s="144">
        <v>161.42981542823122</v>
      </c>
      <c r="AX113" s="473">
        <v>1095.7001704017139</v>
      </c>
      <c r="AY113" s="494">
        <f>X113/V113</f>
        <v>0.20341216193887596</v>
      </c>
      <c r="AZ113" s="144">
        <v>-4.9006874248296128</v>
      </c>
      <c r="BA113" s="131">
        <v>1090.7994829768843</v>
      </c>
    </row>
    <row r="114" spans="1:53">
      <c r="A114" s="416">
        <v>291</v>
      </c>
      <c r="B114" s="435">
        <v>6</v>
      </c>
      <c r="C114" s="413" t="s">
        <v>126</v>
      </c>
      <c r="D114" s="15">
        <v>2038</v>
      </c>
      <c r="E114" s="144">
        <v>202.47383218842003</v>
      </c>
      <c r="F114" s="144">
        <v>68.713542688910692</v>
      </c>
      <c r="G114" s="144">
        <v>278.74397939156034</v>
      </c>
      <c r="H114" s="144">
        <v>319.2913837095191</v>
      </c>
      <c r="I114" s="144">
        <v>62.616800785083413</v>
      </c>
      <c r="J114" s="144">
        <v>36.467870461236501</v>
      </c>
      <c r="K114" s="472">
        <v>968.30740922473012</v>
      </c>
      <c r="L114" s="144">
        <v>66.245284569479892</v>
      </c>
      <c r="M114" s="144">
        <v>0</v>
      </c>
      <c r="N114" s="144">
        <v>0</v>
      </c>
      <c r="O114" s="144">
        <v>46.235682041216876</v>
      </c>
      <c r="P114" s="144">
        <v>267.76491294407839</v>
      </c>
      <c r="Q114" s="144">
        <v>0</v>
      </c>
      <c r="R114" s="144">
        <v>26.645122669283612</v>
      </c>
      <c r="S114" s="144">
        <v>33.410227422613715</v>
      </c>
      <c r="T114" s="144">
        <v>37.811874386653585</v>
      </c>
      <c r="U114" s="475">
        <v>478.11310403332607</v>
      </c>
      <c r="V114" s="473">
        <v>1446.420513258056</v>
      </c>
      <c r="W114" s="475">
        <v>-1516.35</v>
      </c>
      <c r="X114" s="473">
        <v>-69.929486741943848</v>
      </c>
      <c r="Y114" s="144">
        <v>139.24566550000003</v>
      </c>
      <c r="Z114" s="144">
        <v>0</v>
      </c>
      <c r="AA114" s="144">
        <v>11.641060220904695</v>
      </c>
      <c r="AB114" s="144">
        <v>18.45882326564287</v>
      </c>
      <c r="AC114" s="144">
        <v>0</v>
      </c>
      <c r="AD114" s="472">
        <v>169.34554898654761</v>
      </c>
      <c r="AE114" s="144">
        <v>-0.98</v>
      </c>
      <c r="AF114" s="144">
        <v>-1.78</v>
      </c>
      <c r="AG114" s="144">
        <v>-0.98</v>
      </c>
      <c r="AH114" s="144">
        <v>-0.01</v>
      </c>
      <c r="AI114" s="144">
        <v>-17.46</v>
      </c>
      <c r="AJ114" s="144">
        <v>-23.168756133464182</v>
      </c>
      <c r="AK114" s="144">
        <v>517.4959224399895</v>
      </c>
      <c r="AL114" s="144">
        <v>417.63251148075983</v>
      </c>
      <c r="AM114" s="144">
        <v>-29.8</v>
      </c>
      <c r="AN114" s="144">
        <v>-11.42</v>
      </c>
      <c r="AO114" s="144">
        <v>-24.754268100294528</v>
      </c>
      <c r="AP114" s="144">
        <v>-3.79</v>
      </c>
      <c r="AQ114" s="144">
        <v>51.138978796679879</v>
      </c>
      <c r="AR114" s="144">
        <v>-2.4090929858262053</v>
      </c>
      <c r="AS114" s="472">
        <v>869.71529549784429</v>
      </c>
      <c r="AT114" s="474">
        <v>969.13135774244813</v>
      </c>
      <c r="AU114" s="144">
        <v>172.90283747609473</v>
      </c>
      <c r="AV114" s="472">
        <v>1142.0341952185429</v>
      </c>
      <c r="AW114" s="144">
        <v>172.09229801607503</v>
      </c>
      <c r="AX114" s="473">
        <v>1314.1264932346178</v>
      </c>
      <c r="AY114" s="494">
        <f>X114/V114</f>
        <v>-4.8346581164303307E-2</v>
      </c>
      <c r="AZ114" s="144">
        <v>4.0895534838076548</v>
      </c>
      <c r="BA114" s="131">
        <v>1318.2160467184253</v>
      </c>
    </row>
    <row r="115" spans="1:53">
      <c r="A115" s="416">
        <v>297</v>
      </c>
      <c r="B115" s="435">
        <v>11</v>
      </c>
      <c r="C115" s="413" t="s">
        <v>127</v>
      </c>
      <c r="D115" s="15">
        <v>125666</v>
      </c>
      <c r="E115" s="144">
        <v>440.2171041490937</v>
      </c>
      <c r="F115" s="144">
        <v>80.531678576544167</v>
      </c>
      <c r="G115" s="144">
        <v>476.1864885490109</v>
      </c>
      <c r="H115" s="144">
        <v>416.7321991628603</v>
      </c>
      <c r="I115" s="144">
        <v>58.479207422851047</v>
      </c>
      <c r="J115" s="144">
        <v>52.172817468527683</v>
      </c>
      <c r="K115" s="472">
        <v>1524.3194953288878</v>
      </c>
      <c r="L115" s="144">
        <v>76.513937878662574</v>
      </c>
      <c r="M115" s="144">
        <v>0</v>
      </c>
      <c r="N115" s="144">
        <v>0</v>
      </c>
      <c r="O115" s="144">
        <v>131.07991175019495</v>
      </c>
      <c r="P115" s="144">
        <v>21.299108746052696</v>
      </c>
      <c r="Q115" s="144">
        <v>0</v>
      </c>
      <c r="R115" s="144">
        <v>2.0418289752200276</v>
      </c>
      <c r="S115" s="144">
        <v>20.668994379487931</v>
      </c>
      <c r="T115" s="144">
        <v>51.674664587080038</v>
      </c>
      <c r="U115" s="475">
        <v>303.27844631669825</v>
      </c>
      <c r="V115" s="473">
        <v>1827.5979416455859</v>
      </c>
      <c r="W115" s="475">
        <v>-1516.35</v>
      </c>
      <c r="X115" s="473">
        <v>311.24794164558608</v>
      </c>
      <c r="Y115" s="144">
        <v>0</v>
      </c>
      <c r="Z115" s="144">
        <v>0</v>
      </c>
      <c r="AA115" s="144">
        <v>14.487103053521492</v>
      </c>
      <c r="AB115" s="144">
        <v>22.179157753469287</v>
      </c>
      <c r="AC115" s="144">
        <v>12.290877442480602</v>
      </c>
      <c r="AD115" s="472">
        <v>48.957138249471384</v>
      </c>
      <c r="AE115" s="144">
        <v>-0.98</v>
      </c>
      <c r="AF115" s="144">
        <v>-1.78</v>
      </c>
      <c r="AG115" s="144">
        <v>-0.98</v>
      </c>
      <c r="AH115" s="144">
        <v>-0.01</v>
      </c>
      <c r="AI115" s="144">
        <v>-17.460000000000004</v>
      </c>
      <c r="AJ115" s="144">
        <v>-79.153166787356966</v>
      </c>
      <c r="AK115" s="144">
        <v>-101.44089186509041</v>
      </c>
      <c r="AL115" s="144">
        <v>-8.9452749248517964</v>
      </c>
      <c r="AM115" s="144">
        <v>-29.8</v>
      </c>
      <c r="AN115" s="144">
        <v>-11.42</v>
      </c>
      <c r="AO115" s="144">
        <v>-6.8195763755881158</v>
      </c>
      <c r="AP115" s="144">
        <v>-3.79</v>
      </c>
      <c r="AQ115" s="144">
        <v>20.42388893126272</v>
      </c>
      <c r="AR115" s="144">
        <v>-2.6593812029741422</v>
      </c>
      <c r="AS115" s="472">
        <v>-244.81440222459872</v>
      </c>
      <c r="AT115" s="474">
        <v>115.39067767045873</v>
      </c>
      <c r="AU115" s="144">
        <v>199.22938648459885</v>
      </c>
      <c r="AV115" s="472">
        <v>314.62006415505755</v>
      </c>
      <c r="AW115" s="144">
        <v>103.5772728840591</v>
      </c>
      <c r="AX115" s="473">
        <v>418.19733703911669</v>
      </c>
      <c r="AY115" s="494">
        <f>X115/V115</f>
        <v>0.17030438399669873</v>
      </c>
      <c r="AZ115" s="144">
        <v>-28.564529084239165</v>
      </c>
      <c r="BA115" s="131">
        <v>389.63280795487748</v>
      </c>
    </row>
    <row r="116" spans="1:53">
      <c r="A116" s="416">
        <v>300</v>
      </c>
      <c r="B116" s="435">
        <v>14</v>
      </c>
      <c r="C116" s="413" t="s">
        <v>128</v>
      </c>
      <c r="D116" s="15">
        <v>3335</v>
      </c>
      <c r="E116" s="144">
        <v>326.43827286356827</v>
      </c>
      <c r="F116" s="144">
        <v>69.984107946026981</v>
      </c>
      <c r="G116" s="144">
        <v>446.23993403298351</v>
      </c>
      <c r="H116" s="144">
        <v>451.2085097451274</v>
      </c>
      <c r="I116" s="144">
        <v>59.529859070464767</v>
      </c>
      <c r="J116" s="144">
        <v>42.939994002998496</v>
      </c>
      <c r="K116" s="472">
        <v>1396.3406776611694</v>
      </c>
      <c r="L116" s="144">
        <v>34.704877180864109</v>
      </c>
      <c r="M116" s="144">
        <v>0</v>
      </c>
      <c r="N116" s="144">
        <v>0</v>
      </c>
      <c r="O116" s="144">
        <v>48.856512743628187</v>
      </c>
      <c r="P116" s="144">
        <v>114.47118852730564</v>
      </c>
      <c r="Q116" s="144">
        <v>0</v>
      </c>
      <c r="R116" s="144">
        <v>0</v>
      </c>
      <c r="S116" s="144">
        <v>26.807703050623545</v>
      </c>
      <c r="T116" s="144">
        <v>21.773913043478267</v>
      </c>
      <c r="U116" s="475">
        <v>246.61419454589972</v>
      </c>
      <c r="V116" s="473">
        <v>1642.954872207069</v>
      </c>
      <c r="W116" s="475">
        <v>-1516.35</v>
      </c>
      <c r="X116" s="473">
        <v>126.60487220706906</v>
      </c>
      <c r="Y116" s="144">
        <v>27.21237866666667</v>
      </c>
      <c r="Z116" s="144">
        <v>0</v>
      </c>
      <c r="AA116" s="144">
        <v>13.563539854680933</v>
      </c>
      <c r="AB116" s="144">
        <v>17.187853328280053</v>
      </c>
      <c r="AC116" s="144">
        <v>0</v>
      </c>
      <c r="AD116" s="472">
        <v>57.963771849627648</v>
      </c>
      <c r="AE116" s="144">
        <v>-0.97999999999999987</v>
      </c>
      <c r="AF116" s="144">
        <v>-1.78</v>
      </c>
      <c r="AG116" s="144">
        <v>-0.97999999999999987</v>
      </c>
      <c r="AH116" s="144">
        <v>-0.01</v>
      </c>
      <c r="AI116" s="144">
        <v>-17.46</v>
      </c>
      <c r="AJ116" s="144">
        <v>-20.13206296851574</v>
      </c>
      <c r="AK116" s="144">
        <v>422.54007527991854</v>
      </c>
      <c r="AL116" s="144">
        <v>179.73024860509975</v>
      </c>
      <c r="AM116" s="144">
        <v>-29.8</v>
      </c>
      <c r="AN116" s="144">
        <v>-11.42</v>
      </c>
      <c r="AO116" s="144">
        <v>-25.705609079053659</v>
      </c>
      <c r="AP116" s="144">
        <v>-3.79</v>
      </c>
      <c r="AQ116" s="144">
        <v>20.490690963483335</v>
      </c>
      <c r="AR116" s="144">
        <v>-1.6383195914769761</v>
      </c>
      <c r="AS116" s="472">
        <v>509.06502320945521</v>
      </c>
      <c r="AT116" s="474">
        <v>693.63366726615186</v>
      </c>
      <c r="AU116" s="144">
        <v>492.29049168121833</v>
      </c>
      <c r="AV116" s="472">
        <v>1185.9241589473702</v>
      </c>
      <c r="AW116" s="144">
        <v>178.54177251974454</v>
      </c>
      <c r="AX116" s="473">
        <v>1364.4659314671148</v>
      </c>
      <c r="AY116" s="494">
        <f>X116/V116</f>
        <v>7.7059251199635193E-2</v>
      </c>
      <c r="AZ116" s="144">
        <v>140.49959586206901</v>
      </c>
      <c r="BA116" s="131">
        <v>1504.9655273291839</v>
      </c>
    </row>
    <row r="117" spans="1:53">
      <c r="A117" s="416">
        <v>301</v>
      </c>
      <c r="B117" s="435">
        <v>14</v>
      </c>
      <c r="C117" s="413" t="s">
        <v>129</v>
      </c>
      <c r="D117" s="15">
        <v>19509</v>
      </c>
      <c r="E117" s="144">
        <v>362.72313598851815</v>
      </c>
      <c r="F117" s="144">
        <v>77.523838228509916</v>
      </c>
      <c r="G117" s="144">
        <v>513.88671331180478</v>
      </c>
      <c r="H117" s="144">
        <v>497.54017530370595</v>
      </c>
      <c r="I117" s="144">
        <v>58.374485622020607</v>
      </c>
      <c r="J117" s="144">
        <v>43.179910810395199</v>
      </c>
      <c r="K117" s="472">
        <v>1553.2282592649547</v>
      </c>
      <c r="L117" s="144">
        <v>49.908592882282846</v>
      </c>
      <c r="M117" s="144">
        <v>0</v>
      </c>
      <c r="N117" s="144">
        <v>0</v>
      </c>
      <c r="O117" s="144">
        <v>64.701772002665436</v>
      </c>
      <c r="P117" s="144">
        <v>72.995916077690239</v>
      </c>
      <c r="Q117" s="144">
        <v>0</v>
      </c>
      <c r="R117" s="144">
        <v>0</v>
      </c>
      <c r="S117" s="144">
        <v>26.47274779628205</v>
      </c>
      <c r="T117" s="144">
        <v>36.19819570454662</v>
      </c>
      <c r="U117" s="475">
        <v>250.27722446346715</v>
      </c>
      <c r="V117" s="473">
        <v>1803.5054837284217</v>
      </c>
      <c r="W117" s="475">
        <v>-1516.35</v>
      </c>
      <c r="X117" s="473">
        <v>287.15548372842181</v>
      </c>
      <c r="Y117" s="144">
        <v>0</v>
      </c>
      <c r="Z117" s="144">
        <v>0</v>
      </c>
      <c r="AA117" s="144">
        <v>12.400128183560229</v>
      </c>
      <c r="AB117" s="144">
        <v>20.844407631229515</v>
      </c>
      <c r="AC117" s="144">
        <v>0</v>
      </c>
      <c r="AD117" s="472">
        <v>33.244535814789742</v>
      </c>
      <c r="AE117" s="144">
        <v>-0.98</v>
      </c>
      <c r="AF117" s="144">
        <v>-1.7800000000000002</v>
      </c>
      <c r="AG117" s="144">
        <v>-0.98</v>
      </c>
      <c r="AH117" s="144">
        <v>-0.01</v>
      </c>
      <c r="AI117" s="144">
        <v>-17.46</v>
      </c>
      <c r="AJ117" s="144">
        <v>-30.018957396586192</v>
      </c>
      <c r="AK117" s="144">
        <v>-87.606077460246198</v>
      </c>
      <c r="AL117" s="144">
        <v>-78.636648776569928</v>
      </c>
      <c r="AM117" s="144">
        <v>-29.800000000000004</v>
      </c>
      <c r="AN117" s="144">
        <v>-11.42</v>
      </c>
      <c r="AO117" s="144">
        <v>-13.425554853620142</v>
      </c>
      <c r="AP117" s="144">
        <v>-3.79</v>
      </c>
      <c r="AQ117" s="144">
        <v>37.122352538087092</v>
      </c>
      <c r="AR117" s="144">
        <v>4.1618989565800852</v>
      </c>
      <c r="AS117" s="472">
        <v>-234.62298699235532</v>
      </c>
      <c r="AT117" s="474">
        <v>85.777032550856276</v>
      </c>
      <c r="AU117" s="144">
        <v>533.60879095624421</v>
      </c>
      <c r="AV117" s="472">
        <v>619.38582350710055</v>
      </c>
      <c r="AW117" s="144">
        <v>172.38300560602138</v>
      </c>
      <c r="AX117" s="473">
        <v>791.76882911312191</v>
      </c>
      <c r="AY117" s="494">
        <f>X117/V117</f>
        <v>0.1592207433352405</v>
      </c>
      <c r="AZ117" s="144">
        <v>14.093776457019844</v>
      </c>
      <c r="BA117" s="131">
        <v>805.8626055701418</v>
      </c>
    </row>
    <row r="118" spans="1:53">
      <c r="A118" s="416">
        <v>304</v>
      </c>
      <c r="B118" s="435">
        <v>2</v>
      </c>
      <c r="C118" s="413" t="s">
        <v>130</v>
      </c>
      <c r="D118" s="15">
        <v>970</v>
      </c>
      <c r="E118" s="144">
        <v>171.97174226804125</v>
      </c>
      <c r="F118" s="144">
        <v>48.12309278350515</v>
      </c>
      <c r="G118" s="144">
        <v>288.70056701030927</v>
      </c>
      <c r="H118" s="144">
        <v>223.61369072164948</v>
      </c>
      <c r="I118" s="144">
        <v>63.40659793814433</v>
      </c>
      <c r="J118" s="144">
        <v>41.380206185567005</v>
      </c>
      <c r="K118" s="472">
        <v>837.19589690721659</v>
      </c>
      <c r="L118" s="144">
        <v>62.513994422682458</v>
      </c>
      <c r="M118" s="144">
        <v>0</v>
      </c>
      <c r="N118" s="144">
        <v>0</v>
      </c>
      <c r="O118" s="144">
        <v>101.19020618556701</v>
      </c>
      <c r="P118" s="144">
        <v>141.945795976407</v>
      </c>
      <c r="Q118" s="144">
        <v>434.13</v>
      </c>
      <c r="R118" s="144">
        <v>0</v>
      </c>
      <c r="S118" s="144">
        <v>35.624503244278628</v>
      </c>
      <c r="T118" s="144">
        <v>40.076907216494853</v>
      </c>
      <c r="U118" s="475">
        <v>815.48140704542993</v>
      </c>
      <c r="V118" s="473">
        <v>1652.6773039526465</v>
      </c>
      <c r="W118" s="475">
        <v>-1516.35</v>
      </c>
      <c r="X118" s="473">
        <v>136.32730395264645</v>
      </c>
      <c r="Y118" s="144">
        <v>131.15719350000003</v>
      </c>
      <c r="Z118" s="144">
        <v>0</v>
      </c>
      <c r="AA118" s="144">
        <v>11.547525531342787</v>
      </c>
      <c r="AB118" s="144">
        <v>16.744340372038682</v>
      </c>
      <c r="AC118" s="144">
        <v>0</v>
      </c>
      <c r="AD118" s="472">
        <v>159.44905940338148</v>
      </c>
      <c r="AE118" s="144">
        <v>-0.98</v>
      </c>
      <c r="AF118" s="144">
        <v>-1.7800000000000002</v>
      </c>
      <c r="AG118" s="144">
        <v>-0.98</v>
      </c>
      <c r="AH118" s="144">
        <v>-1.0000000000000002E-2</v>
      </c>
      <c r="AI118" s="144">
        <v>-17.46</v>
      </c>
      <c r="AJ118" s="144">
        <v>-18.736041237113401</v>
      </c>
      <c r="AK118" s="144">
        <v>-276.05679912209558</v>
      </c>
      <c r="AL118" s="144">
        <v>-4.1395625386525898</v>
      </c>
      <c r="AM118" s="144">
        <v>-29.8</v>
      </c>
      <c r="AN118" s="144">
        <v>-11.42</v>
      </c>
      <c r="AO118" s="144">
        <v>0</v>
      </c>
      <c r="AP118" s="144">
        <v>-3.79</v>
      </c>
      <c r="AQ118" s="144">
        <v>17.931789550360623</v>
      </c>
      <c r="AR118" s="144">
        <v>9.4662653108395869</v>
      </c>
      <c r="AS118" s="472">
        <v>-337.75434803666138</v>
      </c>
      <c r="AT118" s="474">
        <v>-41.977984680633419</v>
      </c>
      <c r="AU118" s="144">
        <v>-93.198608033601545</v>
      </c>
      <c r="AV118" s="472">
        <v>-135.17659271423497</v>
      </c>
      <c r="AW118" s="144">
        <v>163.72217193054399</v>
      </c>
      <c r="AX118" s="473">
        <v>28.545579216309033</v>
      </c>
      <c r="AY118" s="494">
        <f>X118/V118</f>
        <v>8.2488761494211568E-2</v>
      </c>
      <c r="AZ118" s="144">
        <v>-250.89452783505158</v>
      </c>
      <c r="BA118" s="131">
        <v>-222.34894861874255</v>
      </c>
    </row>
    <row r="119" spans="1:53">
      <c r="A119" s="416">
        <v>305</v>
      </c>
      <c r="B119" s="435">
        <v>17</v>
      </c>
      <c r="C119" s="413" t="s">
        <v>131</v>
      </c>
      <c r="D119" s="15">
        <v>14876</v>
      </c>
      <c r="E119" s="144">
        <v>355.2920959935467</v>
      </c>
      <c r="F119" s="144">
        <v>66.523479429954278</v>
      </c>
      <c r="G119" s="144">
        <v>517.9543015595591</v>
      </c>
      <c r="H119" s="144">
        <v>503.95191852648566</v>
      </c>
      <c r="I119" s="144">
        <v>58.44618445818768</v>
      </c>
      <c r="J119" s="144">
        <v>44.453987631083621</v>
      </c>
      <c r="K119" s="472">
        <v>1546.621967598817</v>
      </c>
      <c r="L119" s="144">
        <v>76.449315141952553</v>
      </c>
      <c r="M119" s="144">
        <v>0</v>
      </c>
      <c r="N119" s="144">
        <v>0</v>
      </c>
      <c r="O119" s="144">
        <v>85.908281123958048</v>
      </c>
      <c r="P119" s="144">
        <v>276.35871645810499</v>
      </c>
      <c r="Q119" s="144">
        <v>0</v>
      </c>
      <c r="R119" s="144">
        <v>0</v>
      </c>
      <c r="S119" s="144">
        <v>24.849937321158919</v>
      </c>
      <c r="T119" s="144">
        <v>50.324912610916918</v>
      </c>
      <c r="U119" s="475">
        <v>513.89116265609152</v>
      </c>
      <c r="V119" s="473">
        <v>2060.5131302549084</v>
      </c>
      <c r="W119" s="475">
        <v>-1516.35</v>
      </c>
      <c r="X119" s="473">
        <v>544.16313025490842</v>
      </c>
      <c r="Y119" s="144">
        <v>60.577325666666681</v>
      </c>
      <c r="Z119" s="144">
        <v>0</v>
      </c>
      <c r="AA119" s="144">
        <v>14.585359041069843</v>
      </c>
      <c r="AB119" s="144">
        <v>17.825090289315067</v>
      </c>
      <c r="AC119" s="144">
        <v>0</v>
      </c>
      <c r="AD119" s="472">
        <v>92.987774997051602</v>
      </c>
      <c r="AE119" s="144">
        <v>-0.98</v>
      </c>
      <c r="AF119" s="144">
        <v>-1.78</v>
      </c>
      <c r="AG119" s="144">
        <v>-0.98</v>
      </c>
      <c r="AH119" s="144">
        <v>-0.01</v>
      </c>
      <c r="AI119" s="144">
        <v>-17.46</v>
      </c>
      <c r="AJ119" s="144">
        <v>-27.999113528502285</v>
      </c>
      <c r="AK119" s="144">
        <v>47.61370173194814</v>
      </c>
      <c r="AL119" s="144">
        <v>50.467304648116375</v>
      </c>
      <c r="AM119" s="144">
        <v>-29.8</v>
      </c>
      <c r="AN119" s="144">
        <v>-11.420000000000002</v>
      </c>
      <c r="AO119" s="144">
        <v>-19.822579294658432</v>
      </c>
      <c r="AP119" s="144">
        <v>-3.79</v>
      </c>
      <c r="AQ119" s="144">
        <v>55.539369708037299</v>
      </c>
      <c r="AR119" s="144">
        <v>4.4567521463512376</v>
      </c>
      <c r="AS119" s="472">
        <v>44.035435411292333</v>
      </c>
      <c r="AT119" s="474">
        <v>681.18634066325239</v>
      </c>
      <c r="AU119" s="144">
        <v>233.32518115635824</v>
      </c>
      <c r="AV119" s="472">
        <v>914.51152181961061</v>
      </c>
      <c r="AW119" s="144">
        <v>114.54186290806987</v>
      </c>
      <c r="AX119" s="473">
        <v>1029.0533847276804</v>
      </c>
      <c r="AY119" s="494">
        <f>X119/V119</f>
        <v>0.26409107627845563</v>
      </c>
      <c r="AZ119" s="144">
        <v>-13.334319575154614</v>
      </c>
      <c r="BA119" s="131">
        <v>1015.7190651525259</v>
      </c>
    </row>
    <row r="120" spans="1:53">
      <c r="A120" s="416">
        <v>309</v>
      </c>
      <c r="B120" s="435">
        <v>12</v>
      </c>
      <c r="C120" s="413" t="s">
        <v>132</v>
      </c>
      <c r="D120" s="15">
        <v>6444</v>
      </c>
      <c r="E120" s="144">
        <v>290.20126163873374</v>
      </c>
      <c r="F120" s="144">
        <v>66.643463687150842</v>
      </c>
      <c r="G120" s="144">
        <v>490.4479127870888</v>
      </c>
      <c r="H120" s="144">
        <v>475.44802607076349</v>
      </c>
      <c r="I120" s="144">
        <v>59.3355183116077</v>
      </c>
      <c r="J120" s="144">
        <v>42.356275605214151</v>
      </c>
      <c r="K120" s="472">
        <v>1424.4324581005587</v>
      </c>
      <c r="L120" s="144">
        <v>108.04255684823781</v>
      </c>
      <c r="M120" s="144">
        <v>0</v>
      </c>
      <c r="N120" s="144">
        <v>0</v>
      </c>
      <c r="O120" s="144">
        <v>167.24649441340782</v>
      </c>
      <c r="P120" s="144">
        <v>57.177489089198957</v>
      </c>
      <c r="Q120" s="144">
        <v>0</v>
      </c>
      <c r="R120" s="144">
        <v>0</v>
      </c>
      <c r="S120" s="144">
        <v>35.430254120923173</v>
      </c>
      <c r="T120" s="144">
        <v>69.089261328367471</v>
      </c>
      <c r="U120" s="475">
        <v>436.98605580013526</v>
      </c>
      <c r="V120" s="473">
        <v>1861.4185139006941</v>
      </c>
      <c r="W120" s="475">
        <v>-1516.3499999999997</v>
      </c>
      <c r="X120" s="473">
        <v>345.06851390069426</v>
      </c>
      <c r="Y120" s="144">
        <v>25.32686</v>
      </c>
      <c r="Z120" s="144">
        <v>0</v>
      </c>
      <c r="AA120" s="144">
        <v>15.678805982430795</v>
      </c>
      <c r="AB120" s="144">
        <v>21.571626211182167</v>
      </c>
      <c r="AC120" s="144">
        <v>0</v>
      </c>
      <c r="AD120" s="472">
        <v>62.577292193612962</v>
      </c>
      <c r="AE120" s="144">
        <v>-0.98</v>
      </c>
      <c r="AF120" s="144">
        <v>-1.78</v>
      </c>
      <c r="AG120" s="144">
        <v>-0.98</v>
      </c>
      <c r="AH120" s="144">
        <v>-0.01</v>
      </c>
      <c r="AI120" s="144">
        <v>-17.46</v>
      </c>
      <c r="AJ120" s="144">
        <v>-72.712164967411553</v>
      </c>
      <c r="AK120" s="144">
        <v>-205.72178383705034</v>
      </c>
      <c r="AL120" s="144">
        <v>-126.69764992645199</v>
      </c>
      <c r="AM120" s="144">
        <v>-29.8</v>
      </c>
      <c r="AN120" s="144">
        <v>-11.42</v>
      </c>
      <c r="AO120" s="144">
        <v>-13.373524090419187</v>
      </c>
      <c r="AP120" s="144">
        <v>-3.7900000000000005</v>
      </c>
      <c r="AQ120" s="144">
        <v>70.833390855285998</v>
      </c>
      <c r="AR120" s="144">
        <v>17.711086142158813</v>
      </c>
      <c r="AS120" s="472">
        <v>-396.18064582388814</v>
      </c>
      <c r="AT120" s="474">
        <v>11.465160270419098</v>
      </c>
      <c r="AU120" s="144">
        <v>605.52023230743498</v>
      </c>
      <c r="AV120" s="472">
        <v>616.9853925778541</v>
      </c>
      <c r="AW120" s="144">
        <v>138.19610020608383</v>
      </c>
      <c r="AX120" s="473">
        <v>755.18149278393787</v>
      </c>
      <c r="AY120" s="494">
        <f>X120/V120</f>
        <v>0.18537932835834228</v>
      </c>
      <c r="AZ120" s="144">
        <v>2.5867504655493558</v>
      </c>
      <c r="BA120" s="131">
        <v>757.76824324948723</v>
      </c>
    </row>
    <row r="121" spans="1:53">
      <c r="A121" s="416">
        <v>312</v>
      </c>
      <c r="B121" s="435">
        <v>13</v>
      </c>
      <c r="C121" s="413" t="s">
        <v>133</v>
      </c>
      <c r="D121" s="15">
        <v>1155</v>
      </c>
      <c r="E121" s="144">
        <v>342.06272727272727</v>
      </c>
      <c r="F121" s="144">
        <v>113.16218181818181</v>
      </c>
      <c r="G121" s="144">
        <v>588.82774891774898</v>
      </c>
      <c r="H121" s="144">
        <v>575.12763636363638</v>
      </c>
      <c r="I121" s="144">
        <v>57.236917748917747</v>
      </c>
      <c r="J121" s="144">
        <v>35.05115151515151</v>
      </c>
      <c r="K121" s="472">
        <v>1711.4683636363638</v>
      </c>
      <c r="L121" s="144">
        <v>53.702597377283517</v>
      </c>
      <c r="M121" s="144">
        <v>0</v>
      </c>
      <c r="N121" s="144">
        <v>0</v>
      </c>
      <c r="O121" s="144">
        <v>49.289705627705629</v>
      </c>
      <c r="P121" s="144">
        <v>320.41410748873523</v>
      </c>
      <c r="Q121" s="144">
        <v>0</v>
      </c>
      <c r="R121" s="144">
        <v>0</v>
      </c>
      <c r="S121" s="144">
        <v>35.34318417739577</v>
      </c>
      <c r="T121" s="144">
        <v>35.283636363636369</v>
      </c>
      <c r="U121" s="475">
        <v>494.03323103475651</v>
      </c>
      <c r="V121" s="473">
        <v>2205.5015946711205</v>
      </c>
      <c r="W121" s="475">
        <v>-1516.35</v>
      </c>
      <c r="X121" s="473">
        <v>689.15159467112039</v>
      </c>
      <c r="Y121" s="144">
        <v>136.0311025</v>
      </c>
      <c r="Z121" s="144">
        <v>0</v>
      </c>
      <c r="AA121" s="144">
        <v>14.931319777548547</v>
      </c>
      <c r="AB121" s="144">
        <v>16.242476354572151</v>
      </c>
      <c r="AC121" s="144">
        <v>0</v>
      </c>
      <c r="AD121" s="472">
        <v>167.20489863212069</v>
      </c>
      <c r="AE121" s="144">
        <v>-0.98000000000000009</v>
      </c>
      <c r="AF121" s="144">
        <v>-1.78</v>
      </c>
      <c r="AG121" s="144">
        <v>-0.98000000000000009</v>
      </c>
      <c r="AH121" s="144">
        <v>-0.01</v>
      </c>
      <c r="AI121" s="144">
        <v>-17.46</v>
      </c>
      <c r="AJ121" s="144">
        <v>-19.346956709956711</v>
      </c>
      <c r="AK121" s="144">
        <v>-80.107239723174288</v>
      </c>
      <c r="AL121" s="144">
        <v>-83.89894361010046</v>
      </c>
      <c r="AM121" s="144">
        <v>-29.8</v>
      </c>
      <c r="AN121" s="144">
        <v>-11.42</v>
      </c>
      <c r="AO121" s="144">
        <v>-21.613125904193353</v>
      </c>
      <c r="AP121" s="144">
        <v>-3.79</v>
      </c>
      <c r="AQ121" s="144">
        <v>75.767847229707542</v>
      </c>
      <c r="AR121" s="144">
        <v>-1.5545655767950914</v>
      </c>
      <c r="AS121" s="472">
        <v>-196.97298429451237</v>
      </c>
      <c r="AT121" s="474">
        <v>659.38350900872877</v>
      </c>
      <c r="AU121" s="144">
        <v>337.73459394414419</v>
      </c>
      <c r="AV121" s="472">
        <v>997.11810295287307</v>
      </c>
      <c r="AW121" s="144">
        <v>189.7299645367867</v>
      </c>
      <c r="AX121" s="473">
        <v>1186.8480674896598</v>
      </c>
      <c r="AY121" s="494">
        <f>X121/V121</f>
        <v>0.31246932504434899</v>
      </c>
      <c r="AZ121" s="144">
        <v>7.2160259740258567E-2</v>
      </c>
      <c r="BA121" s="131">
        <v>1186.9202277493998</v>
      </c>
    </row>
    <row r="122" spans="1:53">
      <c r="A122" s="416">
        <v>316</v>
      </c>
      <c r="B122" s="435">
        <v>7</v>
      </c>
      <c r="C122" s="413" t="s">
        <v>134</v>
      </c>
      <c r="D122" s="15">
        <v>4093</v>
      </c>
      <c r="E122" s="144">
        <v>291.72415343268995</v>
      </c>
      <c r="F122" s="144">
        <v>75.270960175910091</v>
      </c>
      <c r="G122" s="144">
        <v>455.47600537503052</v>
      </c>
      <c r="H122" s="144">
        <v>440.51432689958466</v>
      </c>
      <c r="I122" s="144">
        <v>59.737542145125829</v>
      </c>
      <c r="J122" s="144">
        <v>47.388477889078914</v>
      </c>
      <c r="K122" s="472">
        <v>1370.1114659174198</v>
      </c>
      <c r="L122" s="144">
        <v>70.640143346207623</v>
      </c>
      <c r="M122" s="144">
        <v>0</v>
      </c>
      <c r="N122" s="144">
        <v>0</v>
      </c>
      <c r="O122" s="144">
        <v>107.43517224529684</v>
      </c>
      <c r="P122" s="144">
        <v>51.778881916360064</v>
      </c>
      <c r="Q122" s="144">
        <v>0</v>
      </c>
      <c r="R122" s="144">
        <v>0</v>
      </c>
      <c r="S122" s="144">
        <v>46.231140851959879</v>
      </c>
      <c r="T122" s="144">
        <v>55.029269484485717</v>
      </c>
      <c r="U122" s="475">
        <v>331.11460784431017</v>
      </c>
      <c r="V122" s="473">
        <v>1701.22607376173</v>
      </c>
      <c r="W122" s="475">
        <v>-1516.35</v>
      </c>
      <c r="X122" s="473">
        <v>184.87607376173005</v>
      </c>
      <c r="Y122" s="144">
        <v>0</v>
      </c>
      <c r="Z122" s="144">
        <v>0</v>
      </c>
      <c r="AA122" s="144">
        <v>13.011102305379156</v>
      </c>
      <c r="AB122" s="144">
        <v>20.586331180403846</v>
      </c>
      <c r="AC122" s="144">
        <v>0</v>
      </c>
      <c r="AD122" s="472">
        <v>33.597433485783</v>
      </c>
      <c r="AE122" s="144">
        <v>-0.98</v>
      </c>
      <c r="AF122" s="144">
        <v>-1.78</v>
      </c>
      <c r="AG122" s="144">
        <v>-0.98</v>
      </c>
      <c r="AH122" s="144">
        <v>-0.01</v>
      </c>
      <c r="AI122" s="144">
        <v>-17.46</v>
      </c>
      <c r="AJ122" s="144">
        <v>-75.944705594918148</v>
      </c>
      <c r="AK122" s="144">
        <v>-52.10455111298738</v>
      </c>
      <c r="AL122" s="144">
        <v>-17.00595336221318</v>
      </c>
      <c r="AM122" s="144">
        <v>-29.8</v>
      </c>
      <c r="AN122" s="144">
        <v>-11.42</v>
      </c>
      <c r="AO122" s="144">
        <v>-3.7420492157467136</v>
      </c>
      <c r="AP122" s="144">
        <v>-3.79</v>
      </c>
      <c r="AQ122" s="144">
        <v>54.108410055174375</v>
      </c>
      <c r="AR122" s="144">
        <v>11.499308519669006</v>
      </c>
      <c r="AS122" s="472">
        <v>-149.409540711022</v>
      </c>
      <c r="AT122" s="474">
        <v>69.063966536491037</v>
      </c>
      <c r="AU122" s="144">
        <v>103.57487486486836</v>
      </c>
      <c r="AV122" s="472">
        <v>172.6388414013594</v>
      </c>
      <c r="AW122" s="144">
        <v>128.95608630966592</v>
      </c>
      <c r="AX122" s="473">
        <v>301.59492771102532</v>
      </c>
      <c r="AY122" s="494">
        <f>X122/V122</f>
        <v>0.10867225503600139</v>
      </c>
      <c r="AZ122" s="144">
        <v>8.9392863181040738</v>
      </c>
      <c r="BA122" s="131">
        <v>310.53421402912943</v>
      </c>
    </row>
    <row r="123" spans="1:53">
      <c r="A123" s="416">
        <v>317</v>
      </c>
      <c r="B123" s="435">
        <v>17</v>
      </c>
      <c r="C123" s="413" t="s">
        <v>135</v>
      </c>
      <c r="D123" s="15">
        <v>2373</v>
      </c>
      <c r="E123" s="144">
        <v>451.3748082595871</v>
      </c>
      <c r="F123" s="144">
        <v>94.421036662452593</v>
      </c>
      <c r="G123" s="144">
        <v>593.42557100716397</v>
      </c>
      <c r="H123" s="144">
        <v>634.12573957016434</v>
      </c>
      <c r="I123" s="144">
        <v>56.180699536451741</v>
      </c>
      <c r="J123" s="144">
        <v>41.25026548672566</v>
      </c>
      <c r="K123" s="472">
        <v>1870.7781205225451</v>
      </c>
      <c r="L123" s="144">
        <v>67.17408709672975</v>
      </c>
      <c r="M123" s="144">
        <v>0</v>
      </c>
      <c r="N123" s="144">
        <v>0</v>
      </c>
      <c r="O123" s="144">
        <v>28.126868942267173</v>
      </c>
      <c r="P123" s="144">
        <v>242.95622321980696</v>
      </c>
      <c r="Q123" s="144">
        <v>0</v>
      </c>
      <c r="R123" s="144">
        <v>0</v>
      </c>
      <c r="S123" s="144">
        <v>32.281549953637096</v>
      </c>
      <c r="T123" s="144">
        <v>40.86278971765698</v>
      </c>
      <c r="U123" s="475">
        <v>411.40151893009801</v>
      </c>
      <c r="V123" s="473">
        <v>2282.1796394526427</v>
      </c>
      <c r="W123" s="475">
        <v>-1516.35</v>
      </c>
      <c r="X123" s="473">
        <v>765.82963945264305</v>
      </c>
      <c r="Y123" s="144">
        <v>122.67235950000004</v>
      </c>
      <c r="Z123" s="144">
        <v>0</v>
      </c>
      <c r="AA123" s="144">
        <v>15.510660023040316</v>
      </c>
      <c r="AB123" s="144">
        <v>17.927265163245277</v>
      </c>
      <c r="AC123" s="144">
        <v>0</v>
      </c>
      <c r="AD123" s="472">
        <v>156.11028468628564</v>
      </c>
      <c r="AE123" s="144">
        <v>-0.98</v>
      </c>
      <c r="AF123" s="144">
        <v>-1.7800000000000002</v>
      </c>
      <c r="AG123" s="144">
        <v>-0.98</v>
      </c>
      <c r="AH123" s="144">
        <v>-0.01</v>
      </c>
      <c r="AI123" s="144">
        <v>-17.46</v>
      </c>
      <c r="AJ123" s="144">
        <v>-29.900618415507793</v>
      </c>
      <c r="AK123" s="144">
        <v>254.33286158734526</v>
      </c>
      <c r="AL123" s="144">
        <v>59.212977584456738</v>
      </c>
      <c r="AM123" s="144">
        <v>-29.800000000000004</v>
      </c>
      <c r="AN123" s="144">
        <v>-11.42</v>
      </c>
      <c r="AO123" s="144">
        <v>-39.432422871279776</v>
      </c>
      <c r="AP123" s="144">
        <v>-3.79</v>
      </c>
      <c r="AQ123" s="144">
        <v>30.409774607405147</v>
      </c>
      <c r="AR123" s="144">
        <v>3.9582075767757394</v>
      </c>
      <c r="AS123" s="472">
        <v>212.36078006919527</v>
      </c>
      <c r="AT123" s="474">
        <v>1134.300704208124</v>
      </c>
      <c r="AU123" s="144">
        <v>684.90781114214201</v>
      </c>
      <c r="AV123" s="472">
        <v>1819.2085153502662</v>
      </c>
      <c r="AW123" s="144">
        <v>203.37586104227648</v>
      </c>
      <c r="AX123" s="473">
        <v>2022.5843763925427</v>
      </c>
      <c r="AY123" s="494">
        <f>X123/V123</f>
        <v>0.33556939436911259</v>
      </c>
      <c r="AZ123" s="144">
        <v>-11.2391201011378</v>
      </c>
      <c r="BA123" s="131">
        <v>2011.3452562914044</v>
      </c>
    </row>
    <row r="124" spans="1:53">
      <c r="A124" s="416">
        <v>320</v>
      </c>
      <c r="B124" s="435">
        <v>19</v>
      </c>
      <c r="C124" s="413" t="s">
        <v>136</v>
      </c>
      <c r="D124" s="15">
        <v>6954</v>
      </c>
      <c r="E124" s="144">
        <v>275.23079953983324</v>
      </c>
      <c r="F124" s="144">
        <v>49.673218291630718</v>
      </c>
      <c r="G124" s="144">
        <v>332.51748202473397</v>
      </c>
      <c r="H124" s="144">
        <v>325.56066436583262</v>
      </c>
      <c r="I124" s="144">
        <v>61.693839516824852</v>
      </c>
      <c r="J124" s="144">
        <v>40.044337072188668</v>
      </c>
      <c r="K124" s="472">
        <v>1084.7203408110438</v>
      </c>
      <c r="L124" s="144">
        <v>95.465060169599312</v>
      </c>
      <c r="M124" s="144">
        <v>0</v>
      </c>
      <c r="N124" s="144">
        <v>0</v>
      </c>
      <c r="O124" s="144">
        <v>102.47363675582397</v>
      </c>
      <c r="P124" s="144">
        <v>416.03090764183742</v>
      </c>
      <c r="Q124" s="144">
        <v>0</v>
      </c>
      <c r="R124" s="144">
        <v>0</v>
      </c>
      <c r="S124" s="144">
        <v>33.480638533956302</v>
      </c>
      <c r="T124" s="144">
        <v>55.326373310324989</v>
      </c>
      <c r="U124" s="475">
        <v>702.7766164115418</v>
      </c>
      <c r="V124" s="473">
        <v>1787.4969572225859</v>
      </c>
      <c r="W124" s="475">
        <v>-1516.3499999999997</v>
      </c>
      <c r="X124" s="473">
        <v>271.14695722258602</v>
      </c>
      <c r="Y124" s="144">
        <v>147.68179400000002</v>
      </c>
      <c r="Z124" s="144">
        <v>0</v>
      </c>
      <c r="AA124" s="144">
        <v>13.095345139647756</v>
      </c>
      <c r="AB124" s="144">
        <v>17.740513162316613</v>
      </c>
      <c r="AC124" s="144">
        <v>0</v>
      </c>
      <c r="AD124" s="472">
        <v>178.5176523019644</v>
      </c>
      <c r="AE124" s="144">
        <v>-0.98</v>
      </c>
      <c r="AF124" s="144">
        <v>-1.78</v>
      </c>
      <c r="AG124" s="144">
        <v>-0.98</v>
      </c>
      <c r="AH124" s="144">
        <v>-0.01</v>
      </c>
      <c r="AI124" s="144">
        <v>-17.46</v>
      </c>
      <c r="AJ124" s="144">
        <v>-29.856909807305147</v>
      </c>
      <c r="AK124" s="144">
        <v>61.567899596968061</v>
      </c>
      <c r="AL124" s="144">
        <v>69.401586660690768</v>
      </c>
      <c r="AM124" s="144">
        <v>-29.8</v>
      </c>
      <c r="AN124" s="144">
        <v>-11.419999999999998</v>
      </c>
      <c r="AO124" s="144">
        <v>-17.87264830379403</v>
      </c>
      <c r="AP124" s="144">
        <v>-3.79</v>
      </c>
      <c r="AQ124" s="144">
        <v>48.506519666053769</v>
      </c>
      <c r="AR124" s="144">
        <v>10.772451740508302</v>
      </c>
      <c r="AS124" s="472">
        <v>76.298899553121714</v>
      </c>
      <c r="AT124" s="474">
        <v>525.96350907767214</v>
      </c>
      <c r="AU124" s="144">
        <v>298.58825869625008</v>
      </c>
      <c r="AV124" s="472">
        <v>824.55176777392228</v>
      </c>
      <c r="AW124" s="144">
        <v>131.51420567266908</v>
      </c>
      <c r="AX124" s="473">
        <v>956.06597344659133</v>
      </c>
      <c r="AY124" s="494">
        <f>X124/V124</f>
        <v>0.15169086365545167</v>
      </c>
      <c r="AZ124" s="144">
        <v>1.1985202761001713E-2</v>
      </c>
      <c r="BA124" s="131">
        <v>956.07795864935224</v>
      </c>
    </row>
    <row r="125" spans="1:53">
      <c r="A125" s="416">
        <v>322</v>
      </c>
      <c r="B125" s="435">
        <v>2</v>
      </c>
      <c r="C125" s="413" t="s">
        <v>137</v>
      </c>
      <c r="D125" s="15">
        <v>6371</v>
      </c>
      <c r="E125" s="144">
        <v>307.30702087584365</v>
      </c>
      <c r="F125" s="144">
        <v>77.664674305446553</v>
      </c>
      <c r="G125" s="144">
        <v>403.13337466645737</v>
      </c>
      <c r="H125" s="144">
        <v>410.67649348610894</v>
      </c>
      <c r="I125" s="144">
        <v>60.198763145503065</v>
      </c>
      <c r="J125" s="144">
        <v>42.150607439962322</v>
      </c>
      <c r="K125" s="472">
        <v>1301.1309339193219</v>
      </c>
      <c r="L125" s="144">
        <v>48.861880055784354</v>
      </c>
      <c r="M125" s="144">
        <v>22.077999999999999</v>
      </c>
      <c r="N125" s="144">
        <v>193.46084507926543</v>
      </c>
      <c r="O125" s="144">
        <v>85.967997174697842</v>
      </c>
      <c r="P125" s="144">
        <v>89.049951533269621</v>
      </c>
      <c r="Q125" s="144">
        <v>434.13</v>
      </c>
      <c r="R125" s="144">
        <v>0</v>
      </c>
      <c r="S125" s="144">
        <v>38.412001680769279</v>
      </c>
      <c r="T125" s="144">
        <v>32.032020091037516</v>
      </c>
      <c r="U125" s="475">
        <v>943.99269561482402</v>
      </c>
      <c r="V125" s="473">
        <v>2245.1236295341459</v>
      </c>
      <c r="W125" s="475">
        <v>-1516.35</v>
      </c>
      <c r="X125" s="473">
        <v>728.77362953414615</v>
      </c>
      <c r="Y125" s="144">
        <v>129.81695250000004</v>
      </c>
      <c r="Z125" s="144">
        <v>0</v>
      </c>
      <c r="AA125" s="144">
        <v>12.019363906050735</v>
      </c>
      <c r="AB125" s="144">
        <v>21.44298619877982</v>
      </c>
      <c r="AC125" s="144">
        <v>0</v>
      </c>
      <c r="AD125" s="472">
        <v>163.2793026048306</v>
      </c>
      <c r="AE125" s="144">
        <v>-0.98</v>
      </c>
      <c r="AF125" s="144">
        <v>-1.7800000000000002</v>
      </c>
      <c r="AG125" s="144">
        <v>-0.98</v>
      </c>
      <c r="AH125" s="144">
        <v>-0.01</v>
      </c>
      <c r="AI125" s="144">
        <v>-17.46</v>
      </c>
      <c r="AJ125" s="144">
        <v>-20.168809841469159</v>
      </c>
      <c r="AK125" s="144">
        <v>177.79331464824196</v>
      </c>
      <c r="AL125" s="144">
        <v>126.12442322587013</v>
      </c>
      <c r="AM125" s="144">
        <v>-29.800000000000004</v>
      </c>
      <c r="AN125" s="144">
        <v>-11.419999999999998</v>
      </c>
      <c r="AO125" s="144">
        <v>-29.629720824183867</v>
      </c>
      <c r="AP125" s="144">
        <v>-3.79</v>
      </c>
      <c r="AQ125" s="144">
        <v>19.036596604467821</v>
      </c>
      <c r="AR125" s="144">
        <v>2.1958825291843342</v>
      </c>
      <c r="AS125" s="472">
        <v>209.13168634211121</v>
      </c>
      <c r="AT125" s="474">
        <v>1101.1846184810879</v>
      </c>
      <c r="AU125" s="144">
        <v>265.77780750937416</v>
      </c>
      <c r="AV125" s="472">
        <v>1366.962425990462</v>
      </c>
      <c r="AW125" s="144">
        <v>167.5375639931662</v>
      </c>
      <c r="AX125" s="473">
        <v>1534.4999899836282</v>
      </c>
      <c r="AY125" s="494">
        <f>X125/V125</f>
        <v>0.32460289489063182</v>
      </c>
      <c r="AZ125" s="144">
        <v>15.837008014440437</v>
      </c>
      <c r="BA125" s="131">
        <v>1550.3369979980685</v>
      </c>
    </row>
    <row r="126" spans="1:53">
      <c r="A126" s="416">
        <v>398</v>
      </c>
      <c r="B126" s="435">
        <v>7</v>
      </c>
      <c r="C126" s="413" t="s">
        <v>138</v>
      </c>
      <c r="D126" s="15">
        <v>121337</v>
      </c>
      <c r="E126" s="144">
        <v>400.93144720901296</v>
      </c>
      <c r="F126" s="144">
        <v>81.327419995549576</v>
      </c>
      <c r="G126" s="144">
        <v>461.72158747949925</v>
      </c>
      <c r="H126" s="144">
        <v>439.19757353486568</v>
      </c>
      <c r="I126" s="144">
        <v>58.79120400207686</v>
      </c>
      <c r="J126" s="144">
        <v>49.745139569958042</v>
      </c>
      <c r="K126" s="472">
        <v>1491.7143717909623</v>
      </c>
      <c r="L126" s="144">
        <v>98.416563556017479</v>
      </c>
      <c r="M126" s="144">
        <v>0</v>
      </c>
      <c r="N126" s="144">
        <v>0</v>
      </c>
      <c r="O126" s="144">
        <v>202.76920452953343</v>
      </c>
      <c r="P126" s="144">
        <v>3.1271009374087617</v>
      </c>
      <c r="Q126" s="144">
        <v>0</v>
      </c>
      <c r="R126" s="144">
        <v>0</v>
      </c>
      <c r="S126" s="144">
        <v>33.56736196180055</v>
      </c>
      <c r="T126" s="144">
        <v>67.590479408589303</v>
      </c>
      <c r="U126" s="475">
        <v>405.47071039334952</v>
      </c>
      <c r="V126" s="473">
        <v>1897.1850821843116</v>
      </c>
      <c r="W126" s="475">
        <v>-1516.35</v>
      </c>
      <c r="X126" s="473">
        <v>380.83508218431177</v>
      </c>
      <c r="Y126" s="144">
        <v>0</v>
      </c>
      <c r="Z126" s="144">
        <v>0</v>
      </c>
      <c r="AA126" s="144">
        <v>14.905404016603473</v>
      </c>
      <c r="AB126" s="144">
        <v>21.387139814479909</v>
      </c>
      <c r="AC126" s="144">
        <v>3.9854460978867334</v>
      </c>
      <c r="AD126" s="472">
        <v>40.277989928970115</v>
      </c>
      <c r="AE126" s="144">
        <v>-0.98</v>
      </c>
      <c r="AF126" s="144">
        <v>-1.78</v>
      </c>
      <c r="AG126" s="144">
        <v>-0.98</v>
      </c>
      <c r="AH126" s="144">
        <v>-0.01</v>
      </c>
      <c r="AI126" s="144">
        <v>-17.46</v>
      </c>
      <c r="AJ126" s="144">
        <v>-104.07429551620693</v>
      </c>
      <c r="AK126" s="144">
        <v>78.534767533711019</v>
      </c>
      <c r="AL126" s="144">
        <v>83.087688881534689</v>
      </c>
      <c r="AM126" s="144">
        <v>-29.8</v>
      </c>
      <c r="AN126" s="144">
        <v>-11.42</v>
      </c>
      <c r="AO126" s="144">
        <v>-14.067850690385107</v>
      </c>
      <c r="AP126" s="144">
        <v>-3.79</v>
      </c>
      <c r="AQ126" s="144">
        <v>25.606757663834586</v>
      </c>
      <c r="AR126" s="144">
        <v>4.624356676827496</v>
      </c>
      <c r="AS126" s="472">
        <v>7.4914245493157638</v>
      </c>
      <c r="AT126" s="474">
        <v>428.60449666259763</v>
      </c>
      <c r="AU126" s="144">
        <v>220.41354243092829</v>
      </c>
      <c r="AV126" s="472">
        <v>649.018039093526</v>
      </c>
      <c r="AW126" s="144">
        <v>95.43542836536507</v>
      </c>
      <c r="AX126" s="473">
        <v>744.45346745889094</v>
      </c>
      <c r="AY126" s="494">
        <f>X126/V126</f>
        <v>0.2007369158447313</v>
      </c>
      <c r="AZ126" s="144">
        <v>-78.99873858707565</v>
      </c>
      <c r="BA126" s="131">
        <v>665.45472887181529</v>
      </c>
    </row>
    <row r="127" spans="1:53">
      <c r="A127" s="416">
        <v>399</v>
      </c>
      <c r="B127" s="435">
        <v>15</v>
      </c>
      <c r="C127" s="413" t="s">
        <v>139</v>
      </c>
      <c r="D127" s="15">
        <v>7656</v>
      </c>
      <c r="E127" s="144">
        <v>410.54080198537099</v>
      </c>
      <c r="F127" s="144">
        <v>75.604043887147327</v>
      </c>
      <c r="G127" s="144">
        <v>692.88782523510974</v>
      </c>
      <c r="H127" s="144">
        <v>676.41242946708462</v>
      </c>
      <c r="I127" s="144">
        <v>55.570208986415885</v>
      </c>
      <c r="J127" s="144">
        <v>45.550261233019853</v>
      </c>
      <c r="K127" s="472">
        <v>1956.5655707941487</v>
      </c>
      <c r="L127" s="144">
        <v>41.416670661460934</v>
      </c>
      <c r="M127" s="144">
        <v>0</v>
      </c>
      <c r="N127" s="144">
        <v>0</v>
      </c>
      <c r="O127" s="144">
        <v>42.564386102403347</v>
      </c>
      <c r="P127" s="144">
        <v>54.481192644204242</v>
      </c>
      <c r="Q127" s="144">
        <v>0</v>
      </c>
      <c r="R127" s="144">
        <v>0</v>
      </c>
      <c r="S127" s="144">
        <v>15.972317654315168</v>
      </c>
      <c r="T127" s="144">
        <v>29.214968652037619</v>
      </c>
      <c r="U127" s="475">
        <v>183.64953571442135</v>
      </c>
      <c r="V127" s="473">
        <v>2140.21510650857</v>
      </c>
      <c r="W127" s="475">
        <v>-1516.35</v>
      </c>
      <c r="X127" s="473">
        <v>623.86510650857008</v>
      </c>
      <c r="Y127" s="144">
        <v>0</v>
      </c>
      <c r="Z127" s="144">
        <v>0</v>
      </c>
      <c r="AA127" s="144">
        <v>7.3253059312009414</v>
      </c>
      <c r="AB127" s="144">
        <v>18.292004711665687</v>
      </c>
      <c r="AC127" s="144">
        <v>0</v>
      </c>
      <c r="AD127" s="472">
        <v>25.617310642866627</v>
      </c>
      <c r="AE127" s="144">
        <v>-0.98</v>
      </c>
      <c r="AF127" s="144">
        <v>-1.78</v>
      </c>
      <c r="AG127" s="144">
        <v>-0.98</v>
      </c>
      <c r="AH127" s="144">
        <v>-0.01</v>
      </c>
      <c r="AI127" s="144">
        <v>-17.46</v>
      </c>
      <c r="AJ127" s="144">
        <v>-21.289813871473356</v>
      </c>
      <c r="AK127" s="144">
        <v>-198.79842680180448</v>
      </c>
      <c r="AL127" s="144">
        <v>-193.67174520976567</v>
      </c>
      <c r="AM127" s="144">
        <v>-29.8</v>
      </c>
      <c r="AN127" s="144">
        <v>-11.42</v>
      </c>
      <c r="AO127" s="144">
        <v>-10.88567266582821</v>
      </c>
      <c r="AP127" s="144">
        <v>-3.79</v>
      </c>
      <c r="AQ127" s="144">
        <v>28.323455218986439</v>
      </c>
      <c r="AR127" s="144">
        <v>-1.4283996511115058</v>
      </c>
      <c r="AS127" s="472">
        <v>-463.97060298099677</v>
      </c>
      <c r="AT127" s="474">
        <v>185.51181417043989</v>
      </c>
      <c r="AU127" s="144">
        <v>316.69695128216063</v>
      </c>
      <c r="AV127" s="472">
        <v>502.20876545260057</v>
      </c>
      <c r="AW127" s="144">
        <v>85.825613279360553</v>
      </c>
      <c r="AX127" s="473">
        <v>588.03437873196106</v>
      </c>
      <c r="AY127" s="494">
        <f>X127/V127</f>
        <v>0.29149645033872768</v>
      </c>
      <c r="AZ127" s="144">
        <v>-4.8770382445141083</v>
      </c>
      <c r="BA127" s="131">
        <v>583.15734048744719</v>
      </c>
    </row>
    <row r="128" spans="1:53">
      <c r="A128" s="416">
        <v>400</v>
      </c>
      <c r="B128" s="435">
        <v>2</v>
      </c>
      <c r="C128" s="413" t="s">
        <v>140</v>
      </c>
      <c r="D128" s="15">
        <v>8479</v>
      </c>
      <c r="E128" s="144">
        <v>405.89776152848214</v>
      </c>
      <c r="F128" s="144">
        <v>83.680490623894315</v>
      </c>
      <c r="G128" s="144">
        <v>579.39542634744669</v>
      </c>
      <c r="H128" s="144">
        <v>559.59464559499941</v>
      </c>
      <c r="I128" s="144">
        <v>57.114027597594053</v>
      </c>
      <c r="J128" s="144">
        <v>47.216907654204505</v>
      </c>
      <c r="K128" s="472">
        <v>1732.8992593466212</v>
      </c>
      <c r="L128" s="144">
        <v>50.07526845474186</v>
      </c>
      <c r="M128" s="144">
        <v>0</v>
      </c>
      <c r="N128" s="144">
        <v>0</v>
      </c>
      <c r="O128" s="144">
        <v>257.22290246491326</v>
      </c>
      <c r="P128" s="144">
        <v>51.806673346619981</v>
      </c>
      <c r="Q128" s="144">
        <v>0</v>
      </c>
      <c r="R128" s="144">
        <v>0</v>
      </c>
      <c r="S128" s="144">
        <v>49.364980765656739</v>
      </c>
      <c r="T128" s="144">
        <v>40.569288831230097</v>
      </c>
      <c r="U128" s="475">
        <v>449.03911386316196</v>
      </c>
      <c r="V128" s="473">
        <v>2181.9383732097831</v>
      </c>
      <c r="W128" s="475">
        <v>-1516.35</v>
      </c>
      <c r="X128" s="473">
        <v>665.5883732097833</v>
      </c>
      <c r="Y128" s="144">
        <v>0</v>
      </c>
      <c r="Z128" s="144">
        <v>0</v>
      </c>
      <c r="AA128" s="144">
        <v>14.19803139155704</v>
      </c>
      <c r="AB128" s="144">
        <v>19.792834242714349</v>
      </c>
      <c r="AC128" s="144">
        <v>1.0342922915406048</v>
      </c>
      <c r="AD128" s="472">
        <v>35.025157925811996</v>
      </c>
      <c r="AE128" s="144">
        <v>-0.98</v>
      </c>
      <c r="AF128" s="144">
        <v>-1.78</v>
      </c>
      <c r="AG128" s="144">
        <v>-0.98</v>
      </c>
      <c r="AH128" s="144">
        <v>-0.01</v>
      </c>
      <c r="AI128" s="144">
        <v>-17.46</v>
      </c>
      <c r="AJ128" s="144">
        <v>-18.531687292133508</v>
      </c>
      <c r="AK128" s="144">
        <v>181.36912254855287</v>
      </c>
      <c r="AL128" s="144">
        <v>94.244366937911394</v>
      </c>
      <c r="AM128" s="144">
        <v>-29.8</v>
      </c>
      <c r="AN128" s="144">
        <v>-11.42</v>
      </c>
      <c r="AO128" s="144">
        <v>-27.471275290821406</v>
      </c>
      <c r="AP128" s="144">
        <v>-3.79</v>
      </c>
      <c r="AQ128" s="144">
        <v>32.472742735533316</v>
      </c>
      <c r="AR128" s="144">
        <v>2.7421709944845056</v>
      </c>
      <c r="AS128" s="472">
        <v>198.60544063352717</v>
      </c>
      <c r="AT128" s="474">
        <v>899.21897176912262</v>
      </c>
      <c r="AU128" s="144">
        <v>368.16391514430552</v>
      </c>
      <c r="AV128" s="472">
        <v>1267.3828869134281</v>
      </c>
      <c r="AW128" s="144">
        <v>144.27656603024496</v>
      </c>
      <c r="AX128" s="473">
        <v>1411.6594529436732</v>
      </c>
      <c r="AY128" s="494">
        <f>X128/V128</f>
        <v>0.30504453351295002</v>
      </c>
      <c r="AZ128" s="144">
        <v>9.8295907536307368E-3</v>
      </c>
      <c r="BA128" s="131">
        <v>1411.6692825344267</v>
      </c>
    </row>
    <row r="129" spans="1:53">
      <c r="A129" s="416">
        <v>402</v>
      </c>
      <c r="B129" s="435">
        <v>11</v>
      </c>
      <c r="C129" s="413" t="s">
        <v>141</v>
      </c>
      <c r="D129" s="15">
        <v>8865</v>
      </c>
      <c r="E129" s="144">
        <v>370.39753412295545</v>
      </c>
      <c r="F129" s="144">
        <v>64.240121827411159</v>
      </c>
      <c r="G129" s="144">
        <v>483.76826621545399</v>
      </c>
      <c r="H129" s="144">
        <v>506.17348900169202</v>
      </c>
      <c r="I129" s="144">
        <v>58.627113367174282</v>
      </c>
      <c r="J129" s="144">
        <v>44.790975747320921</v>
      </c>
      <c r="K129" s="472">
        <v>1527.9975002820079</v>
      </c>
      <c r="L129" s="144">
        <v>68.955352600720971</v>
      </c>
      <c r="M129" s="144">
        <v>0</v>
      </c>
      <c r="N129" s="144">
        <v>0</v>
      </c>
      <c r="O129" s="144">
        <v>60.232428652002255</v>
      </c>
      <c r="P129" s="144">
        <v>102.16416677846004</v>
      </c>
      <c r="Q129" s="144">
        <v>0</v>
      </c>
      <c r="R129" s="144">
        <v>0</v>
      </c>
      <c r="S129" s="144">
        <v>30.026305690230792</v>
      </c>
      <c r="T129" s="144">
        <v>49.31029892837001</v>
      </c>
      <c r="U129" s="475">
        <v>310.68855264978407</v>
      </c>
      <c r="V129" s="473">
        <v>1838.6860529317921</v>
      </c>
      <c r="W129" s="475">
        <v>-1516.35</v>
      </c>
      <c r="X129" s="473">
        <v>322.33605293179204</v>
      </c>
      <c r="Y129" s="144">
        <v>28.232395000000004</v>
      </c>
      <c r="Z129" s="144">
        <v>0</v>
      </c>
      <c r="AA129" s="144">
        <v>10.802642793935052</v>
      </c>
      <c r="AB129" s="144">
        <v>18.80699200109202</v>
      </c>
      <c r="AC129" s="144">
        <v>0</v>
      </c>
      <c r="AD129" s="472">
        <v>57.842029795027074</v>
      </c>
      <c r="AE129" s="144">
        <v>-0.98000000000000009</v>
      </c>
      <c r="AF129" s="144">
        <v>-1.78</v>
      </c>
      <c r="AG129" s="144">
        <v>-0.98000000000000009</v>
      </c>
      <c r="AH129" s="144">
        <v>-0.01</v>
      </c>
      <c r="AI129" s="144">
        <v>-17.46</v>
      </c>
      <c r="AJ129" s="144">
        <v>-45.507014529046813</v>
      </c>
      <c r="AK129" s="144">
        <v>-210.87261786554305</v>
      </c>
      <c r="AL129" s="144">
        <v>-152.37298689320968</v>
      </c>
      <c r="AM129" s="144">
        <v>-29.8</v>
      </c>
      <c r="AN129" s="144">
        <v>-11.42</v>
      </c>
      <c r="AO129" s="144">
        <v>-10.57784331900897</v>
      </c>
      <c r="AP129" s="144">
        <v>-3.79</v>
      </c>
      <c r="AQ129" s="144">
        <v>46.299521028916978</v>
      </c>
      <c r="AR129" s="144">
        <v>4.0586107865897896</v>
      </c>
      <c r="AS129" s="472">
        <v>-435.19233079130169</v>
      </c>
      <c r="AT129" s="474">
        <v>-55.014248064482551</v>
      </c>
      <c r="AU129" s="144">
        <v>543.02135589040597</v>
      </c>
      <c r="AV129" s="472">
        <v>488.00710782592341</v>
      </c>
      <c r="AW129" s="144">
        <v>147.67697034828583</v>
      </c>
      <c r="AX129" s="473">
        <v>635.68407817420928</v>
      </c>
      <c r="AY129" s="494">
        <f>X129/V129</f>
        <v>0.17530782507314174</v>
      </c>
      <c r="AZ129" s="144">
        <v>45.236692967851113</v>
      </c>
      <c r="BA129" s="131">
        <v>680.92077114206029</v>
      </c>
    </row>
    <row r="130" spans="1:53">
      <c r="A130" s="416">
        <v>403</v>
      </c>
      <c r="B130" s="435">
        <v>14</v>
      </c>
      <c r="C130" s="413" t="s">
        <v>142</v>
      </c>
      <c r="D130" s="15">
        <v>2758</v>
      </c>
      <c r="E130" s="144">
        <v>324.69913705583758</v>
      </c>
      <c r="F130" s="144">
        <v>88.010471356055106</v>
      </c>
      <c r="G130" s="144">
        <v>545.39972443799854</v>
      </c>
      <c r="H130" s="144">
        <v>427.63686004350978</v>
      </c>
      <c r="I130" s="144">
        <v>58.678607686729514</v>
      </c>
      <c r="J130" s="144">
        <v>37.80803480783176</v>
      </c>
      <c r="K130" s="472">
        <v>1482.2328353879623</v>
      </c>
      <c r="L130" s="144">
        <v>41.415074087276842</v>
      </c>
      <c r="M130" s="144">
        <v>0</v>
      </c>
      <c r="N130" s="144">
        <v>0</v>
      </c>
      <c r="O130" s="144">
        <v>130.96757070340826</v>
      </c>
      <c r="P130" s="144">
        <v>125.99880008942711</v>
      </c>
      <c r="Q130" s="144">
        <v>0</v>
      </c>
      <c r="R130" s="144">
        <v>0</v>
      </c>
      <c r="S130" s="144">
        <v>31.733844849845688</v>
      </c>
      <c r="T130" s="144">
        <v>24.694996374184193</v>
      </c>
      <c r="U130" s="475">
        <v>354.81028610414211</v>
      </c>
      <c r="V130" s="473">
        <v>1837.0431214921045</v>
      </c>
      <c r="W130" s="475">
        <v>-1516.35</v>
      </c>
      <c r="X130" s="473">
        <v>320.69312149210458</v>
      </c>
      <c r="Y130" s="144">
        <v>66.341369666666679</v>
      </c>
      <c r="Z130" s="144">
        <v>0</v>
      </c>
      <c r="AA130" s="144">
        <v>12.12350780054515</v>
      </c>
      <c r="AB130" s="144">
        <v>18.798459601115105</v>
      </c>
      <c r="AC130" s="144">
        <v>0</v>
      </c>
      <c r="AD130" s="472">
        <v>97.263337068326933</v>
      </c>
      <c r="AE130" s="144">
        <v>-0.98000000000000009</v>
      </c>
      <c r="AF130" s="144">
        <v>-1.78</v>
      </c>
      <c r="AG130" s="144">
        <v>-0.98000000000000009</v>
      </c>
      <c r="AH130" s="144">
        <v>-0.01</v>
      </c>
      <c r="AI130" s="144">
        <v>-17.46</v>
      </c>
      <c r="AJ130" s="144">
        <v>-21.191430384336474</v>
      </c>
      <c r="AK130" s="144">
        <v>100.05138134229733</v>
      </c>
      <c r="AL130" s="144">
        <v>-4.3217279371895323</v>
      </c>
      <c r="AM130" s="144">
        <v>-29.800000000000004</v>
      </c>
      <c r="AN130" s="144">
        <v>-11.42</v>
      </c>
      <c r="AO130" s="144">
        <v>-22.343820297471289</v>
      </c>
      <c r="AP130" s="144">
        <v>-3.79</v>
      </c>
      <c r="AQ130" s="144">
        <v>25.834753647612693</v>
      </c>
      <c r="AR130" s="144">
        <v>1.2849234147716011</v>
      </c>
      <c r="AS130" s="472">
        <v>13.094079785684324</v>
      </c>
      <c r="AT130" s="474">
        <v>431.05053834611584</v>
      </c>
      <c r="AU130" s="144">
        <v>599.77803344376298</v>
      </c>
      <c r="AV130" s="472">
        <v>1030.8285717898787</v>
      </c>
      <c r="AW130" s="144">
        <v>187.48374874166961</v>
      </c>
      <c r="AX130" s="473">
        <v>1218.3123205315483</v>
      </c>
      <c r="AY130" s="494">
        <f>X130/V130</f>
        <v>0.17457027423048593</v>
      </c>
      <c r="AZ130" s="144">
        <v>-26.593070340826685</v>
      </c>
      <c r="BA130" s="131">
        <v>1191.7192501907216</v>
      </c>
    </row>
    <row r="131" spans="1:53">
      <c r="A131" s="416">
        <v>405</v>
      </c>
      <c r="B131" s="435">
        <v>9</v>
      </c>
      <c r="C131" s="413" t="s">
        <v>143</v>
      </c>
      <c r="D131" s="15">
        <v>73327</v>
      </c>
      <c r="E131" s="144">
        <v>358.4784914151677</v>
      </c>
      <c r="F131" s="144">
        <v>69.770510725926314</v>
      </c>
      <c r="G131" s="144">
        <v>454.24883317195577</v>
      </c>
      <c r="H131" s="144">
        <v>419.6740163923248</v>
      </c>
      <c r="I131" s="144">
        <v>59.37171082957164</v>
      </c>
      <c r="J131" s="144">
        <v>50.804099990453714</v>
      </c>
      <c r="K131" s="472">
        <v>1412.3476625254</v>
      </c>
      <c r="L131" s="144">
        <v>83.084441546090844</v>
      </c>
      <c r="M131" s="144">
        <v>0</v>
      </c>
      <c r="N131" s="144">
        <v>0</v>
      </c>
      <c r="O131" s="144">
        <v>219.76905928239256</v>
      </c>
      <c r="P131" s="144">
        <v>16.148306572779699</v>
      </c>
      <c r="Q131" s="144">
        <v>0</v>
      </c>
      <c r="R131" s="144">
        <v>0</v>
      </c>
      <c r="S131" s="144">
        <v>27.286717708696703</v>
      </c>
      <c r="T131" s="144">
        <v>55.712266968510924</v>
      </c>
      <c r="U131" s="475">
        <v>402.00079207847074</v>
      </c>
      <c r="V131" s="473">
        <v>1814.3484546038706</v>
      </c>
      <c r="W131" s="475">
        <v>-1516.35</v>
      </c>
      <c r="X131" s="473">
        <v>297.99845460387075</v>
      </c>
      <c r="Y131" s="144">
        <v>0</v>
      </c>
      <c r="Z131" s="144">
        <v>0</v>
      </c>
      <c r="AA131" s="144">
        <v>15.124493316488616</v>
      </c>
      <c r="AB131" s="144">
        <v>21.447675082519659</v>
      </c>
      <c r="AC131" s="144">
        <v>3.4865133350415056</v>
      </c>
      <c r="AD131" s="472">
        <v>40.058681734049777</v>
      </c>
      <c r="AE131" s="144">
        <v>-0.97999999999999987</v>
      </c>
      <c r="AF131" s="144">
        <v>-1.78</v>
      </c>
      <c r="AG131" s="144">
        <v>-0.97999999999999987</v>
      </c>
      <c r="AH131" s="144">
        <v>-0.01</v>
      </c>
      <c r="AI131" s="144">
        <v>-17.46</v>
      </c>
      <c r="AJ131" s="144">
        <v>-63.078870135829909</v>
      </c>
      <c r="AK131" s="144">
        <v>-36.556179815463132</v>
      </c>
      <c r="AL131" s="144">
        <v>-4.1876876239328418</v>
      </c>
      <c r="AM131" s="144">
        <v>-29.8</v>
      </c>
      <c r="AN131" s="144">
        <v>-11.42</v>
      </c>
      <c r="AO131" s="144">
        <v>-7.2105557803791829</v>
      </c>
      <c r="AP131" s="144">
        <v>-3.79</v>
      </c>
      <c r="AQ131" s="144">
        <v>53.391540299004845</v>
      </c>
      <c r="AR131" s="144">
        <v>2.3950828346339059</v>
      </c>
      <c r="AS131" s="472">
        <v>-121.4666702219663</v>
      </c>
      <c r="AT131" s="474">
        <v>216.59046611595423</v>
      </c>
      <c r="AU131" s="144">
        <v>116.0673702765414</v>
      </c>
      <c r="AV131" s="472">
        <v>332.65783639249565</v>
      </c>
      <c r="AW131" s="144">
        <v>111.45321770846189</v>
      </c>
      <c r="AX131" s="473">
        <v>444.11105410095757</v>
      </c>
      <c r="AY131" s="494">
        <f>X131/V131</f>
        <v>0.16424543689372678</v>
      </c>
      <c r="AZ131" s="144">
        <v>-24.604461926711831</v>
      </c>
      <c r="BA131" s="131">
        <v>419.50659217424572</v>
      </c>
    </row>
    <row r="132" spans="1:53">
      <c r="A132" s="416">
        <v>407</v>
      </c>
      <c r="B132" s="435">
        <v>1</v>
      </c>
      <c r="C132" s="413" t="s">
        <v>144</v>
      </c>
      <c r="D132" s="15">
        <v>2429</v>
      </c>
      <c r="E132" s="144">
        <v>332.53360230547554</v>
      </c>
      <c r="F132" s="144">
        <v>80.713659942363108</v>
      </c>
      <c r="G132" s="144">
        <v>467.74823384108686</v>
      </c>
      <c r="H132" s="144">
        <v>390.67953890489912</v>
      </c>
      <c r="I132" s="144">
        <v>59.525269658295599</v>
      </c>
      <c r="J132" s="144">
        <v>44.954631535611355</v>
      </c>
      <c r="K132" s="472">
        <v>1376.1549361877314</v>
      </c>
      <c r="L132" s="144">
        <v>61.561165510051602</v>
      </c>
      <c r="M132" s="144">
        <v>22.077999999999999</v>
      </c>
      <c r="N132" s="144">
        <v>86.462969123095917</v>
      </c>
      <c r="O132" s="144">
        <v>147.09031700288185</v>
      </c>
      <c r="P132" s="144">
        <v>112.13573097859073</v>
      </c>
      <c r="Q132" s="144">
        <v>0</v>
      </c>
      <c r="R132" s="144">
        <v>0</v>
      </c>
      <c r="S132" s="144">
        <v>46.582164404496524</v>
      </c>
      <c r="T132" s="144">
        <v>42.781391519143689</v>
      </c>
      <c r="U132" s="475">
        <v>518.69173853826032</v>
      </c>
      <c r="V132" s="473">
        <v>1894.846674725992</v>
      </c>
      <c r="W132" s="475">
        <v>-1516.35</v>
      </c>
      <c r="X132" s="473">
        <v>378.49667472599197</v>
      </c>
      <c r="Y132" s="144">
        <v>13.243417333333335</v>
      </c>
      <c r="Z132" s="144">
        <v>0</v>
      </c>
      <c r="AA132" s="144">
        <v>10.706544980177956</v>
      </c>
      <c r="AB132" s="144">
        <v>16.931320723617869</v>
      </c>
      <c r="AC132" s="144">
        <v>0</v>
      </c>
      <c r="AD132" s="472">
        <v>40.881283037129158</v>
      </c>
      <c r="AE132" s="144">
        <v>-0.98</v>
      </c>
      <c r="AF132" s="144">
        <v>-1.78</v>
      </c>
      <c r="AG132" s="144">
        <v>-0.98</v>
      </c>
      <c r="AH132" s="144">
        <v>-0.01</v>
      </c>
      <c r="AI132" s="144">
        <v>-17.46</v>
      </c>
      <c r="AJ132" s="144">
        <v>-37.671594277480445</v>
      </c>
      <c r="AK132" s="144">
        <v>90.237038932340042</v>
      </c>
      <c r="AL132" s="144">
        <v>-4.3815804286613087</v>
      </c>
      <c r="AM132" s="144">
        <v>-29.799999999999997</v>
      </c>
      <c r="AN132" s="144">
        <v>-11.42</v>
      </c>
      <c r="AO132" s="144">
        <v>-18.662364311530158</v>
      </c>
      <c r="AP132" s="144">
        <v>-3.79</v>
      </c>
      <c r="AQ132" s="144">
        <v>14.357038367850357</v>
      </c>
      <c r="AR132" s="144">
        <v>2.3529875020610804</v>
      </c>
      <c r="AS132" s="472">
        <v>-19.988474215420446</v>
      </c>
      <c r="AT132" s="474">
        <v>399.38948354770065</v>
      </c>
      <c r="AU132" s="144">
        <v>461.59570579587017</v>
      </c>
      <c r="AV132" s="472">
        <v>860.98518934357082</v>
      </c>
      <c r="AW132" s="144">
        <v>214.35609743018006</v>
      </c>
      <c r="AX132" s="473">
        <v>1075.3412867737509</v>
      </c>
      <c r="AY132" s="494">
        <f>X132/V132</f>
        <v>0.19975055489950141</v>
      </c>
      <c r="AZ132" s="144">
        <v>-351.32584557431045</v>
      </c>
      <c r="BA132" s="131">
        <v>724.01544119944037</v>
      </c>
    </row>
    <row r="133" spans="1:53">
      <c r="A133" s="416">
        <v>408</v>
      </c>
      <c r="B133" s="435">
        <v>14</v>
      </c>
      <c r="C133" s="413" t="s">
        <v>145</v>
      </c>
      <c r="D133" s="15">
        <v>14028</v>
      </c>
      <c r="E133" s="144">
        <v>426.83875249501</v>
      </c>
      <c r="F133" s="144">
        <v>97.831077844311366</v>
      </c>
      <c r="G133" s="144">
        <v>604.5906615340748</v>
      </c>
      <c r="H133" s="144">
        <v>559.54233105218134</v>
      </c>
      <c r="I133" s="144">
        <v>56.629826062161385</v>
      </c>
      <c r="J133" s="144">
        <v>46.261317365269456</v>
      </c>
      <c r="K133" s="472">
        <v>1791.6939663530084</v>
      </c>
      <c r="L133" s="144">
        <v>45.430337887915869</v>
      </c>
      <c r="M133" s="144">
        <v>0</v>
      </c>
      <c r="N133" s="144">
        <v>0</v>
      </c>
      <c r="O133" s="144">
        <v>89.84201454234389</v>
      </c>
      <c r="P133" s="144">
        <v>43.394350014949644</v>
      </c>
      <c r="Q133" s="144">
        <v>0</v>
      </c>
      <c r="R133" s="144">
        <v>0</v>
      </c>
      <c r="S133" s="144">
        <v>22.933166120268254</v>
      </c>
      <c r="T133" s="144">
        <v>34.517465069860279</v>
      </c>
      <c r="U133" s="475">
        <v>236.11733363533796</v>
      </c>
      <c r="V133" s="473">
        <v>2027.8112999883463</v>
      </c>
      <c r="W133" s="475">
        <v>-1516.3499999999997</v>
      </c>
      <c r="X133" s="473">
        <v>511.46129998834635</v>
      </c>
      <c r="Y133" s="144">
        <v>0</v>
      </c>
      <c r="Z133" s="144">
        <v>0</v>
      </c>
      <c r="AA133" s="144">
        <v>10.830217800234296</v>
      </c>
      <c r="AB133" s="144">
        <v>20.829013088134889</v>
      </c>
      <c r="AC133" s="144">
        <v>0</v>
      </c>
      <c r="AD133" s="472">
        <v>31.659230888369184</v>
      </c>
      <c r="AE133" s="144">
        <v>-0.98</v>
      </c>
      <c r="AF133" s="144">
        <v>-1.78</v>
      </c>
      <c r="AG133" s="144">
        <v>-0.98</v>
      </c>
      <c r="AH133" s="144">
        <v>-0.01</v>
      </c>
      <c r="AI133" s="144">
        <v>-17.46</v>
      </c>
      <c r="AJ133" s="144">
        <v>-30.076792461505562</v>
      </c>
      <c r="AK133" s="144">
        <v>41.346356998128108</v>
      </c>
      <c r="AL133" s="144">
        <v>-4.2481039023823763</v>
      </c>
      <c r="AM133" s="144">
        <v>-29.8</v>
      </c>
      <c r="AN133" s="144">
        <v>-11.42</v>
      </c>
      <c r="AO133" s="144">
        <v>-19.802363272704014</v>
      </c>
      <c r="AP133" s="144">
        <v>-3.79</v>
      </c>
      <c r="AQ133" s="144">
        <v>31.676897560363923</v>
      </c>
      <c r="AR133" s="144">
        <v>0.4341903715494313</v>
      </c>
      <c r="AS133" s="472">
        <v>-46.889814706550496</v>
      </c>
      <c r="AT133" s="474">
        <v>496.23071617016507</v>
      </c>
      <c r="AU133" s="144">
        <v>417.34814271351479</v>
      </c>
      <c r="AV133" s="472">
        <v>913.57885888367991</v>
      </c>
      <c r="AW133" s="144">
        <v>112.92723313947128</v>
      </c>
      <c r="AX133" s="473">
        <v>1026.5060920231513</v>
      </c>
      <c r="AY133" s="494">
        <f>X133/V133</f>
        <v>0.25222332077510651</v>
      </c>
      <c r="AZ133" s="144">
        <v>-9.7319128742515062</v>
      </c>
      <c r="BA133" s="131">
        <v>1016.7741791488996</v>
      </c>
    </row>
    <row r="134" spans="1:53">
      <c r="A134" s="416">
        <v>410</v>
      </c>
      <c r="B134" s="435">
        <v>13</v>
      </c>
      <c r="C134" s="413" t="s">
        <v>146</v>
      </c>
      <c r="D134" s="15">
        <v>18878</v>
      </c>
      <c r="E134" s="144">
        <v>561.80574637143775</v>
      </c>
      <c r="F134" s="144">
        <v>112.75456298336687</v>
      </c>
      <c r="G134" s="144">
        <v>779.42992213158175</v>
      </c>
      <c r="H134" s="144">
        <v>696.57180845428536</v>
      </c>
      <c r="I134" s="144">
        <v>53.267282551117702</v>
      </c>
      <c r="J134" s="144">
        <v>45.162763004555565</v>
      </c>
      <c r="K134" s="472">
        <v>2248.9920854963448</v>
      </c>
      <c r="L134" s="144">
        <v>70.749718544539505</v>
      </c>
      <c r="M134" s="144">
        <v>0</v>
      </c>
      <c r="N134" s="144">
        <v>0</v>
      </c>
      <c r="O134" s="144">
        <v>46.274766924462334</v>
      </c>
      <c r="P134" s="144">
        <v>28.362837974763579</v>
      </c>
      <c r="Q134" s="144">
        <v>0</v>
      </c>
      <c r="R134" s="144">
        <v>0</v>
      </c>
      <c r="S134" s="144">
        <v>17.889493433341862</v>
      </c>
      <c r="T134" s="144">
        <v>48.089056044072471</v>
      </c>
      <c r="U134" s="475">
        <v>211.36587292117977</v>
      </c>
      <c r="V134" s="473">
        <v>2460.3579584175245</v>
      </c>
      <c r="W134" s="475">
        <v>-1516.35</v>
      </c>
      <c r="X134" s="473">
        <v>944.00795841752449</v>
      </c>
      <c r="Y134" s="144">
        <v>0</v>
      </c>
      <c r="Z134" s="144">
        <v>0</v>
      </c>
      <c r="AA134" s="144">
        <v>9.8547862022496382</v>
      </c>
      <c r="AB134" s="144">
        <v>19.37688448504592</v>
      </c>
      <c r="AC134" s="144">
        <v>1.7578023611615563</v>
      </c>
      <c r="AD134" s="472">
        <v>30.989473048457114</v>
      </c>
      <c r="AE134" s="144">
        <v>-0.98</v>
      </c>
      <c r="AF134" s="144">
        <v>-1.7800000000000002</v>
      </c>
      <c r="AG134" s="144">
        <v>-0.98</v>
      </c>
      <c r="AH134" s="144">
        <v>-0.01</v>
      </c>
      <c r="AI134" s="144">
        <v>-17.46</v>
      </c>
      <c r="AJ134" s="144">
        <v>-36.264463807077021</v>
      </c>
      <c r="AK134" s="144">
        <v>-196.95596975002579</v>
      </c>
      <c r="AL134" s="144">
        <v>-124.52553245562865</v>
      </c>
      <c r="AM134" s="144">
        <v>-29.8</v>
      </c>
      <c r="AN134" s="144">
        <v>-11.42</v>
      </c>
      <c r="AO134" s="144">
        <v>-21.556839486366908</v>
      </c>
      <c r="AP134" s="144">
        <v>-3.7899999999999996</v>
      </c>
      <c r="AQ134" s="144">
        <v>36.652130589197199</v>
      </c>
      <c r="AR134" s="144">
        <v>4.435866419847728</v>
      </c>
      <c r="AS134" s="472">
        <v>-404.4348084900534</v>
      </c>
      <c r="AT134" s="474">
        <v>570.56262297592821</v>
      </c>
      <c r="AU134" s="144">
        <v>423.95871510295535</v>
      </c>
      <c r="AV134" s="472">
        <v>994.52133807888356</v>
      </c>
      <c r="AW134" s="144">
        <v>55.098071056673533</v>
      </c>
      <c r="AX134" s="473">
        <v>1049.6194091355571</v>
      </c>
      <c r="AY134" s="494">
        <f>X134/V134</f>
        <v>0.38368724160150264</v>
      </c>
      <c r="AZ134" s="144">
        <v>7.440044629727729</v>
      </c>
      <c r="BA134" s="131">
        <v>1057.0594537652848</v>
      </c>
    </row>
    <row r="135" spans="1:53">
      <c r="A135" s="416">
        <v>416</v>
      </c>
      <c r="B135" s="435">
        <v>9</v>
      </c>
      <c r="C135" s="413" t="s">
        <v>147</v>
      </c>
      <c r="D135" s="15">
        <v>2849</v>
      </c>
      <c r="E135" s="144">
        <v>419.10388206388205</v>
      </c>
      <c r="F135" s="144">
        <v>88.476223236223234</v>
      </c>
      <c r="G135" s="144">
        <v>606.61427869427871</v>
      </c>
      <c r="H135" s="144">
        <v>580.52044928044927</v>
      </c>
      <c r="I135" s="144">
        <v>56.635507195507195</v>
      </c>
      <c r="J135" s="144">
        <v>45.538420498420493</v>
      </c>
      <c r="K135" s="472">
        <v>1796.8887609687606</v>
      </c>
      <c r="L135" s="144">
        <v>66.677507882726644</v>
      </c>
      <c r="M135" s="144">
        <v>0</v>
      </c>
      <c r="N135" s="144">
        <v>0</v>
      </c>
      <c r="O135" s="144">
        <v>47.544124254124249</v>
      </c>
      <c r="P135" s="144">
        <v>63.180978549643648</v>
      </c>
      <c r="Q135" s="144">
        <v>0</v>
      </c>
      <c r="R135" s="144">
        <v>0</v>
      </c>
      <c r="S135" s="144">
        <v>21.270788729140726</v>
      </c>
      <c r="T135" s="144">
        <v>39.374938574938582</v>
      </c>
      <c r="U135" s="475">
        <v>238.04833799057386</v>
      </c>
      <c r="V135" s="473">
        <v>2034.9370989593347</v>
      </c>
      <c r="W135" s="475">
        <v>-1516.35</v>
      </c>
      <c r="X135" s="473">
        <v>518.58709895933487</v>
      </c>
      <c r="Y135" s="144">
        <v>0</v>
      </c>
      <c r="Z135" s="144">
        <v>0</v>
      </c>
      <c r="AA135" s="144">
        <v>5.7170321152622554</v>
      </c>
      <c r="AB135" s="144">
        <v>17.399775418115869</v>
      </c>
      <c r="AC135" s="144">
        <v>0</v>
      </c>
      <c r="AD135" s="472">
        <v>23.116807533378125</v>
      </c>
      <c r="AE135" s="144">
        <v>-0.98</v>
      </c>
      <c r="AF135" s="144">
        <v>-1.78</v>
      </c>
      <c r="AG135" s="144">
        <v>-0.98</v>
      </c>
      <c r="AH135" s="144">
        <v>-0.01</v>
      </c>
      <c r="AI135" s="144">
        <v>-17.46</v>
      </c>
      <c r="AJ135" s="144">
        <v>-36.180021060021062</v>
      </c>
      <c r="AK135" s="144">
        <v>-157.65240121235595</v>
      </c>
      <c r="AL135" s="144">
        <v>-82.494105227787912</v>
      </c>
      <c r="AM135" s="144">
        <v>-29.8</v>
      </c>
      <c r="AN135" s="144">
        <v>-11.42</v>
      </c>
      <c r="AO135" s="144">
        <v>-14.198177630869781</v>
      </c>
      <c r="AP135" s="144">
        <v>-3.7900000000000005</v>
      </c>
      <c r="AQ135" s="144">
        <v>39.085519952415929</v>
      </c>
      <c r="AR135" s="144">
        <v>-4.1836832747290558</v>
      </c>
      <c r="AS135" s="472">
        <v>-321.84286845334776</v>
      </c>
      <c r="AT135" s="474">
        <v>219.86103803936524</v>
      </c>
      <c r="AU135" s="144">
        <v>435.16961358581295</v>
      </c>
      <c r="AV135" s="472">
        <v>655.03065162517817</v>
      </c>
      <c r="AW135" s="144">
        <v>96.844179883598486</v>
      </c>
      <c r="AX135" s="473">
        <v>751.87483150877665</v>
      </c>
      <c r="AY135" s="494">
        <f>X135/V135</f>
        <v>0.25484183232225699</v>
      </c>
      <c r="AZ135" s="144">
        <v>-27.832407209547213</v>
      </c>
      <c r="BA135" s="131">
        <v>724.04242429922942</v>
      </c>
    </row>
    <row r="136" spans="1:53">
      <c r="A136" s="416">
        <v>418</v>
      </c>
      <c r="B136" s="435">
        <v>6</v>
      </c>
      <c r="C136" s="413" t="s">
        <v>148</v>
      </c>
      <c r="D136" s="15">
        <v>24854</v>
      </c>
      <c r="E136" s="144">
        <v>611.11794077412094</v>
      </c>
      <c r="F136" s="144">
        <v>112.31303291220728</v>
      </c>
      <c r="G136" s="144">
        <v>694.39275006035245</v>
      </c>
      <c r="H136" s="144">
        <v>660.53827874788772</v>
      </c>
      <c r="I136" s="144">
        <v>53.797579464070168</v>
      </c>
      <c r="J136" s="144">
        <v>49.408075963627581</v>
      </c>
      <c r="K136" s="472">
        <v>2181.5676579222659</v>
      </c>
      <c r="L136" s="144">
        <v>51.257218807746241</v>
      </c>
      <c r="M136" s="144">
        <v>0</v>
      </c>
      <c r="N136" s="144">
        <v>0</v>
      </c>
      <c r="O136" s="144">
        <v>62.24007886054558</v>
      </c>
      <c r="P136" s="144">
        <v>8.9187060662651803</v>
      </c>
      <c r="Q136" s="144">
        <v>0</v>
      </c>
      <c r="R136" s="144">
        <v>0</v>
      </c>
      <c r="S136" s="144">
        <v>13.803657587995714</v>
      </c>
      <c r="T136" s="144">
        <v>38.450615595075242</v>
      </c>
      <c r="U136" s="475">
        <v>174.67027691762794</v>
      </c>
      <c r="V136" s="473">
        <v>2356.237934839894</v>
      </c>
      <c r="W136" s="475">
        <v>-1516.35</v>
      </c>
      <c r="X136" s="473">
        <v>839.88793483989389</v>
      </c>
      <c r="Y136" s="144">
        <v>0</v>
      </c>
      <c r="Z136" s="144">
        <v>0</v>
      </c>
      <c r="AA136" s="144">
        <v>9.6734034586463995</v>
      </c>
      <c r="AB136" s="144">
        <v>23.525574398023938</v>
      </c>
      <c r="AC136" s="144">
        <v>10.37900197417868</v>
      </c>
      <c r="AD136" s="472">
        <v>43.577979830849017</v>
      </c>
      <c r="AE136" s="144">
        <v>-0.98</v>
      </c>
      <c r="AF136" s="144">
        <v>-1.78</v>
      </c>
      <c r="AG136" s="144">
        <v>-0.98</v>
      </c>
      <c r="AH136" s="144">
        <v>-0.01</v>
      </c>
      <c r="AI136" s="144">
        <v>-17.46</v>
      </c>
      <c r="AJ136" s="144">
        <v>-42.596534252031866</v>
      </c>
      <c r="AK136" s="144">
        <v>3.5216821054850609</v>
      </c>
      <c r="AL136" s="144">
        <v>-4.1801143428815113</v>
      </c>
      <c r="AM136" s="144">
        <v>-29.800000000000004</v>
      </c>
      <c r="AN136" s="144">
        <v>-11.42</v>
      </c>
      <c r="AO136" s="144">
        <v>-18.325281102912449</v>
      </c>
      <c r="AP136" s="144">
        <v>-3.79</v>
      </c>
      <c r="AQ136" s="144">
        <v>40.359987388380745</v>
      </c>
      <c r="AR136" s="144">
        <v>-3.4181946467436379</v>
      </c>
      <c r="AS136" s="472">
        <v>-90.858454850703666</v>
      </c>
      <c r="AT136" s="474">
        <v>792.60745982003925</v>
      </c>
      <c r="AU136" s="144">
        <v>52.826449666833483</v>
      </c>
      <c r="AV136" s="472">
        <v>845.43390948687272</v>
      </c>
      <c r="AW136" s="144">
        <v>44.246416951169373</v>
      </c>
      <c r="AX136" s="473">
        <v>889.68032643804213</v>
      </c>
      <c r="AY136" s="494">
        <f>X136/V136</f>
        <v>0.3564529381439418</v>
      </c>
      <c r="AZ136" s="144">
        <v>-25.033039812505038</v>
      </c>
      <c r="BA136" s="131">
        <v>864.64728662553705</v>
      </c>
    </row>
    <row r="137" spans="1:53">
      <c r="A137" s="416">
        <v>420</v>
      </c>
      <c r="B137" s="435">
        <v>11</v>
      </c>
      <c r="C137" s="413" t="s">
        <v>149</v>
      </c>
      <c r="D137" s="15">
        <v>8971</v>
      </c>
      <c r="E137" s="144">
        <v>381.67962323040916</v>
      </c>
      <c r="F137" s="144">
        <v>88.457228848511861</v>
      </c>
      <c r="G137" s="144">
        <v>420.97128079366848</v>
      </c>
      <c r="H137" s="144">
        <v>442.76869245346114</v>
      </c>
      <c r="I137" s="144">
        <v>59.221304202430048</v>
      </c>
      <c r="J137" s="144">
        <v>43.309142793445538</v>
      </c>
      <c r="K137" s="472">
        <v>1436.4072723219263</v>
      </c>
      <c r="L137" s="144">
        <v>68.60902910095318</v>
      </c>
      <c r="M137" s="144">
        <v>0</v>
      </c>
      <c r="N137" s="144">
        <v>0</v>
      </c>
      <c r="O137" s="144">
        <v>58.20777393824546</v>
      </c>
      <c r="P137" s="144">
        <v>104.57773803758359</v>
      </c>
      <c r="Q137" s="144">
        <v>0</v>
      </c>
      <c r="R137" s="144">
        <v>0</v>
      </c>
      <c r="S137" s="144">
        <v>24.407033427370425</v>
      </c>
      <c r="T137" s="144">
        <v>42.433463382008696</v>
      </c>
      <c r="U137" s="475">
        <v>298.23503788616136</v>
      </c>
      <c r="V137" s="473">
        <v>1734.6423102080878</v>
      </c>
      <c r="W137" s="475">
        <v>-1516.35</v>
      </c>
      <c r="X137" s="473">
        <v>218.2923102080878</v>
      </c>
      <c r="Y137" s="144">
        <v>0</v>
      </c>
      <c r="Z137" s="144">
        <v>0</v>
      </c>
      <c r="AA137" s="144">
        <v>11.310690454264574</v>
      </c>
      <c r="AB137" s="144">
        <v>20.567583920418727</v>
      </c>
      <c r="AC137" s="144">
        <v>0</v>
      </c>
      <c r="AD137" s="472">
        <v>31.878274374683304</v>
      </c>
      <c r="AE137" s="144">
        <v>-0.98</v>
      </c>
      <c r="AF137" s="144">
        <v>-1.78</v>
      </c>
      <c r="AG137" s="144">
        <v>-0.98</v>
      </c>
      <c r="AH137" s="144">
        <v>-0.01</v>
      </c>
      <c r="AI137" s="144">
        <v>-17.46</v>
      </c>
      <c r="AJ137" s="144">
        <v>-36.300719473860212</v>
      </c>
      <c r="AK137" s="144">
        <v>92.57352868736244</v>
      </c>
      <c r="AL137" s="144">
        <v>-2.9842476525313915</v>
      </c>
      <c r="AM137" s="144">
        <v>-29.799999999999997</v>
      </c>
      <c r="AN137" s="144">
        <v>-11.42</v>
      </c>
      <c r="AO137" s="144">
        <v>-12.010850226164761</v>
      </c>
      <c r="AP137" s="144">
        <v>-3.7900000000000005</v>
      </c>
      <c r="AQ137" s="144">
        <v>30.013084925923419</v>
      </c>
      <c r="AR137" s="144">
        <v>3.5158044407254363</v>
      </c>
      <c r="AS137" s="472">
        <v>8.5866007014549197</v>
      </c>
      <c r="AT137" s="474">
        <v>258.75718528422607</v>
      </c>
      <c r="AU137" s="144">
        <v>295.36146675401864</v>
      </c>
      <c r="AV137" s="472">
        <v>554.11865203824459</v>
      </c>
      <c r="AW137" s="144">
        <v>122.14477697879357</v>
      </c>
      <c r="AX137" s="473">
        <v>676.26342901703822</v>
      </c>
      <c r="AY137" s="494">
        <f>X137/V137</f>
        <v>0.12584283741003727</v>
      </c>
      <c r="AZ137" s="144">
        <v>-14.580514986066216</v>
      </c>
      <c r="BA137" s="131">
        <v>661.68291403097192</v>
      </c>
    </row>
    <row r="138" spans="1:53">
      <c r="A138" s="416">
        <v>421</v>
      </c>
      <c r="B138" s="435">
        <v>16</v>
      </c>
      <c r="C138" s="413" t="s">
        <v>150</v>
      </c>
      <c r="D138" s="15">
        <v>665</v>
      </c>
      <c r="E138" s="144">
        <v>514.89442105263163</v>
      </c>
      <c r="F138" s="144">
        <v>56.155669172932328</v>
      </c>
      <c r="G138" s="144">
        <v>541.42984962406013</v>
      </c>
      <c r="H138" s="144">
        <v>366.945022556391</v>
      </c>
      <c r="I138" s="144">
        <v>57.766135338345862</v>
      </c>
      <c r="J138" s="144">
        <v>39.979789473684207</v>
      </c>
      <c r="K138" s="472">
        <v>1577.1708872180452</v>
      </c>
      <c r="L138" s="144">
        <v>37.726030052408916</v>
      </c>
      <c r="M138" s="144">
        <v>0</v>
      </c>
      <c r="N138" s="144">
        <v>0</v>
      </c>
      <c r="O138" s="144">
        <v>47.232240601503754</v>
      </c>
      <c r="P138" s="144">
        <v>596.06600093766622</v>
      </c>
      <c r="Q138" s="144">
        <v>0</v>
      </c>
      <c r="R138" s="144">
        <v>0</v>
      </c>
      <c r="S138" s="144">
        <v>20.22628964065095</v>
      </c>
      <c r="T138" s="144">
        <v>23.439699248120302</v>
      </c>
      <c r="U138" s="475">
        <v>724.69026048035028</v>
      </c>
      <c r="V138" s="473">
        <v>2301.8611476983956</v>
      </c>
      <c r="W138" s="475">
        <v>-1516.35</v>
      </c>
      <c r="X138" s="473">
        <v>785.51114769839569</v>
      </c>
      <c r="Y138" s="144">
        <v>318.08386400000001</v>
      </c>
      <c r="Z138" s="144">
        <v>0</v>
      </c>
      <c r="AA138" s="144">
        <v>13.086253318684358</v>
      </c>
      <c r="AB138" s="144">
        <v>19.862668778672862</v>
      </c>
      <c r="AC138" s="144">
        <v>0</v>
      </c>
      <c r="AD138" s="472">
        <v>351.0327860973573</v>
      </c>
      <c r="AE138" s="144">
        <v>-0.97999999999999987</v>
      </c>
      <c r="AF138" s="144">
        <v>-1.78</v>
      </c>
      <c r="AG138" s="144">
        <v>-0.97999999999999987</v>
      </c>
      <c r="AH138" s="144">
        <v>-0.01</v>
      </c>
      <c r="AI138" s="144">
        <v>-17.46</v>
      </c>
      <c r="AJ138" s="144">
        <v>-27.959699248120302</v>
      </c>
      <c r="AK138" s="144">
        <v>511.04674419263154</v>
      </c>
      <c r="AL138" s="144">
        <v>148.17846904015335</v>
      </c>
      <c r="AM138" s="144">
        <v>-29.8</v>
      </c>
      <c r="AN138" s="144">
        <v>-11.42</v>
      </c>
      <c r="AO138" s="144">
        <v>-37.729694309692441</v>
      </c>
      <c r="AP138" s="144">
        <v>-3.79</v>
      </c>
      <c r="AQ138" s="144">
        <v>21.096434772524606</v>
      </c>
      <c r="AR138" s="144">
        <v>3.7182163619820692</v>
      </c>
      <c r="AS138" s="472">
        <v>552.13047080947888</v>
      </c>
      <c r="AT138" s="474">
        <v>1688.674404605232</v>
      </c>
      <c r="AU138" s="144">
        <v>51.979001192637966</v>
      </c>
      <c r="AV138" s="472">
        <v>1740.6534057978697</v>
      </c>
      <c r="AW138" s="144">
        <v>216.87622770209543</v>
      </c>
      <c r="AX138" s="473">
        <v>1957.5296334999653</v>
      </c>
      <c r="AY138" s="494">
        <f>X138/V138</f>
        <v>0.34125044791855463</v>
      </c>
      <c r="AZ138" s="144">
        <v>-12.533097744360903</v>
      </c>
      <c r="BA138" s="131">
        <v>1944.9965357556043</v>
      </c>
    </row>
    <row r="139" spans="1:53">
      <c r="A139" s="416">
        <v>422</v>
      </c>
      <c r="B139" s="435">
        <v>12</v>
      </c>
      <c r="C139" s="413" t="s">
        <v>151</v>
      </c>
      <c r="D139" s="15">
        <v>10049</v>
      </c>
      <c r="E139" s="144">
        <v>232.39887152950544</v>
      </c>
      <c r="F139" s="144">
        <v>43.66467907254453</v>
      </c>
      <c r="G139" s="144">
        <v>357.49899193949648</v>
      </c>
      <c r="H139" s="144">
        <v>321.07334461140414</v>
      </c>
      <c r="I139" s="144">
        <v>61.881508607821679</v>
      </c>
      <c r="J139" s="144">
        <v>39.943078913324705</v>
      </c>
      <c r="K139" s="472">
        <v>1056.460474674097</v>
      </c>
      <c r="L139" s="144">
        <v>114.89728298334958</v>
      </c>
      <c r="M139" s="144">
        <v>0</v>
      </c>
      <c r="N139" s="144">
        <v>0</v>
      </c>
      <c r="O139" s="144">
        <v>127.9554134739775</v>
      </c>
      <c r="P139" s="144">
        <v>280.81387170613641</v>
      </c>
      <c r="Q139" s="144">
        <v>0</v>
      </c>
      <c r="R139" s="144">
        <v>8.311103592397254</v>
      </c>
      <c r="S139" s="144">
        <v>35.908052136034932</v>
      </c>
      <c r="T139" s="144">
        <v>65.041954423325706</v>
      </c>
      <c r="U139" s="475">
        <v>632.92767831522144</v>
      </c>
      <c r="V139" s="473">
        <v>1689.3881529893183</v>
      </c>
      <c r="W139" s="475">
        <v>-1516.35</v>
      </c>
      <c r="X139" s="473">
        <v>173.03815298931852</v>
      </c>
      <c r="Y139" s="144">
        <v>121.4026575</v>
      </c>
      <c r="Z139" s="144">
        <v>0</v>
      </c>
      <c r="AA139" s="144">
        <v>14.399730059592262</v>
      </c>
      <c r="AB139" s="144">
        <v>17.124193211025183</v>
      </c>
      <c r="AC139" s="144">
        <v>0</v>
      </c>
      <c r="AD139" s="472">
        <v>152.92658077061745</v>
      </c>
      <c r="AE139" s="144">
        <v>-0.98000000000000009</v>
      </c>
      <c r="AF139" s="144">
        <v>-1.78</v>
      </c>
      <c r="AG139" s="144">
        <v>-0.98000000000000009</v>
      </c>
      <c r="AH139" s="144">
        <v>-0.01</v>
      </c>
      <c r="AI139" s="144">
        <v>-17.46</v>
      </c>
      <c r="AJ139" s="144">
        <v>-43.412175654293961</v>
      </c>
      <c r="AK139" s="144">
        <v>-30.232412006398608</v>
      </c>
      <c r="AL139" s="144">
        <v>-4.3625682965445653</v>
      </c>
      <c r="AM139" s="144">
        <v>-29.8</v>
      </c>
      <c r="AN139" s="144">
        <v>-11.42</v>
      </c>
      <c r="AO139" s="144">
        <v>-10.876570390999104</v>
      </c>
      <c r="AP139" s="144">
        <v>-3.79</v>
      </c>
      <c r="AQ139" s="144">
        <v>52.782073157453567</v>
      </c>
      <c r="AR139" s="144">
        <v>16.889545031421552</v>
      </c>
      <c r="AS139" s="472">
        <v>-85.432108159361135</v>
      </c>
      <c r="AT139" s="474">
        <v>240.53262560057485</v>
      </c>
      <c r="AU139" s="144">
        <v>261.25620786021722</v>
      </c>
      <c r="AV139" s="472">
        <v>501.78883346079203</v>
      </c>
      <c r="AW139" s="144">
        <v>158.60779159174714</v>
      </c>
      <c r="AX139" s="473">
        <v>660.39662505253921</v>
      </c>
      <c r="AY139" s="494">
        <f>X139/V139</f>
        <v>0.1024265221009944</v>
      </c>
      <c r="AZ139" s="144">
        <v>6.4941002388297342</v>
      </c>
      <c r="BA139" s="131">
        <v>666.89072529136899</v>
      </c>
    </row>
    <row r="140" spans="1:53">
      <c r="A140" s="416">
        <v>423</v>
      </c>
      <c r="B140" s="435">
        <v>2</v>
      </c>
      <c r="C140" s="413" t="s">
        <v>152</v>
      </c>
      <c r="D140" s="15">
        <v>20666</v>
      </c>
      <c r="E140" s="144">
        <v>532.31642940094844</v>
      </c>
      <c r="F140" s="144">
        <v>99.385154359818046</v>
      </c>
      <c r="G140" s="144">
        <v>648.11243685280181</v>
      </c>
      <c r="H140" s="144">
        <v>619.24956546985379</v>
      </c>
      <c r="I140" s="144">
        <v>55.116326333107523</v>
      </c>
      <c r="J140" s="144">
        <v>48.828065421465205</v>
      </c>
      <c r="K140" s="472">
        <v>2003.0079778379945</v>
      </c>
      <c r="L140" s="144">
        <v>41.648685668235366</v>
      </c>
      <c r="M140" s="144">
        <v>0</v>
      </c>
      <c r="N140" s="144">
        <v>0</v>
      </c>
      <c r="O140" s="144">
        <v>92.331533920449047</v>
      </c>
      <c r="P140" s="144">
        <v>12.006980038583572</v>
      </c>
      <c r="Q140" s="144">
        <v>0</v>
      </c>
      <c r="R140" s="144">
        <v>0</v>
      </c>
      <c r="S140" s="144">
        <v>18.461541599952444</v>
      </c>
      <c r="T140" s="144">
        <v>31.599883867221525</v>
      </c>
      <c r="U140" s="475">
        <v>196.04862509444195</v>
      </c>
      <c r="V140" s="473">
        <v>2199.0566029324368</v>
      </c>
      <c r="W140" s="475">
        <v>-1516.35</v>
      </c>
      <c r="X140" s="473">
        <v>682.70660293243679</v>
      </c>
      <c r="Y140" s="144">
        <v>0</v>
      </c>
      <c r="Z140" s="144">
        <v>0</v>
      </c>
      <c r="AA140" s="144">
        <v>10.133850105314087</v>
      </c>
      <c r="AB140" s="144">
        <v>21.348606962335644</v>
      </c>
      <c r="AC140" s="144">
        <v>6.7360622782865658</v>
      </c>
      <c r="AD140" s="472">
        <v>38.218519345936294</v>
      </c>
      <c r="AE140" s="144">
        <v>-0.98</v>
      </c>
      <c r="AF140" s="144">
        <v>-1.7800000000000002</v>
      </c>
      <c r="AG140" s="144">
        <v>-0.98</v>
      </c>
      <c r="AH140" s="144">
        <v>-0.01</v>
      </c>
      <c r="AI140" s="144">
        <v>-17.46</v>
      </c>
      <c r="AJ140" s="144">
        <v>-21.318724351591985</v>
      </c>
      <c r="AK140" s="144">
        <v>130.2755143947536</v>
      </c>
      <c r="AL140" s="144">
        <v>-2.3571588984582279</v>
      </c>
      <c r="AM140" s="144">
        <v>-29.8</v>
      </c>
      <c r="AN140" s="144">
        <v>-11.42</v>
      </c>
      <c r="AO140" s="144">
        <v>-17.956439593762742</v>
      </c>
      <c r="AP140" s="144">
        <v>-3.79</v>
      </c>
      <c r="AQ140" s="144">
        <v>28.814763647573212</v>
      </c>
      <c r="AR140" s="144">
        <v>-4.1951185834812179</v>
      </c>
      <c r="AS140" s="472">
        <v>47.04283661503262</v>
      </c>
      <c r="AT140" s="474">
        <v>767.96795889340569</v>
      </c>
      <c r="AU140" s="144">
        <v>60.449506626781215</v>
      </c>
      <c r="AV140" s="472">
        <v>828.41746552018697</v>
      </c>
      <c r="AW140" s="144">
        <v>63.750750977428559</v>
      </c>
      <c r="AX140" s="473">
        <v>892.16821649761562</v>
      </c>
      <c r="AY140" s="494">
        <f>X140/V140</f>
        <v>0.31045431119055744</v>
      </c>
      <c r="AZ140" s="144">
        <v>-25.368915950837117</v>
      </c>
      <c r="BA140" s="131">
        <v>866.79930054677834</v>
      </c>
    </row>
    <row r="141" spans="1:53">
      <c r="A141" s="416">
        <v>425</v>
      </c>
      <c r="B141" s="435">
        <v>17</v>
      </c>
      <c r="C141" s="413" t="s">
        <v>153</v>
      </c>
      <c r="D141" s="15">
        <v>10190</v>
      </c>
      <c r="E141" s="144">
        <v>794.38669479882242</v>
      </c>
      <c r="F141" s="144">
        <v>156.66687733071637</v>
      </c>
      <c r="G141" s="144">
        <v>1056.0863444553484</v>
      </c>
      <c r="H141" s="144">
        <v>968.51719725220812</v>
      </c>
      <c r="I141" s="144">
        <v>47.368918547595676</v>
      </c>
      <c r="J141" s="144">
        <v>45.845322865554465</v>
      </c>
      <c r="K141" s="472">
        <v>3068.8713552502459</v>
      </c>
      <c r="L141" s="144">
        <v>46.854883624464065</v>
      </c>
      <c r="M141" s="144">
        <v>0</v>
      </c>
      <c r="N141" s="144">
        <v>0</v>
      </c>
      <c r="O141" s="144">
        <v>18.879570166830224</v>
      </c>
      <c r="P141" s="144">
        <v>51.643183064481207</v>
      </c>
      <c r="Q141" s="144">
        <v>0</v>
      </c>
      <c r="R141" s="144">
        <v>0</v>
      </c>
      <c r="S141" s="144">
        <v>11.38660467092293</v>
      </c>
      <c r="T141" s="144">
        <v>31.963473994111872</v>
      </c>
      <c r="U141" s="475">
        <v>160.72771552081031</v>
      </c>
      <c r="V141" s="473">
        <v>3229.5990707710562</v>
      </c>
      <c r="W141" s="475">
        <v>-1516.35</v>
      </c>
      <c r="X141" s="473">
        <v>1713.249070771056</v>
      </c>
      <c r="Y141" s="144">
        <v>0</v>
      </c>
      <c r="Z141" s="144">
        <v>0</v>
      </c>
      <c r="AA141" s="144">
        <v>8.2012349391917958</v>
      </c>
      <c r="AB141" s="144">
        <v>23.911542507357492</v>
      </c>
      <c r="AC141" s="144">
        <v>0</v>
      </c>
      <c r="AD141" s="472">
        <v>32.112777446549288</v>
      </c>
      <c r="AE141" s="144">
        <v>-0.98000000000000009</v>
      </c>
      <c r="AF141" s="144">
        <v>-1.78</v>
      </c>
      <c r="AG141" s="144">
        <v>-0.98000000000000009</v>
      </c>
      <c r="AH141" s="144">
        <v>-0.01</v>
      </c>
      <c r="AI141" s="144">
        <v>-17.46</v>
      </c>
      <c r="AJ141" s="144">
        <v>-14.59714033366045</v>
      </c>
      <c r="AK141" s="144">
        <v>-64.367872696074343</v>
      </c>
      <c r="AL141" s="144">
        <v>-116.78135001036394</v>
      </c>
      <c r="AM141" s="144">
        <v>-29.8</v>
      </c>
      <c r="AN141" s="144">
        <v>-11.42</v>
      </c>
      <c r="AO141" s="144">
        <v>-43.136451302627904</v>
      </c>
      <c r="AP141" s="144">
        <v>-3.79</v>
      </c>
      <c r="AQ141" s="144">
        <v>25.069822285053785</v>
      </c>
      <c r="AR141" s="144">
        <v>-1.1482563772685002</v>
      </c>
      <c r="AS141" s="472">
        <v>-281.18124843494127</v>
      </c>
      <c r="AT141" s="474">
        <v>1464.1805997826641</v>
      </c>
      <c r="AU141" s="144">
        <v>525.91267416852065</v>
      </c>
      <c r="AV141" s="472">
        <v>1990.093273951185</v>
      </c>
      <c r="AW141" s="144">
        <v>38.478052722542259</v>
      </c>
      <c r="AX141" s="473">
        <v>2028.5713266737273</v>
      </c>
      <c r="AY141" s="494">
        <f>X141/V141</f>
        <v>0.53048351613564948</v>
      </c>
      <c r="AZ141" s="144">
        <v>22.816436796859669</v>
      </c>
      <c r="BA141" s="131">
        <v>2051.3877634705868</v>
      </c>
    </row>
    <row r="142" spans="1:53">
      <c r="A142" s="416">
        <v>426</v>
      </c>
      <c r="B142" s="435">
        <v>12</v>
      </c>
      <c r="C142" s="413" t="s">
        <v>154</v>
      </c>
      <c r="D142" s="15">
        <v>11913</v>
      </c>
      <c r="E142" s="144">
        <v>449.5561235624948</v>
      </c>
      <c r="F142" s="144">
        <v>98.742624024175257</v>
      </c>
      <c r="G142" s="144">
        <v>614.54158902039785</v>
      </c>
      <c r="H142" s="144">
        <v>584.91413749685216</v>
      </c>
      <c r="I142" s="144">
        <v>56.231223033660704</v>
      </c>
      <c r="J142" s="144">
        <v>47.19232435154872</v>
      </c>
      <c r="K142" s="472">
        <v>1851.1780214891294</v>
      </c>
      <c r="L142" s="144">
        <v>78.406049230686719</v>
      </c>
      <c r="M142" s="144">
        <v>0</v>
      </c>
      <c r="N142" s="144">
        <v>0</v>
      </c>
      <c r="O142" s="144">
        <v>53.225725677830937</v>
      </c>
      <c r="P142" s="144">
        <v>50.419936997059068</v>
      </c>
      <c r="Q142" s="144">
        <v>0</v>
      </c>
      <c r="R142" s="144">
        <v>12.368659447662218</v>
      </c>
      <c r="S142" s="144">
        <v>17.969278779462432</v>
      </c>
      <c r="T142" s="144">
        <v>55.075178376563414</v>
      </c>
      <c r="U142" s="475">
        <v>267.46482850926481</v>
      </c>
      <c r="V142" s="473">
        <v>2118.6428499983945</v>
      </c>
      <c r="W142" s="475">
        <v>-1516.3500000000001</v>
      </c>
      <c r="X142" s="473">
        <v>602.29284999839422</v>
      </c>
      <c r="Y142" s="144">
        <v>0</v>
      </c>
      <c r="Z142" s="144">
        <v>0</v>
      </c>
      <c r="AA142" s="144">
        <v>9.8719202641138093</v>
      </c>
      <c r="AB142" s="144">
        <v>20.608071598380079</v>
      </c>
      <c r="AC142" s="144">
        <v>0</v>
      </c>
      <c r="AD142" s="472">
        <v>30.47999186249389</v>
      </c>
      <c r="AE142" s="144">
        <v>-0.98</v>
      </c>
      <c r="AF142" s="144">
        <v>-1.78</v>
      </c>
      <c r="AG142" s="144">
        <v>-0.98</v>
      </c>
      <c r="AH142" s="144">
        <v>-0.01</v>
      </c>
      <c r="AI142" s="144">
        <v>-17.46</v>
      </c>
      <c r="AJ142" s="144">
        <v>-40.121145387391927</v>
      </c>
      <c r="AK142" s="144">
        <v>-141.83818063489059</v>
      </c>
      <c r="AL142" s="144">
        <v>-68.300718821648459</v>
      </c>
      <c r="AM142" s="144">
        <v>-29.8</v>
      </c>
      <c r="AN142" s="144">
        <v>-11.42</v>
      </c>
      <c r="AO142" s="144">
        <v>-17.871125003664041</v>
      </c>
      <c r="AP142" s="144">
        <v>-3.7899999999999996</v>
      </c>
      <c r="AQ142" s="144">
        <v>34.100935845692938</v>
      </c>
      <c r="AR142" s="144">
        <v>7.3101983750728845</v>
      </c>
      <c r="AS142" s="472">
        <v>-292.94003562682917</v>
      </c>
      <c r="AT142" s="474">
        <v>339.83280623405898</v>
      </c>
      <c r="AU142" s="144">
        <v>484.64868433227309</v>
      </c>
      <c r="AV142" s="472">
        <v>824.48149056633213</v>
      </c>
      <c r="AW142" s="144">
        <v>92.739237460538675</v>
      </c>
      <c r="AX142" s="473">
        <v>917.2207280268708</v>
      </c>
      <c r="AY142" s="494">
        <f>X142/V142</f>
        <v>0.28428238860497446</v>
      </c>
      <c r="AZ142" s="144">
        <v>-68.653191160916677</v>
      </c>
      <c r="BA142" s="131">
        <v>848.56753686595403</v>
      </c>
    </row>
    <row r="143" spans="1:53">
      <c r="A143" s="416">
        <v>430</v>
      </c>
      <c r="B143" s="435">
        <v>2</v>
      </c>
      <c r="C143" s="413" t="s">
        <v>155</v>
      </c>
      <c r="D143" s="15">
        <v>15295</v>
      </c>
      <c r="E143" s="144">
        <v>364.50162471395885</v>
      </c>
      <c r="F143" s="144">
        <v>64.701097090552466</v>
      </c>
      <c r="G143" s="144">
        <v>453.54558417783591</v>
      </c>
      <c r="H143" s="144">
        <v>441.39763582870216</v>
      </c>
      <c r="I143" s="144">
        <v>59.257801896044455</v>
      </c>
      <c r="J143" s="144">
        <v>43.958579928081072</v>
      </c>
      <c r="K143" s="472">
        <v>1427.3623236351748</v>
      </c>
      <c r="L143" s="144">
        <v>72.585532534210785</v>
      </c>
      <c r="M143" s="144">
        <v>0</v>
      </c>
      <c r="N143" s="144">
        <v>0</v>
      </c>
      <c r="O143" s="144">
        <v>119.62078326250408</v>
      </c>
      <c r="P143" s="144">
        <v>45.782548505976791</v>
      </c>
      <c r="Q143" s="144">
        <v>0</v>
      </c>
      <c r="R143" s="144">
        <v>0</v>
      </c>
      <c r="S143" s="144">
        <v>35.724831166202108</v>
      </c>
      <c r="T143" s="144">
        <v>50.898568159529255</v>
      </c>
      <c r="U143" s="475">
        <v>324.61226362842302</v>
      </c>
      <c r="V143" s="473">
        <v>1751.9745872635979</v>
      </c>
      <c r="W143" s="475">
        <v>-1516.35</v>
      </c>
      <c r="X143" s="473">
        <v>235.62458726359776</v>
      </c>
      <c r="Y143" s="144">
        <v>0</v>
      </c>
      <c r="Z143" s="144">
        <v>0</v>
      </c>
      <c r="AA143" s="144">
        <v>14.655697653318985</v>
      </c>
      <c r="AB143" s="144">
        <v>16.840567632395292</v>
      </c>
      <c r="AC143" s="144">
        <v>0</v>
      </c>
      <c r="AD143" s="472">
        <v>31.496265285714276</v>
      </c>
      <c r="AE143" s="144">
        <v>-0.98</v>
      </c>
      <c r="AF143" s="144">
        <v>-1.7800000000000002</v>
      </c>
      <c r="AG143" s="144">
        <v>-0.98</v>
      </c>
      <c r="AH143" s="144">
        <v>-1.0000000000000002E-2</v>
      </c>
      <c r="AI143" s="144">
        <v>-17.46</v>
      </c>
      <c r="AJ143" s="144">
        <v>-40.656191291271654</v>
      </c>
      <c r="AK143" s="144">
        <v>82.477175616920533</v>
      </c>
      <c r="AL143" s="144">
        <v>-4.2535167803095231</v>
      </c>
      <c r="AM143" s="144">
        <v>-29.8</v>
      </c>
      <c r="AN143" s="144">
        <v>-11.42</v>
      </c>
      <c r="AO143" s="144">
        <v>-15.294266730686168</v>
      </c>
      <c r="AP143" s="144">
        <v>-3.79</v>
      </c>
      <c r="AQ143" s="144">
        <v>52.185229998210211</v>
      </c>
      <c r="AR143" s="144">
        <v>2.5360869535171782</v>
      </c>
      <c r="AS143" s="472">
        <v>10.774517766380569</v>
      </c>
      <c r="AT143" s="474">
        <v>277.89537031569262</v>
      </c>
      <c r="AU143" s="144">
        <v>427.70317642659984</v>
      </c>
      <c r="AV143" s="472">
        <v>705.59854674229257</v>
      </c>
      <c r="AW143" s="144">
        <v>162.37694540639691</v>
      </c>
      <c r="AX143" s="473">
        <v>867.97549214868945</v>
      </c>
      <c r="AY143" s="494">
        <f>X143/V143</f>
        <v>0.13449087045926783</v>
      </c>
      <c r="AZ143" s="144">
        <v>9.2069225864661792</v>
      </c>
      <c r="BA143" s="131">
        <v>877.18241473515559</v>
      </c>
    </row>
    <row r="144" spans="1:53">
      <c r="A144" s="416">
        <v>433</v>
      </c>
      <c r="B144" s="435">
        <v>5</v>
      </c>
      <c r="C144" s="413" t="s">
        <v>156</v>
      </c>
      <c r="D144" s="15">
        <v>7657</v>
      </c>
      <c r="E144" s="144">
        <v>399.02106307953511</v>
      </c>
      <c r="F144" s="144">
        <v>70.717126812067377</v>
      </c>
      <c r="G144" s="144">
        <v>521.426651430064</v>
      </c>
      <c r="H144" s="144">
        <v>561.24276609638241</v>
      </c>
      <c r="I144" s="144">
        <v>57.752801358234294</v>
      </c>
      <c r="J144" s="144">
        <v>46.649100169779281</v>
      </c>
      <c r="K144" s="472">
        <v>1656.8095089460624</v>
      </c>
      <c r="L144" s="144">
        <v>43.564435817575436</v>
      </c>
      <c r="M144" s="144">
        <v>0</v>
      </c>
      <c r="N144" s="144">
        <v>0</v>
      </c>
      <c r="O144" s="144">
        <v>73.580622959383561</v>
      </c>
      <c r="P144" s="144">
        <v>64.450603903771992</v>
      </c>
      <c r="Q144" s="144">
        <v>0</v>
      </c>
      <c r="R144" s="144">
        <v>0</v>
      </c>
      <c r="S144" s="144">
        <v>27.016470421694752</v>
      </c>
      <c r="T144" s="144">
        <v>33.912080449262113</v>
      </c>
      <c r="U144" s="475">
        <v>242.52421355168786</v>
      </c>
      <c r="V144" s="473">
        <v>1899.3337224977502</v>
      </c>
      <c r="W144" s="475">
        <v>-1516.35</v>
      </c>
      <c r="X144" s="473">
        <v>382.98372249775031</v>
      </c>
      <c r="Y144" s="144">
        <v>0</v>
      </c>
      <c r="Z144" s="144">
        <v>0</v>
      </c>
      <c r="AA144" s="144">
        <v>7.9527279344084096</v>
      </c>
      <c r="AB144" s="144">
        <v>20.349063713880071</v>
      </c>
      <c r="AC144" s="144">
        <v>0</v>
      </c>
      <c r="AD144" s="472">
        <v>28.301791648288479</v>
      </c>
      <c r="AE144" s="144">
        <v>-0.98</v>
      </c>
      <c r="AF144" s="144">
        <v>-1.78</v>
      </c>
      <c r="AG144" s="144">
        <v>-0.98</v>
      </c>
      <c r="AH144" s="144">
        <v>-0.01</v>
      </c>
      <c r="AI144" s="144">
        <v>-17.46</v>
      </c>
      <c r="AJ144" s="144">
        <v>-29.895160506725873</v>
      </c>
      <c r="AK144" s="144">
        <v>7.221064552331609</v>
      </c>
      <c r="AL144" s="144">
        <v>-4.2774957910763938</v>
      </c>
      <c r="AM144" s="144">
        <v>-29.8</v>
      </c>
      <c r="AN144" s="144">
        <v>-11.42</v>
      </c>
      <c r="AO144" s="144">
        <v>-13.630683443018908</v>
      </c>
      <c r="AP144" s="144">
        <v>-3.79</v>
      </c>
      <c r="AQ144" s="144">
        <v>34.643482358821934</v>
      </c>
      <c r="AR144" s="144">
        <v>-2.6469187985916007</v>
      </c>
      <c r="AS144" s="472">
        <v>-74.805711628259232</v>
      </c>
      <c r="AT144" s="474">
        <v>336.47980251777955</v>
      </c>
      <c r="AU144" s="144">
        <v>292.36959561658091</v>
      </c>
      <c r="AV144" s="472">
        <v>628.8493981343604</v>
      </c>
      <c r="AW144" s="144">
        <v>123.11175863174118</v>
      </c>
      <c r="AX144" s="473">
        <v>751.96115676610157</v>
      </c>
      <c r="AY144" s="494">
        <f>X144/V144</f>
        <v>0.20164109022089138</v>
      </c>
      <c r="AZ144" s="144">
        <v>15.45645056810762</v>
      </c>
      <c r="BA144" s="131">
        <v>767.41760733420938</v>
      </c>
    </row>
    <row r="145" spans="1:53">
      <c r="A145" s="416">
        <v>434</v>
      </c>
      <c r="B145" s="435">
        <v>1</v>
      </c>
      <c r="C145" s="413" t="s">
        <v>157</v>
      </c>
      <c r="D145" s="15">
        <v>14352</v>
      </c>
      <c r="E145" s="144">
        <v>335.84210493311042</v>
      </c>
      <c r="F145" s="144">
        <v>63.748344481605344</v>
      </c>
      <c r="G145" s="144">
        <v>461.6036538461538</v>
      </c>
      <c r="H145" s="144">
        <v>436.39492474916386</v>
      </c>
      <c r="I145" s="144">
        <v>59.44528985507246</v>
      </c>
      <c r="J145" s="144">
        <v>45.65601449275362</v>
      </c>
      <c r="K145" s="472">
        <v>1402.6903323578597</v>
      </c>
      <c r="L145" s="144">
        <v>75.332256876368746</v>
      </c>
      <c r="M145" s="144">
        <v>22.077999999999999</v>
      </c>
      <c r="N145" s="144">
        <v>113.67453762541805</v>
      </c>
      <c r="O145" s="144">
        <v>120.7781821348941</v>
      </c>
      <c r="P145" s="144">
        <v>47.177571933028524</v>
      </c>
      <c r="Q145" s="144">
        <v>0</v>
      </c>
      <c r="R145" s="144">
        <v>15.754091415830546</v>
      </c>
      <c r="S145" s="144">
        <v>34.644003794755982</v>
      </c>
      <c r="T145" s="144">
        <v>49.061092530657753</v>
      </c>
      <c r="U145" s="475">
        <v>478.49973631095366</v>
      </c>
      <c r="V145" s="473">
        <v>1881.1900686688134</v>
      </c>
      <c r="W145" s="475">
        <v>-1516.35</v>
      </c>
      <c r="X145" s="473">
        <v>364.84006866881333</v>
      </c>
      <c r="Y145" s="144">
        <v>0</v>
      </c>
      <c r="Z145" s="144">
        <v>0</v>
      </c>
      <c r="AA145" s="144">
        <v>11.322345362016135</v>
      </c>
      <c r="AB145" s="144">
        <v>19.905741049847467</v>
      </c>
      <c r="AC145" s="144">
        <v>0</v>
      </c>
      <c r="AD145" s="472">
        <v>31.2280864118636</v>
      </c>
      <c r="AE145" s="144">
        <v>-0.98</v>
      </c>
      <c r="AF145" s="144">
        <v>-1.78</v>
      </c>
      <c r="AG145" s="144">
        <v>-0.98</v>
      </c>
      <c r="AH145" s="144">
        <v>-0.01</v>
      </c>
      <c r="AI145" s="144">
        <v>-17.46</v>
      </c>
      <c r="AJ145" s="144">
        <v>-39.926441332218502</v>
      </c>
      <c r="AK145" s="144">
        <v>157.01821507382994</v>
      </c>
      <c r="AL145" s="144">
        <v>45.504634970097662</v>
      </c>
      <c r="AM145" s="144">
        <v>-29.8</v>
      </c>
      <c r="AN145" s="144">
        <v>-11.42</v>
      </c>
      <c r="AO145" s="144">
        <v>-10.411276665631815</v>
      </c>
      <c r="AP145" s="144">
        <v>-3.79</v>
      </c>
      <c r="AQ145" s="144">
        <v>26.433672220177762</v>
      </c>
      <c r="AR145" s="144">
        <v>2.0987417827891965</v>
      </c>
      <c r="AS145" s="472">
        <v>114.49754604904422</v>
      </c>
      <c r="AT145" s="474">
        <v>510.56570112972116</v>
      </c>
      <c r="AU145" s="144">
        <v>-30.24311918713671</v>
      </c>
      <c r="AV145" s="472">
        <v>480.32258194258446</v>
      </c>
      <c r="AW145" s="144">
        <v>130.49145891730865</v>
      </c>
      <c r="AX145" s="473">
        <v>610.814040859893</v>
      </c>
      <c r="AY145" s="494">
        <f>X145/V145</f>
        <v>0.19394109864027995</v>
      </c>
      <c r="AZ145" s="144">
        <v>68.989673076923083</v>
      </c>
      <c r="BA145" s="131">
        <v>679.80371393681617</v>
      </c>
    </row>
    <row r="146" spans="1:53">
      <c r="A146" s="416">
        <v>435</v>
      </c>
      <c r="B146" s="435">
        <v>13</v>
      </c>
      <c r="C146" s="413" t="s">
        <v>158</v>
      </c>
      <c r="D146" s="15">
        <v>711</v>
      </c>
      <c r="E146" s="144">
        <v>234.61686357243323</v>
      </c>
      <c r="F146" s="144">
        <v>13.130632911392404</v>
      </c>
      <c r="G146" s="144">
        <v>360.10711673699018</v>
      </c>
      <c r="H146" s="144">
        <v>400.40531645569621</v>
      </c>
      <c r="I146" s="144">
        <v>61.664360056258793</v>
      </c>
      <c r="J146" s="144">
        <v>38.364444444444445</v>
      </c>
      <c r="K146" s="472">
        <v>1108.2887341772152</v>
      </c>
      <c r="L146" s="144">
        <v>80.373981716719271</v>
      </c>
      <c r="M146" s="144">
        <v>0</v>
      </c>
      <c r="N146" s="144">
        <v>0</v>
      </c>
      <c r="O146" s="144">
        <v>13.805133614627284</v>
      </c>
      <c r="P146" s="144">
        <v>249.09217116753126</v>
      </c>
      <c r="Q146" s="144">
        <v>0</v>
      </c>
      <c r="R146" s="144">
        <v>136.6713924050633</v>
      </c>
      <c r="S146" s="144">
        <v>32.673237111820768</v>
      </c>
      <c r="T146" s="144">
        <v>41.733333333333334</v>
      </c>
      <c r="U146" s="475">
        <v>554.3492493490952</v>
      </c>
      <c r="V146" s="473">
        <v>1662.6379835263106</v>
      </c>
      <c r="W146" s="475">
        <v>-1516.35</v>
      </c>
      <c r="X146" s="473">
        <v>146.28798352631068</v>
      </c>
      <c r="Y146" s="144">
        <v>304.08019300000007</v>
      </c>
      <c r="Z146" s="144">
        <v>0</v>
      </c>
      <c r="AA146" s="144">
        <v>8.509231776700398</v>
      </c>
      <c r="AB146" s="144">
        <v>15.066172573090467</v>
      </c>
      <c r="AC146" s="144">
        <v>4.2583149717314477</v>
      </c>
      <c r="AD146" s="472">
        <v>331.91391232152239</v>
      </c>
      <c r="AE146" s="144">
        <v>-0.98</v>
      </c>
      <c r="AF146" s="144">
        <v>-1.7799999999999998</v>
      </c>
      <c r="AG146" s="144">
        <v>-0.98</v>
      </c>
      <c r="AH146" s="144">
        <v>-0.01</v>
      </c>
      <c r="AI146" s="144">
        <v>-17.46</v>
      </c>
      <c r="AJ146" s="144">
        <v>-17.090689170182841</v>
      </c>
      <c r="AK146" s="144">
        <v>543.62098584323257</v>
      </c>
      <c r="AL146" s="144">
        <v>526.98516022915874</v>
      </c>
      <c r="AM146" s="144">
        <v>-29.8</v>
      </c>
      <c r="AN146" s="144">
        <v>-11.42</v>
      </c>
      <c r="AO146" s="144">
        <v>-32.665086600226942</v>
      </c>
      <c r="AP146" s="144">
        <v>-3.79</v>
      </c>
      <c r="AQ146" s="144">
        <v>33.760088327167082</v>
      </c>
      <c r="AR146" s="144">
        <v>-8.6841886902650351</v>
      </c>
      <c r="AS146" s="472">
        <v>979.70626993888368</v>
      </c>
      <c r="AT146" s="474">
        <v>1457.9081657867168</v>
      </c>
      <c r="AU146" s="144">
        <v>49.090374266678289</v>
      </c>
      <c r="AV146" s="472">
        <v>1506.9985400533949</v>
      </c>
      <c r="AW146" s="144">
        <v>186.95108284377437</v>
      </c>
      <c r="AX146" s="473">
        <v>1693.9496228971693</v>
      </c>
      <c r="AY146" s="494">
        <f>X146/V146</f>
        <v>8.7985469462237703E-2</v>
      </c>
      <c r="AZ146" s="144">
        <v>-288.36701265822791</v>
      </c>
      <c r="BA146" s="131">
        <v>1405.5826102389415</v>
      </c>
    </row>
    <row r="147" spans="1:53">
      <c r="A147" s="416">
        <v>436</v>
      </c>
      <c r="B147" s="435">
        <v>17</v>
      </c>
      <c r="C147" s="413" t="s">
        <v>159</v>
      </c>
      <c r="D147" s="15">
        <v>2008</v>
      </c>
      <c r="E147" s="144">
        <v>677.70893924302788</v>
      </c>
      <c r="F147" s="144">
        <v>116.23356573705178</v>
      </c>
      <c r="G147" s="144">
        <v>836.77156374501999</v>
      </c>
      <c r="H147" s="144">
        <v>891.16960159362554</v>
      </c>
      <c r="I147" s="144">
        <v>50.855537848605579</v>
      </c>
      <c r="J147" s="144">
        <v>43.117011952191234</v>
      </c>
      <c r="K147" s="472">
        <v>2615.8562201195218</v>
      </c>
      <c r="L147" s="144">
        <v>65.185439498035606</v>
      </c>
      <c r="M147" s="144">
        <v>0</v>
      </c>
      <c r="N147" s="144">
        <v>0</v>
      </c>
      <c r="O147" s="144">
        <v>87.009467131474096</v>
      </c>
      <c r="P147" s="144">
        <v>88.051441893364924</v>
      </c>
      <c r="Q147" s="144">
        <v>0</v>
      </c>
      <c r="R147" s="144">
        <v>0</v>
      </c>
      <c r="S147" s="144">
        <v>28.103382706502529</v>
      </c>
      <c r="T147" s="144">
        <v>36.880378486055776</v>
      </c>
      <c r="U147" s="475">
        <v>305.23010971543295</v>
      </c>
      <c r="V147" s="473">
        <v>2921.086329834955</v>
      </c>
      <c r="W147" s="475">
        <v>-1516.35</v>
      </c>
      <c r="X147" s="473">
        <v>1404.7363298349551</v>
      </c>
      <c r="Y147" s="144">
        <v>4.1875533333333337</v>
      </c>
      <c r="Z147" s="144">
        <v>0</v>
      </c>
      <c r="AA147" s="144">
        <v>8.8294064339623386</v>
      </c>
      <c r="AB147" s="144">
        <v>18.933641511912931</v>
      </c>
      <c r="AC147" s="144">
        <v>0</v>
      </c>
      <c r="AD147" s="472">
        <v>31.950601279208605</v>
      </c>
      <c r="AE147" s="144">
        <v>-0.98</v>
      </c>
      <c r="AF147" s="144">
        <v>-1.78</v>
      </c>
      <c r="AG147" s="144">
        <v>-0.98</v>
      </c>
      <c r="AH147" s="144">
        <v>-0.01</v>
      </c>
      <c r="AI147" s="144">
        <v>-17.46</v>
      </c>
      <c r="AJ147" s="144">
        <v>-16.978326892430278</v>
      </c>
      <c r="AK147" s="144">
        <v>-46.739749721738818</v>
      </c>
      <c r="AL147" s="144">
        <v>-73.51205020490346</v>
      </c>
      <c r="AM147" s="144">
        <v>-29.8</v>
      </c>
      <c r="AN147" s="144">
        <v>-11.42</v>
      </c>
      <c r="AO147" s="144">
        <v>-41.49570182256312</v>
      </c>
      <c r="AP147" s="144">
        <v>-3.79</v>
      </c>
      <c r="AQ147" s="144">
        <v>16.65180242506624</v>
      </c>
      <c r="AR147" s="144">
        <v>-3.582004904217444</v>
      </c>
      <c r="AS147" s="472">
        <v>-231.87603112078691</v>
      </c>
      <c r="AT147" s="474">
        <v>1204.8108999933768</v>
      </c>
      <c r="AU147" s="144">
        <v>709.58665940752644</v>
      </c>
      <c r="AV147" s="472">
        <v>1914.397559400903</v>
      </c>
      <c r="AW147" s="144">
        <v>108.21008938078985</v>
      </c>
      <c r="AX147" s="473">
        <v>2022.6076487816927</v>
      </c>
      <c r="AY147" s="494">
        <f>X147/V147</f>
        <v>0.48089517775885948</v>
      </c>
      <c r="AZ147" s="144">
        <v>30.283159840637452</v>
      </c>
      <c r="BA147" s="131">
        <v>2052.890808622331</v>
      </c>
    </row>
    <row r="148" spans="1:53">
      <c r="A148" s="416">
        <v>440</v>
      </c>
      <c r="B148" s="435">
        <v>15</v>
      </c>
      <c r="C148" s="413" t="s">
        <v>160</v>
      </c>
      <c r="D148" s="15">
        <v>5884</v>
      </c>
      <c r="E148" s="144">
        <v>1099.6894238613188</v>
      </c>
      <c r="F148" s="144">
        <v>187.22532970768182</v>
      </c>
      <c r="G148" s="144">
        <v>896.11568150917742</v>
      </c>
      <c r="H148" s="144">
        <v>746.48740992522096</v>
      </c>
      <c r="I148" s="144">
        <v>47.253759347382733</v>
      </c>
      <c r="J148" s="144">
        <v>43.878844323589391</v>
      </c>
      <c r="K148" s="472">
        <v>3020.6504486743715</v>
      </c>
      <c r="L148" s="144">
        <v>17.495795390491217</v>
      </c>
      <c r="M148" s="144">
        <v>22.077999999999999</v>
      </c>
      <c r="N148" s="144">
        <v>269.14437083616588</v>
      </c>
      <c r="O148" s="144">
        <v>68.39453602991162</v>
      </c>
      <c r="P148" s="144">
        <v>20.056405979280381</v>
      </c>
      <c r="Q148" s="144">
        <v>0</v>
      </c>
      <c r="R148" s="144">
        <v>116.08966009517336</v>
      </c>
      <c r="S148" s="144">
        <v>17.563455840342819</v>
      </c>
      <c r="T148" s="144">
        <v>12.500849762066622</v>
      </c>
      <c r="U148" s="475">
        <v>543.32307393343194</v>
      </c>
      <c r="V148" s="473">
        <v>3563.9735226078033</v>
      </c>
      <c r="W148" s="475">
        <v>-1516.3500000000001</v>
      </c>
      <c r="X148" s="473">
        <v>2047.6235226078031</v>
      </c>
      <c r="Y148" s="144">
        <v>0</v>
      </c>
      <c r="Z148" s="144">
        <v>0</v>
      </c>
      <c r="AA148" s="144">
        <v>6.4408470842944592</v>
      </c>
      <c r="AB148" s="144">
        <v>20.864023795706334</v>
      </c>
      <c r="AC148" s="144">
        <v>16.832248355396331</v>
      </c>
      <c r="AD148" s="472">
        <v>44.137119235397122</v>
      </c>
      <c r="AE148" s="144">
        <v>-0.98</v>
      </c>
      <c r="AF148" s="144">
        <v>-1.78</v>
      </c>
      <c r="AG148" s="144">
        <v>-0.98</v>
      </c>
      <c r="AH148" s="144">
        <v>-0.01</v>
      </c>
      <c r="AI148" s="144">
        <v>-17.46</v>
      </c>
      <c r="AJ148" s="144">
        <v>-6.7467858939496939</v>
      </c>
      <c r="AK148" s="144">
        <v>-185.05133964491472</v>
      </c>
      <c r="AL148" s="144">
        <v>-172.66973804586024</v>
      </c>
      <c r="AM148" s="144">
        <v>-29.8</v>
      </c>
      <c r="AN148" s="144">
        <v>-11.42</v>
      </c>
      <c r="AO148" s="144">
        <v>-47.189826281049925</v>
      </c>
      <c r="AP148" s="144">
        <v>-3.79</v>
      </c>
      <c r="AQ148" s="144">
        <v>14.139717924396347</v>
      </c>
      <c r="AR148" s="144">
        <v>-7.315253993094494</v>
      </c>
      <c r="AS148" s="472">
        <v>-471.05322593447272</v>
      </c>
      <c r="AT148" s="474">
        <v>1620.7074159087276</v>
      </c>
      <c r="AU148" s="144">
        <v>556.38766365617653</v>
      </c>
      <c r="AV148" s="472">
        <v>2177.0950795649042</v>
      </c>
      <c r="AW148" s="144">
        <v>67.168293638323519</v>
      </c>
      <c r="AX148" s="473">
        <v>2244.2633732032277</v>
      </c>
      <c r="AY148" s="494">
        <f>X148/V148</f>
        <v>0.57453387619713059</v>
      </c>
      <c r="AZ148" s="144">
        <v>-6.232468388851121</v>
      </c>
      <c r="BA148" s="131">
        <v>2238.0309048143763</v>
      </c>
    </row>
    <row r="149" spans="1:53">
      <c r="A149" s="416">
        <v>441</v>
      </c>
      <c r="B149" s="435">
        <v>9</v>
      </c>
      <c r="C149" s="413" t="s">
        <v>161</v>
      </c>
      <c r="D149" s="15">
        <v>4358</v>
      </c>
      <c r="E149" s="144">
        <v>304.20401789811842</v>
      </c>
      <c r="F149" s="144">
        <v>49.271509866911423</v>
      </c>
      <c r="G149" s="144">
        <v>398.4041326296466</v>
      </c>
      <c r="H149" s="144">
        <v>413.72765947682421</v>
      </c>
      <c r="I149" s="144">
        <v>60.457200550711335</v>
      </c>
      <c r="J149" s="144">
        <v>42.446938962826984</v>
      </c>
      <c r="K149" s="472">
        <v>1268.511459385039</v>
      </c>
      <c r="L149" s="144">
        <v>67.180621023443109</v>
      </c>
      <c r="M149" s="144">
        <v>0</v>
      </c>
      <c r="N149" s="144">
        <v>0</v>
      </c>
      <c r="O149" s="144">
        <v>111.71324460761818</v>
      </c>
      <c r="P149" s="144">
        <v>142.12643044896137</v>
      </c>
      <c r="Q149" s="144">
        <v>0</v>
      </c>
      <c r="R149" s="144">
        <v>0</v>
      </c>
      <c r="S149" s="144">
        <v>28.178186534778614</v>
      </c>
      <c r="T149" s="144">
        <v>41.326342358880225</v>
      </c>
      <c r="U149" s="475">
        <v>390.52482497368146</v>
      </c>
      <c r="V149" s="473">
        <v>1659.0362843587204</v>
      </c>
      <c r="W149" s="475">
        <v>-1516.35</v>
      </c>
      <c r="X149" s="473">
        <v>142.68628435872048</v>
      </c>
      <c r="Y149" s="144">
        <v>43.658042666666674</v>
      </c>
      <c r="Z149" s="144">
        <v>0</v>
      </c>
      <c r="AA149" s="144">
        <v>9.8713766937524667</v>
      </c>
      <c r="AB149" s="144">
        <v>18.831227500887195</v>
      </c>
      <c r="AC149" s="144">
        <v>0</v>
      </c>
      <c r="AD149" s="472">
        <v>72.360646861306336</v>
      </c>
      <c r="AE149" s="144">
        <v>-0.98</v>
      </c>
      <c r="AF149" s="144">
        <v>-1.78</v>
      </c>
      <c r="AG149" s="144">
        <v>-0.98</v>
      </c>
      <c r="AH149" s="144">
        <v>-0.01</v>
      </c>
      <c r="AI149" s="144">
        <v>-17.46</v>
      </c>
      <c r="AJ149" s="144">
        <v>-39.725509407985314</v>
      </c>
      <c r="AK149" s="144">
        <v>-190.45352526915087</v>
      </c>
      <c r="AL149" s="144">
        <v>-31.035046391352921</v>
      </c>
      <c r="AM149" s="144">
        <v>-29.8</v>
      </c>
      <c r="AN149" s="144">
        <v>-11.42</v>
      </c>
      <c r="AO149" s="144">
        <v>-5.0760391935297795</v>
      </c>
      <c r="AP149" s="144">
        <v>-3.79</v>
      </c>
      <c r="AQ149" s="144">
        <v>52.677995500612099</v>
      </c>
      <c r="AR149" s="144">
        <v>5.1385719196332431</v>
      </c>
      <c r="AS149" s="472">
        <v>-274.69355284177345</v>
      </c>
      <c r="AT149" s="474">
        <v>-59.646621621746668</v>
      </c>
      <c r="AU149" s="144">
        <v>293.82887705314812</v>
      </c>
      <c r="AV149" s="472">
        <v>234.18225543140144</v>
      </c>
      <c r="AW149" s="144">
        <v>146.94916754273135</v>
      </c>
      <c r="AX149" s="473">
        <v>381.13142297413282</v>
      </c>
      <c r="AY149" s="494">
        <f>X149/V149</f>
        <v>8.6005523630771019E-2</v>
      </c>
      <c r="AZ149" s="144">
        <v>-16.447174391922903</v>
      </c>
      <c r="BA149" s="131">
        <v>364.68424858220988</v>
      </c>
    </row>
    <row r="150" spans="1:53">
      <c r="A150" s="416">
        <v>444</v>
      </c>
      <c r="B150" s="435">
        <v>1</v>
      </c>
      <c r="C150" s="413" t="s">
        <v>162</v>
      </c>
      <c r="D150" s="15">
        <v>45687</v>
      </c>
      <c r="E150" s="144">
        <v>373.96023070019925</v>
      </c>
      <c r="F150" s="144">
        <v>83.985524985225553</v>
      </c>
      <c r="G150" s="144">
        <v>507.87482215947642</v>
      </c>
      <c r="H150" s="144">
        <v>526.39422417755588</v>
      </c>
      <c r="I150" s="144">
        <v>58.144336901087833</v>
      </c>
      <c r="J150" s="144">
        <v>47.761579442729875</v>
      </c>
      <c r="K150" s="472">
        <v>1598.1207183662746</v>
      </c>
      <c r="L150" s="144">
        <v>67.165011009079521</v>
      </c>
      <c r="M150" s="144">
        <v>22.077999999999999</v>
      </c>
      <c r="N150" s="144">
        <v>10.066953312758553</v>
      </c>
      <c r="O150" s="144">
        <v>133.88903714404535</v>
      </c>
      <c r="P150" s="144">
        <v>16.991432234511464</v>
      </c>
      <c r="Q150" s="144">
        <v>0</v>
      </c>
      <c r="R150" s="144">
        <v>0</v>
      </c>
      <c r="S150" s="144">
        <v>34.859545333910596</v>
      </c>
      <c r="T150" s="144">
        <v>46.590666929323447</v>
      </c>
      <c r="U150" s="475">
        <v>331.64064596362891</v>
      </c>
      <c r="V150" s="473">
        <v>1929.7613643299035</v>
      </c>
      <c r="W150" s="475">
        <v>-1516.3500000000001</v>
      </c>
      <c r="X150" s="473">
        <v>413.41136432990345</v>
      </c>
      <c r="Y150" s="144">
        <v>0</v>
      </c>
      <c r="Z150" s="144">
        <v>0</v>
      </c>
      <c r="AA150" s="144">
        <v>10.931205750074938</v>
      </c>
      <c r="AB150" s="144">
        <v>18.901485445059809</v>
      </c>
      <c r="AC150" s="144">
        <v>0</v>
      </c>
      <c r="AD150" s="472">
        <v>29.83269119513475</v>
      </c>
      <c r="AE150" s="144">
        <v>-0.98000000000000009</v>
      </c>
      <c r="AF150" s="144">
        <v>-1.78</v>
      </c>
      <c r="AG150" s="144">
        <v>-0.98000000000000009</v>
      </c>
      <c r="AH150" s="144">
        <v>-0.01</v>
      </c>
      <c r="AI150" s="144">
        <v>-17.46</v>
      </c>
      <c r="AJ150" s="144">
        <v>-55.923072625692214</v>
      </c>
      <c r="AK150" s="144">
        <v>54.247089929994445</v>
      </c>
      <c r="AL150" s="144">
        <v>43.411282448380398</v>
      </c>
      <c r="AM150" s="144">
        <v>-29.8</v>
      </c>
      <c r="AN150" s="144">
        <v>-11.42</v>
      </c>
      <c r="AO150" s="144">
        <v>-10.704996377260141</v>
      </c>
      <c r="AP150" s="144">
        <v>-3.79</v>
      </c>
      <c r="AQ150" s="144">
        <v>46.354525118386839</v>
      </c>
      <c r="AR150" s="144">
        <v>-1.4144346780289772</v>
      </c>
      <c r="AS150" s="472">
        <v>9.7503938157803542</v>
      </c>
      <c r="AT150" s="474">
        <v>452.99444934081851</v>
      </c>
      <c r="AU150" s="144">
        <v>40.878844468108092</v>
      </c>
      <c r="AV150" s="472">
        <v>493.87329380892663</v>
      </c>
      <c r="AW150" s="144">
        <v>96.52637909881085</v>
      </c>
      <c r="AX150" s="473">
        <v>590.39967290773745</v>
      </c>
      <c r="AY150" s="494">
        <f>X150/V150</f>
        <v>0.21422926791440752</v>
      </c>
      <c r="AZ150" s="144">
        <v>58.196905950489175</v>
      </c>
      <c r="BA150" s="131">
        <v>648.59657885822674</v>
      </c>
    </row>
    <row r="151" spans="1:53">
      <c r="A151" s="416">
        <v>445</v>
      </c>
      <c r="B151" s="435">
        <v>2</v>
      </c>
      <c r="C151" s="413" t="s">
        <v>163</v>
      </c>
      <c r="D151" s="15">
        <v>14868</v>
      </c>
      <c r="E151" s="144">
        <v>367.29334274952919</v>
      </c>
      <c r="F151" s="144">
        <v>68.443026634382562</v>
      </c>
      <c r="G151" s="144">
        <v>515.5422746838849</v>
      </c>
      <c r="H151" s="144">
        <v>524.28258676351902</v>
      </c>
      <c r="I151" s="144">
        <v>58.255776163572776</v>
      </c>
      <c r="J151" s="144">
        <v>45.284907183212269</v>
      </c>
      <c r="K151" s="472">
        <v>1579.1019141781005</v>
      </c>
      <c r="L151" s="144">
        <v>40.335028332552305</v>
      </c>
      <c r="M151" s="144">
        <v>22.077999999999999</v>
      </c>
      <c r="N151" s="144">
        <v>157.96537893462471</v>
      </c>
      <c r="O151" s="144">
        <v>91.631992198009144</v>
      </c>
      <c r="P151" s="144">
        <v>49.128231413432914</v>
      </c>
      <c r="Q151" s="144">
        <v>434.13</v>
      </c>
      <c r="R151" s="144">
        <v>0</v>
      </c>
      <c r="S151" s="144">
        <v>27.501491657537969</v>
      </c>
      <c r="T151" s="144">
        <v>28.639036857680921</v>
      </c>
      <c r="U151" s="475">
        <v>851.40915939383785</v>
      </c>
      <c r="V151" s="473">
        <v>2430.5110735719381</v>
      </c>
      <c r="W151" s="475">
        <v>-1516.35</v>
      </c>
      <c r="X151" s="473">
        <v>914.16107357193846</v>
      </c>
      <c r="Y151" s="144">
        <v>0</v>
      </c>
      <c r="Z151" s="144">
        <v>0</v>
      </c>
      <c r="AA151" s="144">
        <v>11.023966923278145</v>
      </c>
      <c r="AB151" s="144">
        <v>20.073547609988129</v>
      </c>
      <c r="AC151" s="144">
        <v>0</v>
      </c>
      <c r="AD151" s="472">
        <v>31.097514533266274</v>
      </c>
      <c r="AE151" s="144">
        <v>-0.98</v>
      </c>
      <c r="AF151" s="144">
        <v>-1.78</v>
      </c>
      <c r="AG151" s="144">
        <v>-0.98</v>
      </c>
      <c r="AH151" s="144">
        <v>-0.01</v>
      </c>
      <c r="AI151" s="144">
        <v>-17.46</v>
      </c>
      <c r="AJ151" s="144">
        <v>-21.407183935297283</v>
      </c>
      <c r="AK151" s="144">
        <v>-302.63858746111896</v>
      </c>
      <c r="AL151" s="144">
        <v>-27.853397583213091</v>
      </c>
      <c r="AM151" s="144">
        <v>-29.8</v>
      </c>
      <c r="AN151" s="144">
        <v>-11.42</v>
      </c>
      <c r="AO151" s="144">
        <v>-11.588305210685172</v>
      </c>
      <c r="AP151" s="144">
        <v>-3.79</v>
      </c>
      <c r="AQ151" s="144">
        <v>22.712947316437376</v>
      </c>
      <c r="AR151" s="144">
        <v>-1.4095656503699263</v>
      </c>
      <c r="AS151" s="472">
        <v>-408.40409252424695</v>
      </c>
      <c r="AT151" s="474">
        <v>536.85449558095775</v>
      </c>
      <c r="AU151" s="144">
        <v>-2.2298901750630793</v>
      </c>
      <c r="AV151" s="472">
        <v>534.62460540589473</v>
      </c>
      <c r="AW151" s="144">
        <v>105.47738617782163</v>
      </c>
      <c r="AX151" s="473">
        <v>640.10199158371631</v>
      </c>
      <c r="AY151" s="494">
        <f>X151/V151</f>
        <v>0.37611886796650762</v>
      </c>
      <c r="AZ151" s="144">
        <v>15.813594774011301</v>
      </c>
      <c r="BA151" s="131">
        <v>655.91558635772765</v>
      </c>
    </row>
    <row r="152" spans="1:53">
      <c r="A152" s="416">
        <v>475</v>
      </c>
      <c r="B152" s="435">
        <v>15</v>
      </c>
      <c r="C152" s="413" t="s">
        <v>164</v>
      </c>
      <c r="D152" s="15">
        <v>5415</v>
      </c>
      <c r="E152" s="144">
        <v>505.86118559556792</v>
      </c>
      <c r="F152" s="144">
        <v>108.61688642659279</v>
      </c>
      <c r="G152" s="144">
        <v>468.39486795937211</v>
      </c>
      <c r="H152" s="144">
        <v>513.22232686980612</v>
      </c>
      <c r="I152" s="144">
        <v>57.336465373961225</v>
      </c>
      <c r="J152" s="144">
        <v>44.411361034164358</v>
      </c>
      <c r="K152" s="472">
        <v>1697.8430932594647</v>
      </c>
      <c r="L152" s="144">
        <v>28.487412348311864</v>
      </c>
      <c r="M152" s="144">
        <v>22.077999999999999</v>
      </c>
      <c r="N152" s="144">
        <v>248.68722105263157</v>
      </c>
      <c r="O152" s="144">
        <v>114.92142751615883</v>
      </c>
      <c r="P152" s="144">
        <v>79.608165219060325</v>
      </c>
      <c r="Q152" s="144">
        <v>434.13000000000005</v>
      </c>
      <c r="R152" s="144">
        <v>0</v>
      </c>
      <c r="S152" s="144">
        <v>23.197625857870815</v>
      </c>
      <c r="T152" s="144">
        <v>22.589178208679595</v>
      </c>
      <c r="U152" s="475">
        <v>973.69903020271306</v>
      </c>
      <c r="V152" s="473">
        <v>2671.5421234621781</v>
      </c>
      <c r="W152" s="475">
        <v>-1516.35</v>
      </c>
      <c r="X152" s="473">
        <v>1155.1921234621782</v>
      </c>
      <c r="Y152" s="144">
        <v>5.4102293333333336</v>
      </c>
      <c r="Z152" s="144">
        <v>0</v>
      </c>
      <c r="AA152" s="144">
        <v>9.7920287429029234</v>
      </c>
      <c r="AB152" s="144">
        <v>24.583419637429511</v>
      </c>
      <c r="AC152" s="144">
        <v>0</v>
      </c>
      <c r="AD152" s="472">
        <v>39.78567771366577</v>
      </c>
      <c r="AE152" s="144">
        <v>-0.98</v>
      </c>
      <c r="AF152" s="144">
        <v>-1.78</v>
      </c>
      <c r="AG152" s="144">
        <v>-0.98</v>
      </c>
      <c r="AH152" s="144">
        <v>-0.01</v>
      </c>
      <c r="AI152" s="144">
        <v>-17.46</v>
      </c>
      <c r="AJ152" s="144">
        <v>-11.762851338873499</v>
      </c>
      <c r="AK152" s="144">
        <v>-252.78011166758156</v>
      </c>
      <c r="AL152" s="144">
        <v>-155.7228134426399</v>
      </c>
      <c r="AM152" s="144">
        <v>-29.8</v>
      </c>
      <c r="AN152" s="144">
        <v>-11.42</v>
      </c>
      <c r="AO152" s="144">
        <v>-22.059156205126438</v>
      </c>
      <c r="AP152" s="144">
        <v>-3.7899999999999996</v>
      </c>
      <c r="AQ152" s="144">
        <v>17.632982572652214</v>
      </c>
      <c r="AR152" s="144">
        <v>-3.1281645921081878</v>
      </c>
      <c r="AS152" s="472">
        <v>-494.04011467367741</v>
      </c>
      <c r="AT152" s="474">
        <v>700.93768650216646</v>
      </c>
      <c r="AU152" s="144">
        <v>316.75795296705115</v>
      </c>
      <c r="AV152" s="472">
        <v>1017.6956394692176</v>
      </c>
      <c r="AW152" s="144">
        <v>138.24335336389328</v>
      </c>
      <c r="AX152" s="473">
        <v>1155.9389928331109</v>
      </c>
      <c r="AY152" s="494">
        <f>X152/V152</f>
        <v>0.4324064791331495</v>
      </c>
      <c r="AZ152" s="144">
        <v>146.54269567867036</v>
      </c>
      <c r="BA152" s="131">
        <v>1302.4816885117814</v>
      </c>
    </row>
    <row r="153" spans="1:53">
      <c r="A153" s="416">
        <v>480</v>
      </c>
      <c r="B153" s="435">
        <v>2</v>
      </c>
      <c r="C153" s="413" t="s">
        <v>165</v>
      </c>
      <c r="D153" s="15">
        <v>1910</v>
      </c>
      <c r="E153" s="144">
        <v>395.31228272251315</v>
      </c>
      <c r="F153" s="144">
        <v>83.094219895287949</v>
      </c>
      <c r="G153" s="144">
        <v>565.52489528795809</v>
      </c>
      <c r="H153" s="144">
        <v>482.64263874345545</v>
      </c>
      <c r="I153" s="144">
        <v>57.71040837696335</v>
      </c>
      <c r="J153" s="144">
        <v>45.64565445026178</v>
      </c>
      <c r="K153" s="472">
        <v>1629.9300994764399</v>
      </c>
      <c r="L153" s="144">
        <v>54.533833142513039</v>
      </c>
      <c r="M153" s="144">
        <v>0</v>
      </c>
      <c r="N153" s="144">
        <v>0</v>
      </c>
      <c r="O153" s="144">
        <v>60.639952879581152</v>
      </c>
      <c r="P153" s="144">
        <v>84.42935958937602</v>
      </c>
      <c r="Q153" s="144">
        <v>0</v>
      </c>
      <c r="R153" s="144">
        <v>0</v>
      </c>
      <c r="S153" s="144">
        <v>33.90155429647568</v>
      </c>
      <c r="T153" s="144">
        <v>41.755183246073294</v>
      </c>
      <c r="U153" s="475">
        <v>275.25988315401918</v>
      </c>
      <c r="V153" s="473">
        <v>1905.1899826304591</v>
      </c>
      <c r="W153" s="475">
        <v>-1516.35</v>
      </c>
      <c r="X153" s="473">
        <v>388.83998263045919</v>
      </c>
      <c r="Y153" s="144">
        <v>0</v>
      </c>
      <c r="Z153" s="144">
        <v>0</v>
      </c>
      <c r="AA153" s="144">
        <v>8.7093435805048642</v>
      </c>
      <c r="AB153" s="144">
        <v>15.548067757626251</v>
      </c>
      <c r="AC153" s="144">
        <v>0</v>
      </c>
      <c r="AD153" s="472">
        <v>24.257411338131114</v>
      </c>
      <c r="AE153" s="144">
        <v>-0.98</v>
      </c>
      <c r="AF153" s="144">
        <v>-1.78</v>
      </c>
      <c r="AG153" s="144">
        <v>-0.98</v>
      </c>
      <c r="AH153" s="144">
        <v>-0.01</v>
      </c>
      <c r="AI153" s="144">
        <v>-17.46</v>
      </c>
      <c r="AJ153" s="144">
        <v>-18.727762434554975</v>
      </c>
      <c r="AK153" s="144">
        <v>58.553384513907368</v>
      </c>
      <c r="AL153" s="144">
        <v>-4.3771909949910048</v>
      </c>
      <c r="AM153" s="144">
        <v>-29.8</v>
      </c>
      <c r="AN153" s="144">
        <v>-11.42</v>
      </c>
      <c r="AO153" s="144">
        <v>-20.150162425468348</v>
      </c>
      <c r="AP153" s="144">
        <v>-3.7899999999999996</v>
      </c>
      <c r="AQ153" s="144">
        <v>45.726871582688098</v>
      </c>
      <c r="AR153" s="144">
        <v>-1.9717318781018549</v>
      </c>
      <c r="AS153" s="472">
        <v>-7.1665916365207183</v>
      </c>
      <c r="AT153" s="474">
        <v>405.93080233206962</v>
      </c>
      <c r="AU153" s="144">
        <v>523.69371477570382</v>
      </c>
      <c r="AV153" s="472">
        <v>929.6245171077735</v>
      </c>
      <c r="AW153" s="144">
        <v>180.79651894726726</v>
      </c>
      <c r="AX153" s="473">
        <v>1110.4210360550408</v>
      </c>
      <c r="AY153" s="494">
        <f>X153/V153</f>
        <v>0.20409512236338515</v>
      </c>
      <c r="AZ153" s="144">
        <v>-430.16544282722521</v>
      </c>
      <c r="BA153" s="131">
        <v>680.25559322781544</v>
      </c>
    </row>
    <row r="154" spans="1:53">
      <c r="A154" s="416">
        <v>481</v>
      </c>
      <c r="B154" s="435">
        <v>2</v>
      </c>
      <c r="C154" s="413" t="s">
        <v>166</v>
      </c>
      <c r="D154" s="15">
        <v>9592</v>
      </c>
      <c r="E154" s="144">
        <v>506.1639209758132</v>
      </c>
      <c r="F154" s="144">
        <v>109.00944120100083</v>
      </c>
      <c r="G154" s="144">
        <v>657.30717681401177</v>
      </c>
      <c r="H154" s="144">
        <v>620.44814637197669</v>
      </c>
      <c r="I154" s="144">
        <v>55.165137614678898</v>
      </c>
      <c r="J154" s="144">
        <v>49.675396163469557</v>
      </c>
      <c r="K154" s="472">
        <v>1997.7692191409506</v>
      </c>
      <c r="L154" s="144">
        <v>35.755291038591679</v>
      </c>
      <c r="M154" s="144">
        <v>0</v>
      </c>
      <c r="N154" s="144">
        <v>0</v>
      </c>
      <c r="O154" s="144">
        <v>58.737159090909088</v>
      </c>
      <c r="P154" s="144">
        <v>15.086927345057898</v>
      </c>
      <c r="Q154" s="144">
        <v>0</v>
      </c>
      <c r="R154" s="144">
        <v>0</v>
      </c>
      <c r="S154" s="144">
        <v>18.20770249664405</v>
      </c>
      <c r="T154" s="144">
        <v>26.28129691409508</v>
      </c>
      <c r="U154" s="475">
        <v>154.06837688529779</v>
      </c>
      <c r="V154" s="473">
        <v>2151.8375960262483</v>
      </c>
      <c r="W154" s="475">
        <v>-1516.35</v>
      </c>
      <c r="X154" s="473">
        <v>635.48759602624853</v>
      </c>
      <c r="Y154" s="144">
        <v>0</v>
      </c>
      <c r="Z154" s="144">
        <v>0</v>
      </c>
      <c r="AA154" s="144">
        <v>7.2899347712472071</v>
      </c>
      <c r="AB154" s="144">
        <v>22.215661111838408</v>
      </c>
      <c r="AC154" s="144">
        <v>0</v>
      </c>
      <c r="AD154" s="472">
        <v>29.505595883085615</v>
      </c>
      <c r="AE154" s="144">
        <v>-0.98</v>
      </c>
      <c r="AF154" s="144">
        <v>-1.7800000000000002</v>
      </c>
      <c r="AG154" s="144">
        <v>-0.98</v>
      </c>
      <c r="AH154" s="144">
        <v>-0.01</v>
      </c>
      <c r="AI154" s="144">
        <v>-17.46</v>
      </c>
      <c r="AJ154" s="144">
        <v>-10.451941373019181</v>
      </c>
      <c r="AK154" s="144">
        <v>34.248129452701775</v>
      </c>
      <c r="AL154" s="144">
        <v>-4.2487437050346362</v>
      </c>
      <c r="AM154" s="144">
        <v>-29.800000000000004</v>
      </c>
      <c r="AN154" s="144">
        <v>-11.42</v>
      </c>
      <c r="AO154" s="144">
        <v>-14.534175886214157</v>
      </c>
      <c r="AP154" s="144">
        <v>-3.79</v>
      </c>
      <c r="AQ154" s="144">
        <v>19.125184909366567</v>
      </c>
      <c r="AR154" s="144">
        <v>-4.1045941579839331</v>
      </c>
      <c r="AS154" s="472">
        <v>-46.186140760183577</v>
      </c>
      <c r="AT154" s="474">
        <v>618.80705114915065</v>
      </c>
      <c r="AU154" s="144">
        <v>51.724826187180142</v>
      </c>
      <c r="AV154" s="472">
        <v>670.53187733633081</v>
      </c>
      <c r="AW154" s="144">
        <v>53.074088713079348</v>
      </c>
      <c r="AX154" s="473">
        <v>723.60596604941009</v>
      </c>
      <c r="AY154" s="494">
        <f>X154/V154</f>
        <v>0.29532321453988425</v>
      </c>
      <c r="AZ154" s="144">
        <v>-28.691150979983309</v>
      </c>
      <c r="BA154" s="131">
        <v>694.91481506942671</v>
      </c>
    </row>
    <row r="155" spans="1:53">
      <c r="A155" s="416">
        <v>483</v>
      </c>
      <c r="B155" s="435">
        <v>17</v>
      </c>
      <c r="C155" s="413" t="s">
        <v>167</v>
      </c>
      <c r="D155" s="15">
        <v>1059</v>
      </c>
      <c r="E155" s="144">
        <v>729.56154863078382</v>
      </c>
      <c r="F155" s="144">
        <v>158.68351274787534</v>
      </c>
      <c r="G155" s="144">
        <v>921.75435316336166</v>
      </c>
      <c r="H155" s="144">
        <v>588.85994334277621</v>
      </c>
      <c r="I155" s="144">
        <v>50.939754485363551</v>
      </c>
      <c r="J155" s="144">
        <v>39.77729933899905</v>
      </c>
      <c r="K155" s="472">
        <v>2489.5764117091599</v>
      </c>
      <c r="L155" s="144">
        <v>54.739114646398747</v>
      </c>
      <c r="M155" s="144">
        <v>0</v>
      </c>
      <c r="N155" s="144">
        <v>0</v>
      </c>
      <c r="O155" s="144">
        <v>7.4148819641170913</v>
      </c>
      <c r="P155" s="144">
        <v>179.16635011825099</v>
      </c>
      <c r="Q155" s="144">
        <v>0</v>
      </c>
      <c r="R155" s="144">
        <v>0</v>
      </c>
      <c r="S155" s="144">
        <v>18.709156520461683</v>
      </c>
      <c r="T155" s="144">
        <v>37.772804532577908</v>
      </c>
      <c r="U155" s="475">
        <v>297.80230778180646</v>
      </c>
      <c r="V155" s="473">
        <v>2787.3787194909664</v>
      </c>
      <c r="W155" s="475">
        <v>-1516.35</v>
      </c>
      <c r="X155" s="473">
        <v>1271.0287194909665</v>
      </c>
      <c r="Y155" s="144">
        <v>29.932049000000003</v>
      </c>
      <c r="Z155" s="144">
        <v>0</v>
      </c>
      <c r="AA155" s="144">
        <v>10.208769108775838</v>
      </c>
      <c r="AB155" s="144">
        <v>18.915482708849552</v>
      </c>
      <c r="AC155" s="144">
        <v>0</v>
      </c>
      <c r="AD155" s="472">
        <v>59.056300817625399</v>
      </c>
      <c r="AE155" s="144">
        <v>-0.98</v>
      </c>
      <c r="AF155" s="144">
        <v>-1.78</v>
      </c>
      <c r="AG155" s="144">
        <v>-0.98</v>
      </c>
      <c r="AH155" s="144">
        <v>-0.01</v>
      </c>
      <c r="AI155" s="144">
        <v>-17.46</v>
      </c>
      <c r="AJ155" s="144">
        <v>-37.584971671388104</v>
      </c>
      <c r="AK155" s="144">
        <v>-200.20643291749684</v>
      </c>
      <c r="AL155" s="144">
        <v>-234.61855054615936</v>
      </c>
      <c r="AM155" s="144">
        <v>-29.8</v>
      </c>
      <c r="AN155" s="144">
        <v>-11.42</v>
      </c>
      <c r="AO155" s="144">
        <v>-36.860963287262912</v>
      </c>
      <c r="AP155" s="144">
        <v>-3.79</v>
      </c>
      <c r="AQ155" s="144">
        <v>38.334006893457598</v>
      </c>
      <c r="AR155" s="144">
        <v>9.8939334640926422</v>
      </c>
      <c r="AS155" s="472">
        <v>-527.26297806475691</v>
      </c>
      <c r="AT155" s="474">
        <v>802.82204224383497</v>
      </c>
      <c r="AU155" s="144">
        <v>897.75259693318367</v>
      </c>
      <c r="AV155" s="472">
        <v>1700.5746391770188</v>
      </c>
      <c r="AW155" s="144">
        <v>166.64981405986711</v>
      </c>
      <c r="AX155" s="473">
        <v>1867.2244532368857</v>
      </c>
      <c r="AY155" s="494">
        <f>X155/V155</f>
        <v>0.45599426823603034</v>
      </c>
      <c r="AZ155" s="144">
        <v>41.397094050991498</v>
      </c>
      <c r="BA155" s="131">
        <v>1908.6215472878773</v>
      </c>
    </row>
    <row r="156" spans="1:53">
      <c r="A156" s="416">
        <v>484</v>
      </c>
      <c r="B156" s="435">
        <v>4</v>
      </c>
      <c r="C156" s="413" t="s">
        <v>168</v>
      </c>
      <c r="D156" s="15">
        <v>2904</v>
      </c>
      <c r="E156" s="144">
        <v>386.98005509641877</v>
      </c>
      <c r="F156" s="144">
        <v>77.156033057851232</v>
      </c>
      <c r="G156" s="144">
        <v>600.63579201101936</v>
      </c>
      <c r="H156" s="144">
        <v>378.12774793388428</v>
      </c>
      <c r="I156" s="144">
        <v>58.047575757575757</v>
      </c>
      <c r="J156" s="144">
        <v>39.325537190082642</v>
      </c>
      <c r="K156" s="472">
        <v>1540.2727410468319</v>
      </c>
      <c r="L156" s="144">
        <v>76.94930744228796</v>
      </c>
      <c r="M156" s="144">
        <v>0</v>
      </c>
      <c r="N156" s="144">
        <v>0</v>
      </c>
      <c r="O156" s="144">
        <v>77.739445592286486</v>
      </c>
      <c r="P156" s="144">
        <v>126.89437996573844</v>
      </c>
      <c r="Q156" s="144">
        <v>0</v>
      </c>
      <c r="R156" s="144">
        <v>0</v>
      </c>
      <c r="S156" s="144">
        <v>41.842458906460976</v>
      </c>
      <c r="T156" s="144">
        <v>40.978856749311298</v>
      </c>
      <c r="U156" s="475">
        <v>364.40444865608521</v>
      </c>
      <c r="V156" s="473">
        <v>1904.6771897029173</v>
      </c>
      <c r="W156" s="475">
        <v>-1516.35</v>
      </c>
      <c r="X156" s="473">
        <v>388.32718970291745</v>
      </c>
      <c r="Y156" s="144">
        <v>56.450234333333334</v>
      </c>
      <c r="Z156" s="144">
        <v>0</v>
      </c>
      <c r="AA156" s="144">
        <v>13.055613265300225</v>
      </c>
      <c r="AB156" s="144">
        <v>17.591939477574389</v>
      </c>
      <c r="AC156" s="144">
        <v>0</v>
      </c>
      <c r="AD156" s="472">
        <v>87.09778707620795</v>
      </c>
      <c r="AE156" s="144">
        <v>-0.98</v>
      </c>
      <c r="AF156" s="144">
        <v>-1.78</v>
      </c>
      <c r="AG156" s="144">
        <v>-0.98</v>
      </c>
      <c r="AH156" s="144">
        <v>-0.01</v>
      </c>
      <c r="AI156" s="144">
        <v>-17.46</v>
      </c>
      <c r="AJ156" s="144">
        <v>-13.753790048209368</v>
      </c>
      <c r="AK156" s="144">
        <v>-127.71218840473769</v>
      </c>
      <c r="AL156" s="144">
        <v>-4.3184064051822411</v>
      </c>
      <c r="AM156" s="144">
        <v>-29.8</v>
      </c>
      <c r="AN156" s="144">
        <v>-11.42</v>
      </c>
      <c r="AO156" s="144">
        <v>-5.876129226485598</v>
      </c>
      <c r="AP156" s="144">
        <v>-3.79</v>
      </c>
      <c r="AQ156" s="144">
        <v>33.059861243629683</v>
      </c>
      <c r="AR156" s="144">
        <v>-3.7608849576984666</v>
      </c>
      <c r="AS156" s="472">
        <v>-188.58153779868374</v>
      </c>
      <c r="AT156" s="474">
        <v>286.84343898044165</v>
      </c>
      <c r="AU156" s="144">
        <v>-15.749157986943402</v>
      </c>
      <c r="AV156" s="472">
        <v>271.09428099349827</v>
      </c>
      <c r="AW156" s="144">
        <v>146.14606401853453</v>
      </c>
      <c r="AX156" s="473">
        <v>417.24034501203272</v>
      </c>
      <c r="AY156" s="494">
        <f>X156/V156</f>
        <v>0.20388084227726114</v>
      </c>
      <c r="AZ156" s="144">
        <v>35.042826136363637</v>
      </c>
      <c r="BA156" s="131">
        <v>452.28317114839632</v>
      </c>
    </row>
    <row r="157" spans="1:53">
      <c r="A157" s="416">
        <v>489</v>
      </c>
      <c r="B157" s="435">
        <v>8</v>
      </c>
      <c r="C157" s="413" t="s">
        <v>169</v>
      </c>
      <c r="D157" s="15">
        <v>1703</v>
      </c>
      <c r="E157" s="144">
        <v>252.61355842630653</v>
      </c>
      <c r="F157" s="144">
        <v>43.856159718144447</v>
      </c>
      <c r="G157" s="144">
        <v>319.48140927774512</v>
      </c>
      <c r="H157" s="144">
        <v>374.13931884908988</v>
      </c>
      <c r="I157" s="144">
        <v>61.779401056958307</v>
      </c>
      <c r="J157" s="144">
        <v>42.222290076335874</v>
      </c>
      <c r="K157" s="472">
        <v>1094.0921374045802</v>
      </c>
      <c r="L157" s="144">
        <v>81.885420352501399</v>
      </c>
      <c r="M157" s="144">
        <v>0</v>
      </c>
      <c r="N157" s="144">
        <v>0</v>
      </c>
      <c r="O157" s="144">
        <v>125.64698179682912</v>
      </c>
      <c r="P157" s="144">
        <v>204.90287694054089</v>
      </c>
      <c r="Q157" s="144">
        <v>0</v>
      </c>
      <c r="R157" s="144">
        <v>0</v>
      </c>
      <c r="S157" s="144">
        <v>43.571924307695312</v>
      </c>
      <c r="T157" s="144">
        <v>50.947504403992959</v>
      </c>
      <c r="U157" s="475">
        <v>506.95470780155966</v>
      </c>
      <c r="V157" s="473">
        <v>1601.04684520614</v>
      </c>
      <c r="W157" s="475">
        <v>-1516.35</v>
      </c>
      <c r="X157" s="473">
        <v>84.696845206140011</v>
      </c>
      <c r="Y157" s="144">
        <v>116.634557</v>
      </c>
      <c r="Z157" s="144">
        <v>0</v>
      </c>
      <c r="AA157" s="144">
        <v>10.076655180413045</v>
      </c>
      <c r="AB157" s="144">
        <v>21.734493545464012</v>
      </c>
      <c r="AC157" s="144">
        <v>0</v>
      </c>
      <c r="AD157" s="472">
        <v>148.44570572587708</v>
      </c>
      <c r="AE157" s="144">
        <v>-0.98</v>
      </c>
      <c r="AF157" s="144">
        <v>-1.78</v>
      </c>
      <c r="AG157" s="144">
        <v>-0.98</v>
      </c>
      <c r="AH157" s="144">
        <v>-0.01</v>
      </c>
      <c r="AI157" s="144">
        <v>-17.46</v>
      </c>
      <c r="AJ157" s="144">
        <v>-26.337179242513212</v>
      </c>
      <c r="AK157" s="144">
        <v>371.99601418757408</v>
      </c>
      <c r="AL157" s="144">
        <v>157.35859627845886</v>
      </c>
      <c r="AM157" s="144">
        <v>-29.8</v>
      </c>
      <c r="AN157" s="144">
        <v>-11.42</v>
      </c>
      <c r="AO157" s="144">
        <v>-26.708776271584476</v>
      </c>
      <c r="AP157" s="144">
        <v>-3.79</v>
      </c>
      <c r="AQ157" s="144">
        <v>33.872274168202352</v>
      </c>
      <c r="AR157" s="144">
        <v>6.6093495490829222</v>
      </c>
      <c r="AS157" s="472">
        <v>450.57027866922044</v>
      </c>
      <c r="AT157" s="474">
        <v>683.71282960123756</v>
      </c>
      <c r="AU157" s="144">
        <v>548.49228714903961</v>
      </c>
      <c r="AV157" s="472">
        <v>1232.2051167502771</v>
      </c>
      <c r="AW157" s="144">
        <v>197.68903656073698</v>
      </c>
      <c r="AX157" s="473">
        <v>1429.8941533110142</v>
      </c>
      <c r="AY157" s="494">
        <f>X157/V157</f>
        <v>5.2900916334671658E-2</v>
      </c>
      <c r="AZ157" s="144">
        <v>-391.57025549031124</v>
      </c>
      <c r="BA157" s="131">
        <v>1038.3238978207028</v>
      </c>
    </row>
    <row r="158" spans="1:53">
      <c r="A158" s="416">
        <v>491</v>
      </c>
      <c r="B158" s="435">
        <v>10</v>
      </c>
      <c r="C158" s="413" t="s">
        <v>170</v>
      </c>
      <c r="D158" s="15">
        <v>51890</v>
      </c>
      <c r="E158" s="144">
        <v>368.00253902486025</v>
      </c>
      <c r="F158" s="144">
        <v>74.12569974947003</v>
      </c>
      <c r="G158" s="144">
        <v>471.06286664097127</v>
      </c>
      <c r="H158" s="144">
        <v>435.25269377529389</v>
      </c>
      <c r="I158" s="144">
        <v>59.041723646174603</v>
      </c>
      <c r="J158" s="144">
        <v>47.445224898824428</v>
      </c>
      <c r="K158" s="472">
        <v>1454.9307477355944</v>
      </c>
      <c r="L158" s="144">
        <v>75.998271673079756</v>
      </c>
      <c r="M158" s="144">
        <v>0</v>
      </c>
      <c r="N158" s="144">
        <v>0</v>
      </c>
      <c r="O158" s="144">
        <v>122.91538658701099</v>
      </c>
      <c r="P158" s="144">
        <v>40.549097768262811</v>
      </c>
      <c r="Q158" s="144">
        <v>0</v>
      </c>
      <c r="R158" s="144">
        <v>1.7196831759491231</v>
      </c>
      <c r="S158" s="144">
        <v>24.440603123986573</v>
      </c>
      <c r="T158" s="144">
        <v>54.244486413567166</v>
      </c>
      <c r="U158" s="475">
        <v>319.8675287418564</v>
      </c>
      <c r="V158" s="473">
        <v>1774.7982764774508</v>
      </c>
      <c r="W158" s="475">
        <v>-1516.35</v>
      </c>
      <c r="X158" s="473">
        <v>258.4482764774508</v>
      </c>
      <c r="Y158" s="144">
        <v>0</v>
      </c>
      <c r="Z158" s="144">
        <v>0</v>
      </c>
      <c r="AA158" s="144">
        <v>14.481109846264809</v>
      </c>
      <c r="AB158" s="144">
        <v>20.080560344757362</v>
      </c>
      <c r="AC158" s="144">
        <v>0</v>
      </c>
      <c r="AD158" s="472">
        <v>34.561670191022174</v>
      </c>
      <c r="AE158" s="144">
        <v>-0.98</v>
      </c>
      <c r="AF158" s="144">
        <v>-1.78</v>
      </c>
      <c r="AG158" s="144">
        <v>-0.98</v>
      </c>
      <c r="AH158" s="144">
        <v>-0.01</v>
      </c>
      <c r="AI158" s="144">
        <v>-17.46</v>
      </c>
      <c r="AJ158" s="144">
        <v>-55.031257096743104</v>
      </c>
      <c r="AK158" s="144">
        <v>-233.61614645716853</v>
      </c>
      <c r="AL158" s="144">
        <v>-71.574306629328106</v>
      </c>
      <c r="AM158" s="144">
        <v>-29.8</v>
      </c>
      <c r="AN158" s="144">
        <v>-11.420000000000002</v>
      </c>
      <c r="AO158" s="144">
        <v>-2.7517753355348828</v>
      </c>
      <c r="AP158" s="144">
        <v>-3.79</v>
      </c>
      <c r="AQ158" s="144">
        <v>49.321989555819997</v>
      </c>
      <c r="AR158" s="144">
        <v>5.6668588044110644</v>
      </c>
      <c r="AS158" s="472">
        <v>-374.20463715854356</v>
      </c>
      <c r="AT158" s="474">
        <v>-81.194690490070585</v>
      </c>
      <c r="AU158" s="144">
        <v>208.14740498791608</v>
      </c>
      <c r="AV158" s="472">
        <v>126.95271449784551</v>
      </c>
      <c r="AW158" s="144">
        <v>102.72722843736922</v>
      </c>
      <c r="AX158" s="473">
        <v>229.67994293521471</v>
      </c>
      <c r="AY158" s="494">
        <f>X158/V158</f>
        <v>0.14562121222610644</v>
      </c>
      <c r="AZ158" s="144">
        <v>5.3193737170938586</v>
      </c>
      <c r="BA158" s="131">
        <v>234.99931665230855</v>
      </c>
    </row>
    <row r="159" spans="1:53">
      <c r="A159" s="416">
        <v>494</v>
      </c>
      <c r="B159" s="435">
        <v>17</v>
      </c>
      <c r="C159" s="413" t="s">
        <v>171</v>
      </c>
      <c r="D159" s="15">
        <v>8749</v>
      </c>
      <c r="E159" s="144">
        <v>596.07821922505434</v>
      </c>
      <c r="F159" s="144">
        <v>130.18371928220367</v>
      </c>
      <c r="G159" s="144">
        <v>782.82858383815301</v>
      </c>
      <c r="H159" s="144">
        <v>715.86923762715742</v>
      </c>
      <c r="I159" s="144">
        <v>52.743719282203678</v>
      </c>
      <c r="J159" s="144">
        <v>45.562436849925703</v>
      </c>
      <c r="K159" s="472">
        <v>2323.2659161046981</v>
      </c>
      <c r="L159" s="144">
        <v>63.140403638867042</v>
      </c>
      <c r="M159" s="144">
        <v>0</v>
      </c>
      <c r="N159" s="144">
        <v>0</v>
      </c>
      <c r="O159" s="144">
        <v>30.291136129843405</v>
      </c>
      <c r="P159" s="144">
        <v>74.045352468625524</v>
      </c>
      <c r="Q159" s="144">
        <v>0</v>
      </c>
      <c r="R159" s="144">
        <v>0</v>
      </c>
      <c r="S159" s="144">
        <v>17.567169044537394</v>
      </c>
      <c r="T159" s="144">
        <v>41.986146988227233</v>
      </c>
      <c r="U159" s="475">
        <v>227.03020827010062</v>
      </c>
      <c r="V159" s="473">
        <v>2550.2961243747986</v>
      </c>
      <c r="W159" s="475">
        <v>-1516.35</v>
      </c>
      <c r="X159" s="473">
        <v>1033.9461243747987</v>
      </c>
      <c r="Y159" s="144">
        <v>12.786593333333334</v>
      </c>
      <c r="Z159" s="144">
        <v>0</v>
      </c>
      <c r="AA159" s="144">
        <v>10.228904501646253</v>
      </c>
      <c r="AB159" s="144">
        <v>20.526969928356696</v>
      </c>
      <c r="AC159" s="144">
        <v>0</v>
      </c>
      <c r="AD159" s="472">
        <v>43.542467763336283</v>
      </c>
      <c r="AE159" s="144">
        <v>-0.98000000000000009</v>
      </c>
      <c r="AF159" s="144">
        <v>-1.78</v>
      </c>
      <c r="AG159" s="144">
        <v>-0.98000000000000009</v>
      </c>
      <c r="AH159" s="144">
        <v>-0.01</v>
      </c>
      <c r="AI159" s="144">
        <v>-17.46</v>
      </c>
      <c r="AJ159" s="144">
        <v>-31.756013830152018</v>
      </c>
      <c r="AK159" s="144">
        <v>-192.3703642982988</v>
      </c>
      <c r="AL159" s="144">
        <v>-196.04777643818238</v>
      </c>
      <c r="AM159" s="144">
        <v>-29.8</v>
      </c>
      <c r="AN159" s="144">
        <v>-11.42</v>
      </c>
      <c r="AO159" s="144">
        <v>-25.455457366601397</v>
      </c>
      <c r="AP159" s="144">
        <v>-3.79</v>
      </c>
      <c r="AQ159" s="144">
        <v>18.668321251925473</v>
      </c>
      <c r="AR159" s="144">
        <v>-0.94052156414171206</v>
      </c>
      <c r="AS159" s="472">
        <v>-494.12181224545088</v>
      </c>
      <c r="AT159" s="474">
        <v>583.36677989268424</v>
      </c>
      <c r="AU159" s="144">
        <v>591.01666985433781</v>
      </c>
      <c r="AV159" s="472">
        <v>1174.383449747022</v>
      </c>
      <c r="AW159" s="144">
        <v>79.193094294714967</v>
      </c>
      <c r="AX159" s="473">
        <v>1253.576544041737</v>
      </c>
      <c r="AY159" s="494">
        <f>X159/V159</f>
        <v>0.40542198785965261</v>
      </c>
      <c r="AZ159" s="144">
        <v>5.9177021511029908</v>
      </c>
      <c r="BA159" s="131">
        <v>1259.4942461928399</v>
      </c>
    </row>
    <row r="160" spans="1:53">
      <c r="A160" s="416">
        <v>495</v>
      </c>
      <c r="B160" s="435">
        <v>13</v>
      </c>
      <c r="C160" s="413" t="s">
        <v>172</v>
      </c>
      <c r="D160" s="15">
        <v>1393</v>
      </c>
      <c r="E160" s="144">
        <v>302.52783919597994</v>
      </c>
      <c r="F160" s="144">
        <v>67.019956927494604</v>
      </c>
      <c r="G160" s="144">
        <v>390.57921033740126</v>
      </c>
      <c r="H160" s="144">
        <v>457.40076094759513</v>
      </c>
      <c r="I160" s="144">
        <v>60.18549892318736</v>
      </c>
      <c r="J160" s="144">
        <v>37.985757358219665</v>
      </c>
      <c r="K160" s="472">
        <v>1315.6990236898778</v>
      </c>
      <c r="L160" s="144">
        <v>73.667162840184915</v>
      </c>
      <c r="M160" s="144">
        <v>0</v>
      </c>
      <c r="N160" s="144">
        <v>0</v>
      </c>
      <c r="O160" s="144">
        <v>47.914615936826991</v>
      </c>
      <c r="P160" s="144">
        <v>434.61955257789481</v>
      </c>
      <c r="Q160" s="144">
        <v>0</v>
      </c>
      <c r="R160" s="144">
        <v>0</v>
      </c>
      <c r="S160" s="144">
        <v>32.821886962193005</v>
      </c>
      <c r="T160" s="144">
        <v>41.658435032304382</v>
      </c>
      <c r="U160" s="475">
        <v>630.68165334940397</v>
      </c>
      <c r="V160" s="473">
        <v>1946.3806770392816</v>
      </c>
      <c r="W160" s="475">
        <v>-1516.35</v>
      </c>
      <c r="X160" s="473">
        <v>430.03067703928184</v>
      </c>
      <c r="Y160" s="144">
        <v>57.278787666666666</v>
      </c>
      <c r="Z160" s="144">
        <v>0</v>
      </c>
      <c r="AA160" s="144">
        <v>15.428489375232369</v>
      </c>
      <c r="AB160" s="144">
        <v>15.683834261544629</v>
      </c>
      <c r="AC160" s="144">
        <v>0</v>
      </c>
      <c r="AD160" s="472">
        <v>88.391111303443665</v>
      </c>
      <c r="AE160" s="144">
        <v>-0.97999999999999987</v>
      </c>
      <c r="AF160" s="144">
        <v>-1.78</v>
      </c>
      <c r="AG160" s="144">
        <v>-0.97999999999999987</v>
      </c>
      <c r="AH160" s="144">
        <v>-0.01</v>
      </c>
      <c r="AI160" s="144">
        <v>-17.46</v>
      </c>
      <c r="AJ160" s="144">
        <v>-28.000728643216078</v>
      </c>
      <c r="AK160" s="144">
        <v>-5.7155528643230911</v>
      </c>
      <c r="AL160" s="144">
        <v>-4.4815882823910362</v>
      </c>
      <c r="AM160" s="144">
        <v>-29.8</v>
      </c>
      <c r="AN160" s="144">
        <v>-11.42</v>
      </c>
      <c r="AO160" s="144">
        <v>-13.838586130949491</v>
      </c>
      <c r="AP160" s="144">
        <v>-3.79</v>
      </c>
      <c r="AQ160" s="144">
        <v>42.776884442786503</v>
      </c>
      <c r="AR160" s="144">
        <v>8.0604393125920275</v>
      </c>
      <c r="AS160" s="472">
        <v>-67.419132165501168</v>
      </c>
      <c r="AT160" s="474">
        <v>451.00265617722431</v>
      </c>
      <c r="AU160" s="144">
        <v>187.43829917597989</v>
      </c>
      <c r="AV160" s="472">
        <v>638.44095535320423</v>
      </c>
      <c r="AW160" s="144">
        <v>171.72471262848256</v>
      </c>
      <c r="AX160" s="473">
        <v>810.16566798168674</v>
      </c>
      <c r="AY160" s="494">
        <f>X160/V160</f>
        <v>0.22093862835373956</v>
      </c>
      <c r="AZ160" s="144">
        <v>-12.58852048815506</v>
      </c>
      <c r="BA160" s="131">
        <v>797.57714749353181</v>
      </c>
    </row>
    <row r="161" spans="1:53">
      <c r="A161" s="416">
        <v>498</v>
      </c>
      <c r="B161" s="435">
        <v>19</v>
      </c>
      <c r="C161" s="413" t="s">
        <v>173</v>
      </c>
      <c r="D161" s="15">
        <v>2313</v>
      </c>
      <c r="E161" s="144">
        <v>409.94287937743195</v>
      </c>
      <c r="F161" s="144">
        <v>60.543968871595325</v>
      </c>
      <c r="G161" s="144">
        <v>484.2880242109814</v>
      </c>
      <c r="H161" s="144">
        <v>545.07649805447465</v>
      </c>
      <c r="I161" s="144">
        <v>58.143121487246006</v>
      </c>
      <c r="J161" s="144">
        <v>47.433082576740162</v>
      </c>
      <c r="K161" s="472">
        <v>1605.4275745784696</v>
      </c>
      <c r="L161" s="144">
        <v>74.0375660209763</v>
      </c>
      <c r="M161" s="144">
        <v>0</v>
      </c>
      <c r="N161" s="144">
        <v>0</v>
      </c>
      <c r="O161" s="144">
        <v>90.81306960657156</v>
      </c>
      <c r="P161" s="144">
        <v>679.81659781393591</v>
      </c>
      <c r="Q161" s="144">
        <v>0</v>
      </c>
      <c r="R161" s="144">
        <v>0</v>
      </c>
      <c r="S161" s="144">
        <v>24.648571288862218</v>
      </c>
      <c r="T161" s="144">
        <v>46.36134889753567</v>
      </c>
      <c r="U161" s="475">
        <v>915.67715362788158</v>
      </c>
      <c r="V161" s="473">
        <v>2521.104728206351</v>
      </c>
      <c r="W161" s="475">
        <v>-1516.35</v>
      </c>
      <c r="X161" s="473">
        <v>1004.7547282063512</v>
      </c>
      <c r="Y161" s="144">
        <v>369.53030800000005</v>
      </c>
      <c r="Z161" s="144">
        <v>0</v>
      </c>
      <c r="AA161" s="144">
        <v>14.793110214862933</v>
      </c>
      <c r="AB161" s="144">
        <v>21.328200328531349</v>
      </c>
      <c r="AC161" s="144">
        <v>0</v>
      </c>
      <c r="AD161" s="472">
        <v>405.65161854339436</v>
      </c>
      <c r="AE161" s="144">
        <v>-0.97999999999999987</v>
      </c>
      <c r="AF161" s="144">
        <v>-1.7800000000000002</v>
      </c>
      <c r="AG161" s="144">
        <v>-0.97999999999999987</v>
      </c>
      <c r="AH161" s="144">
        <v>-0.01</v>
      </c>
      <c r="AI161" s="144">
        <v>-17.46</v>
      </c>
      <c r="AJ161" s="144">
        <v>-10.860555555555555</v>
      </c>
      <c r="AK161" s="144">
        <v>31.862459572405793</v>
      </c>
      <c r="AL161" s="144">
        <v>217.18475109718864</v>
      </c>
      <c r="AM161" s="144">
        <v>-29.800000000000004</v>
      </c>
      <c r="AN161" s="144">
        <v>-11.42</v>
      </c>
      <c r="AO161" s="144">
        <v>-38.205699683974885</v>
      </c>
      <c r="AP161" s="144">
        <v>-3.79</v>
      </c>
      <c r="AQ161" s="144">
        <v>55.637426485608657</v>
      </c>
      <c r="AR161" s="144">
        <v>8.9815490207561623</v>
      </c>
      <c r="AS161" s="472">
        <v>198.37993093642882</v>
      </c>
      <c r="AT161" s="474">
        <v>1608.7862776861746</v>
      </c>
      <c r="AU161" s="144">
        <v>153.82755983748268</v>
      </c>
      <c r="AV161" s="472">
        <v>1762.6138375236571</v>
      </c>
      <c r="AW161" s="144">
        <v>122.81832326863214</v>
      </c>
      <c r="AX161" s="473">
        <v>1885.4321607922893</v>
      </c>
      <c r="AY161" s="494">
        <f>X161/V161</f>
        <v>0.39853748119428084</v>
      </c>
      <c r="AZ161" s="144">
        <v>62.013366666666649</v>
      </c>
      <c r="BA161" s="131">
        <v>1947.4455274589557</v>
      </c>
    </row>
    <row r="162" spans="1:53">
      <c r="A162" s="416">
        <v>499</v>
      </c>
      <c r="B162" s="435">
        <v>15</v>
      </c>
      <c r="C162" s="413" t="s">
        <v>174</v>
      </c>
      <c r="D162" s="15">
        <v>19738</v>
      </c>
      <c r="E162" s="144">
        <v>542.66512311277745</v>
      </c>
      <c r="F162" s="144">
        <v>106.42278852973959</v>
      </c>
      <c r="G162" s="144">
        <v>658.31569155942861</v>
      </c>
      <c r="H162" s="144">
        <v>580.36833012463262</v>
      </c>
      <c r="I162" s="144">
        <v>55.092982065052183</v>
      </c>
      <c r="J162" s="144">
        <v>46.689245110953486</v>
      </c>
      <c r="K162" s="472">
        <v>1989.554160502584</v>
      </c>
      <c r="L162" s="144">
        <v>27.494238202766372</v>
      </c>
      <c r="M162" s="144">
        <v>22.077999999999999</v>
      </c>
      <c r="N162" s="144">
        <v>199.50592005269024</v>
      </c>
      <c r="O162" s="144">
        <v>68.923972540277632</v>
      </c>
      <c r="P162" s="144">
        <v>35.535515575306313</v>
      </c>
      <c r="Q162" s="144">
        <v>0</v>
      </c>
      <c r="R162" s="144">
        <v>33.303738980646465</v>
      </c>
      <c r="S162" s="144">
        <v>15.341150882000854</v>
      </c>
      <c r="T162" s="144">
        <v>21.560178336204277</v>
      </c>
      <c r="U162" s="475">
        <v>423.74271456989214</v>
      </c>
      <c r="V162" s="473">
        <v>2413.2968750724763</v>
      </c>
      <c r="W162" s="475">
        <v>-1516.35</v>
      </c>
      <c r="X162" s="473">
        <v>896.94687507247625</v>
      </c>
      <c r="Y162" s="144">
        <v>0</v>
      </c>
      <c r="Z162" s="144">
        <v>0</v>
      </c>
      <c r="AA162" s="144">
        <v>8.1065287137729669</v>
      </c>
      <c r="AB162" s="144">
        <v>25.516168420903838</v>
      </c>
      <c r="AC162" s="144">
        <v>3.7810924440567844</v>
      </c>
      <c r="AD162" s="472">
        <v>37.403789578733594</v>
      </c>
      <c r="AE162" s="144">
        <v>-0.97999999999999987</v>
      </c>
      <c r="AF162" s="144">
        <v>-1.78</v>
      </c>
      <c r="AG162" s="144">
        <v>-0.97999999999999987</v>
      </c>
      <c r="AH162" s="144">
        <v>-0.01</v>
      </c>
      <c r="AI162" s="144">
        <v>-17.46</v>
      </c>
      <c r="AJ162" s="144">
        <v>-10.805054210153004</v>
      </c>
      <c r="AK162" s="144">
        <v>65.031955772366274</v>
      </c>
      <c r="AL162" s="144">
        <v>-4.2104365224406886</v>
      </c>
      <c r="AM162" s="144">
        <v>-29.8</v>
      </c>
      <c r="AN162" s="144">
        <v>-11.42</v>
      </c>
      <c r="AO162" s="144">
        <v>-23.795348868097857</v>
      </c>
      <c r="AP162" s="144">
        <v>-3.79</v>
      </c>
      <c r="AQ162" s="144">
        <v>18.844149598165668</v>
      </c>
      <c r="AR162" s="144">
        <v>-4.9539441760144367</v>
      </c>
      <c r="AS162" s="472">
        <v>-26.108678406174043</v>
      </c>
      <c r="AT162" s="474">
        <v>908.24198624503583</v>
      </c>
      <c r="AU162" s="144">
        <v>189.55262373574834</v>
      </c>
      <c r="AV162" s="472">
        <v>1097.7946099807841</v>
      </c>
      <c r="AW162" s="144">
        <v>71.301534993625907</v>
      </c>
      <c r="AX162" s="473">
        <v>1169.09614497441</v>
      </c>
      <c r="AY162" s="494">
        <f>X162/V162</f>
        <v>0.3716686845854964</v>
      </c>
      <c r="AZ162" s="144">
        <v>27.716109402168424</v>
      </c>
      <c r="BA162" s="131">
        <v>1196.8122543765785</v>
      </c>
    </row>
    <row r="163" spans="1:53">
      <c r="A163" s="416">
        <v>500</v>
      </c>
      <c r="B163" s="435">
        <v>13</v>
      </c>
      <c r="C163" s="413" t="s">
        <v>175</v>
      </c>
      <c r="D163" s="15">
        <v>10614</v>
      </c>
      <c r="E163" s="144">
        <v>554.20564348973062</v>
      </c>
      <c r="F163" s="144">
        <v>105.54980214810627</v>
      </c>
      <c r="G163" s="144">
        <v>739.50523176936122</v>
      </c>
      <c r="H163" s="144">
        <v>665.43981345392876</v>
      </c>
      <c r="I163" s="144">
        <v>53.880520067834929</v>
      </c>
      <c r="J163" s="144">
        <v>47.397113246655358</v>
      </c>
      <c r="K163" s="472">
        <v>2165.9781241756168</v>
      </c>
      <c r="L163" s="144">
        <v>58.909467784538514</v>
      </c>
      <c r="M163" s="144">
        <v>0</v>
      </c>
      <c r="N163" s="144">
        <v>0</v>
      </c>
      <c r="O163" s="144">
        <v>46.238223101563975</v>
      </c>
      <c r="P163" s="144">
        <v>11.207193107829839</v>
      </c>
      <c r="Q163" s="144">
        <v>0</v>
      </c>
      <c r="R163" s="144">
        <v>0</v>
      </c>
      <c r="S163" s="144">
        <v>11.390599194170452</v>
      </c>
      <c r="T163" s="144">
        <v>42.199265121537593</v>
      </c>
      <c r="U163" s="475">
        <v>169.94474830964035</v>
      </c>
      <c r="V163" s="473">
        <v>2335.9228724852574</v>
      </c>
      <c r="W163" s="475">
        <v>-1516.35</v>
      </c>
      <c r="X163" s="473">
        <v>819.57287248525756</v>
      </c>
      <c r="Y163" s="144">
        <v>0</v>
      </c>
      <c r="Z163" s="144">
        <v>0</v>
      </c>
      <c r="AA163" s="144">
        <v>8.6779633725942578</v>
      </c>
      <c r="AB163" s="144">
        <v>22.752873919480802</v>
      </c>
      <c r="AC163" s="144">
        <v>6.566372183486739</v>
      </c>
      <c r="AD163" s="472">
        <v>37.997209475561796</v>
      </c>
      <c r="AE163" s="144">
        <v>-0.98</v>
      </c>
      <c r="AF163" s="144">
        <v>-1.7800000000000002</v>
      </c>
      <c r="AG163" s="144">
        <v>-0.98</v>
      </c>
      <c r="AH163" s="144">
        <v>-0.01</v>
      </c>
      <c r="AI163" s="144">
        <v>-17.46</v>
      </c>
      <c r="AJ163" s="144">
        <v>-19.718701243640474</v>
      </c>
      <c r="AK163" s="144">
        <v>254.90614136648591</v>
      </c>
      <c r="AL163" s="144">
        <v>86.856532471434789</v>
      </c>
      <c r="AM163" s="144">
        <v>-29.8</v>
      </c>
      <c r="AN163" s="144">
        <v>-11.42</v>
      </c>
      <c r="AO163" s="144">
        <v>-26.134115624093099</v>
      </c>
      <c r="AP163" s="144">
        <v>-3.7899999999999996</v>
      </c>
      <c r="AQ163" s="144">
        <v>35.413075173543433</v>
      </c>
      <c r="AR163" s="144">
        <v>2.0505115260106819</v>
      </c>
      <c r="AS163" s="472">
        <v>267.15344366974125</v>
      </c>
      <c r="AT163" s="474">
        <v>1124.7235256305605</v>
      </c>
      <c r="AU163" s="144">
        <v>80.969714160859269</v>
      </c>
      <c r="AV163" s="472">
        <v>1205.69323979142</v>
      </c>
      <c r="AW163" s="144">
        <v>40.370783565468045</v>
      </c>
      <c r="AX163" s="473">
        <v>1246.0640233568879</v>
      </c>
      <c r="AY163" s="494">
        <f>X163/V163</f>
        <v>0.35085613576500058</v>
      </c>
      <c r="AZ163" s="144">
        <v>-18.407535652911257</v>
      </c>
      <c r="BA163" s="131">
        <v>1227.6564877039766</v>
      </c>
    </row>
    <row r="164" spans="1:53">
      <c r="A164" s="416">
        <v>503</v>
      </c>
      <c r="B164" s="435">
        <v>2</v>
      </c>
      <c r="C164" s="413" t="s">
        <v>176</v>
      </c>
      <c r="D164" s="15">
        <v>7477</v>
      </c>
      <c r="E164" s="144">
        <v>422.7176140163167</v>
      </c>
      <c r="F164" s="144">
        <v>89.900141768088801</v>
      </c>
      <c r="G164" s="144">
        <v>496.5259221612946</v>
      </c>
      <c r="H164" s="144">
        <v>471.40708840444023</v>
      </c>
      <c r="I164" s="144">
        <v>58.095375150461415</v>
      </c>
      <c r="J164" s="144">
        <v>45.728704025678745</v>
      </c>
      <c r="K164" s="472">
        <v>1584.3748455262803</v>
      </c>
      <c r="L164" s="144">
        <v>52.977128169995382</v>
      </c>
      <c r="M164" s="144">
        <v>0</v>
      </c>
      <c r="N164" s="144">
        <v>0</v>
      </c>
      <c r="O164" s="144">
        <v>80.077898889929116</v>
      </c>
      <c r="P164" s="144">
        <v>57.435255260251807</v>
      </c>
      <c r="Q164" s="144">
        <v>0</v>
      </c>
      <c r="R164" s="144">
        <v>0</v>
      </c>
      <c r="S164" s="144">
        <v>29.158126946351512</v>
      </c>
      <c r="T164" s="144">
        <v>37.307155276180289</v>
      </c>
      <c r="U164" s="475">
        <v>256.95556454270815</v>
      </c>
      <c r="V164" s="473">
        <v>1841.3304100689882</v>
      </c>
      <c r="W164" s="475">
        <v>-1516.35</v>
      </c>
      <c r="X164" s="473">
        <v>324.98041006898831</v>
      </c>
      <c r="Y164" s="144">
        <v>0</v>
      </c>
      <c r="Z164" s="144">
        <v>0</v>
      </c>
      <c r="AA164" s="144">
        <v>8.3526791148822497</v>
      </c>
      <c r="AB164" s="144">
        <v>19.418654429829967</v>
      </c>
      <c r="AC164" s="144">
        <v>0</v>
      </c>
      <c r="AD164" s="472">
        <v>27.771333544712217</v>
      </c>
      <c r="AE164" s="144">
        <v>-0.98</v>
      </c>
      <c r="AF164" s="144">
        <v>-1.78</v>
      </c>
      <c r="AG164" s="144">
        <v>-0.98</v>
      </c>
      <c r="AH164" s="144">
        <v>-0.01</v>
      </c>
      <c r="AI164" s="144">
        <v>-17.46</v>
      </c>
      <c r="AJ164" s="144">
        <v>-22.486457469573356</v>
      </c>
      <c r="AK164" s="144">
        <v>-83.89785759369731</v>
      </c>
      <c r="AL164" s="144">
        <v>-75.942882111047069</v>
      </c>
      <c r="AM164" s="144">
        <v>-29.8</v>
      </c>
      <c r="AN164" s="144">
        <v>-11.42</v>
      </c>
      <c r="AO164" s="144">
        <v>-10.76678639859454</v>
      </c>
      <c r="AP164" s="144">
        <v>-3.79</v>
      </c>
      <c r="AQ164" s="144">
        <v>24.112397487994158</v>
      </c>
      <c r="AR164" s="144">
        <v>-0.93853382232575111</v>
      </c>
      <c r="AS164" s="472">
        <v>-236.14011990724393</v>
      </c>
      <c r="AT164" s="474">
        <v>116.61162370645661</v>
      </c>
      <c r="AU164" s="144">
        <v>380.11234284307608</v>
      </c>
      <c r="AV164" s="472">
        <v>496.72396654953269</v>
      </c>
      <c r="AW164" s="144">
        <v>120.44405444448994</v>
      </c>
      <c r="AX164" s="473">
        <v>617.16802099402253</v>
      </c>
      <c r="AY164" s="494">
        <f>X164/V164</f>
        <v>0.17649217559862732</v>
      </c>
      <c r="AZ164" s="144">
        <v>34.800508519459683</v>
      </c>
      <c r="BA164" s="131">
        <v>651.96852951348239</v>
      </c>
    </row>
    <row r="165" spans="1:53">
      <c r="A165" s="416">
        <v>504</v>
      </c>
      <c r="B165" s="435">
        <v>1</v>
      </c>
      <c r="C165" s="413" t="s">
        <v>177</v>
      </c>
      <c r="D165" s="15">
        <v>1677</v>
      </c>
      <c r="E165" s="144">
        <v>314.1184257602863</v>
      </c>
      <c r="F165" s="144">
        <v>66.804150268336315</v>
      </c>
      <c r="G165" s="144">
        <v>500.96520572450805</v>
      </c>
      <c r="H165" s="144">
        <v>452.69438282647582</v>
      </c>
      <c r="I165" s="144">
        <v>59.172140727489563</v>
      </c>
      <c r="J165" s="144">
        <v>45.707906976744177</v>
      </c>
      <c r="K165" s="472">
        <v>1439.4622122838405</v>
      </c>
      <c r="L165" s="144">
        <v>76.085448008797059</v>
      </c>
      <c r="M165" s="144">
        <v>22.077999999999999</v>
      </c>
      <c r="N165" s="144">
        <v>27.810493738819321</v>
      </c>
      <c r="O165" s="144">
        <v>78.429952295766242</v>
      </c>
      <c r="P165" s="144">
        <v>98.70035394779498</v>
      </c>
      <c r="Q165" s="144">
        <v>0</v>
      </c>
      <c r="R165" s="144">
        <v>0</v>
      </c>
      <c r="S165" s="144">
        <v>35.712387825496357</v>
      </c>
      <c r="T165" s="144">
        <v>48.639117471675611</v>
      </c>
      <c r="U165" s="475">
        <v>387.45575328834957</v>
      </c>
      <c r="V165" s="473">
        <v>1826.9179655721898</v>
      </c>
      <c r="W165" s="475">
        <v>-1516.35</v>
      </c>
      <c r="X165" s="473">
        <v>310.56796557219008</v>
      </c>
      <c r="Y165" s="144">
        <v>0</v>
      </c>
      <c r="Z165" s="144">
        <v>0</v>
      </c>
      <c r="AA165" s="144">
        <v>9.2418113162343953</v>
      </c>
      <c r="AB165" s="144">
        <v>21.090673117972354</v>
      </c>
      <c r="AC165" s="144">
        <v>0</v>
      </c>
      <c r="AD165" s="472">
        <v>30.332484434206748</v>
      </c>
      <c r="AE165" s="144">
        <v>-0.98</v>
      </c>
      <c r="AF165" s="144">
        <v>-1.78</v>
      </c>
      <c r="AG165" s="144">
        <v>-0.98</v>
      </c>
      <c r="AH165" s="144">
        <v>-0.01</v>
      </c>
      <c r="AI165" s="144">
        <v>-17.46</v>
      </c>
      <c r="AJ165" s="144">
        <v>-26.525348837209304</v>
      </c>
      <c r="AK165" s="144">
        <v>-286.62236847165468</v>
      </c>
      <c r="AL165" s="144">
        <v>-77.521710732083605</v>
      </c>
      <c r="AM165" s="144">
        <v>-29.8</v>
      </c>
      <c r="AN165" s="144">
        <v>-11.42</v>
      </c>
      <c r="AO165" s="144">
        <v>-7.2927502004887499</v>
      </c>
      <c r="AP165" s="144">
        <v>-3.79</v>
      </c>
      <c r="AQ165" s="144">
        <v>24.659004638561285</v>
      </c>
      <c r="AR165" s="144">
        <v>-0.19229790568582997</v>
      </c>
      <c r="AS165" s="472">
        <v>-439.71547150856077</v>
      </c>
      <c r="AT165" s="474">
        <v>-98.815021502163944</v>
      </c>
      <c r="AU165" s="144">
        <v>435.26488430565922</v>
      </c>
      <c r="AV165" s="472">
        <v>336.44986280349531</v>
      </c>
      <c r="AW165" s="144">
        <v>163.23275106789234</v>
      </c>
      <c r="AX165" s="473">
        <v>499.68261387138762</v>
      </c>
      <c r="AY165" s="494">
        <f>X165/V165</f>
        <v>0.16999557255704162</v>
      </c>
      <c r="AZ165" s="144">
        <v>-432.28126404293386</v>
      </c>
      <c r="BA165" s="131">
        <v>67.401349828453789</v>
      </c>
    </row>
    <row r="166" spans="1:53">
      <c r="A166" s="416">
        <v>505</v>
      </c>
      <c r="B166" s="435">
        <v>1</v>
      </c>
      <c r="C166" s="413" t="s">
        <v>178</v>
      </c>
      <c r="D166" s="15">
        <v>20934</v>
      </c>
      <c r="E166" s="144">
        <v>477.69063676316046</v>
      </c>
      <c r="F166" s="144">
        <v>96.328942390369733</v>
      </c>
      <c r="G166" s="144">
        <v>630.26002531766505</v>
      </c>
      <c r="H166" s="144">
        <v>615.20736600745204</v>
      </c>
      <c r="I166" s="144">
        <v>55.74021209515621</v>
      </c>
      <c r="J166" s="144">
        <v>49.097747205503005</v>
      </c>
      <c r="K166" s="472">
        <v>1924.3249297793066</v>
      </c>
      <c r="L166" s="144">
        <v>52.688827746232946</v>
      </c>
      <c r="M166" s="144">
        <v>0</v>
      </c>
      <c r="N166" s="144">
        <v>0</v>
      </c>
      <c r="O166" s="144">
        <v>115.99992022547053</v>
      </c>
      <c r="P166" s="144">
        <v>22.933876813108867</v>
      </c>
      <c r="Q166" s="144">
        <v>0</v>
      </c>
      <c r="R166" s="144">
        <v>0</v>
      </c>
      <c r="S166" s="144">
        <v>30.312349047517237</v>
      </c>
      <c r="T166" s="144">
        <v>38.811760771949942</v>
      </c>
      <c r="U166" s="475">
        <v>260.74673460427954</v>
      </c>
      <c r="V166" s="473">
        <v>2185.0716643835863</v>
      </c>
      <c r="W166" s="475">
        <v>-1516.35</v>
      </c>
      <c r="X166" s="473">
        <v>668.72166438358636</v>
      </c>
      <c r="Y166" s="144">
        <v>0</v>
      </c>
      <c r="Z166" s="144">
        <v>0</v>
      </c>
      <c r="AA166" s="144">
        <v>8.9795978568273416</v>
      </c>
      <c r="AB166" s="144">
        <v>18.82309535851557</v>
      </c>
      <c r="AC166" s="144">
        <v>1.7048258403717431</v>
      </c>
      <c r="AD166" s="472">
        <v>29.507519055714656</v>
      </c>
      <c r="AE166" s="144">
        <v>-0.98</v>
      </c>
      <c r="AF166" s="144">
        <v>-1.7800000000000002</v>
      </c>
      <c r="AG166" s="144">
        <v>-0.98</v>
      </c>
      <c r="AH166" s="144">
        <v>-0.01</v>
      </c>
      <c r="AI166" s="144">
        <v>-17.46</v>
      </c>
      <c r="AJ166" s="144">
        <v>-40.493358639056083</v>
      </c>
      <c r="AK166" s="144">
        <v>-32.810020187719168</v>
      </c>
      <c r="AL166" s="144">
        <v>-4.2222692800960351</v>
      </c>
      <c r="AM166" s="144">
        <v>-29.800000000000004</v>
      </c>
      <c r="AN166" s="144">
        <v>-11.42</v>
      </c>
      <c r="AO166" s="144">
        <v>-15.695684120253061</v>
      </c>
      <c r="AP166" s="144">
        <v>-3.79</v>
      </c>
      <c r="AQ166" s="144">
        <v>24.676692956719403</v>
      </c>
      <c r="AR166" s="144">
        <v>-3.7690585763573794</v>
      </c>
      <c r="AS166" s="472">
        <v>-138.53369784676235</v>
      </c>
      <c r="AT166" s="474">
        <v>559.69548559253872</v>
      </c>
      <c r="AU166" s="144">
        <v>164.42238814352177</v>
      </c>
      <c r="AV166" s="472">
        <v>724.11787373606046</v>
      </c>
      <c r="AW166" s="144">
        <v>82.321290296610982</v>
      </c>
      <c r="AX166" s="473">
        <v>806.43916403267144</v>
      </c>
      <c r="AY166" s="494">
        <f>X166/V166</f>
        <v>0.30604106734056902</v>
      </c>
      <c r="AZ166" s="144">
        <v>-92.925765359701913</v>
      </c>
      <c r="BA166" s="131">
        <v>713.51339867296963</v>
      </c>
    </row>
    <row r="167" spans="1:53">
      <c r="A167" s="416">
        <v>507</v>
      </c>
      <c r="B167" s="435">
        <v>10</v>
      </c>
      <c r="C167" s="413" t="s">
        <v>179</v>
      </c>
      <c r="D167" s="15">
        <v>7057</v>
      </c>
      <c r="E167" s="144">
        <v>261.26088989655665</v>
      </c>
      <c r="F167" s="144">
        <v>56.885764489159698</v>
      </c>
      <c r="G167" s="144">
        <v>382.08598696329886</v>
      </c>
      <c r="H167" s="144">
        <v>357.30818761513387</v>
      </c>
      <c r="I167" s="144">
        <v>61.163429219214962</v>
      </c>
      <c r="J167" s="144">
        <v>40.548505030466202</v>
      </c>
      <c r="K167" s="472">
        <v>1159.2527632138303</v>
      </c>
      <c r="L167" s="144">
        <v>67.63514826103399</v>
      </c>
      <c r="M167" s="144">
        <v>0</v>
      </c>
      <c r="N167" s="144">
        <v>0</v>
      </c>
      <c r="O167" s="144">
        <v>97.639873884086711</v>
      </c>
      <c r="P167" s="144">
        <v>158.65887596914934</v>
      </c>
      <c r="Q167" s="144">
        <v>0</v>
      </c>
      <c r="R167" s="144">
        <v>0</v>
      </c>
      <c r="S167" s="144">
        <v>42.18905638467097</v>
      </c>
      <c r="T167" s="144">
        <v>41.612101459543723</v>
      </c>
      <c r="U167" s="475">
        <v>407.73505595848468</v>
      </c>
      <c r="V167" s="473">
        <v>1566.9878191723151</v>
      </c>
      <c r="W167" s="475">
        <v>-1516.35</v>
      </c>
      <c r="X167" s="473">
        <v>50.637819172315112</v>
      </c>
      <c r="Y167" s="144">
        <v>103.04538660000001</v>
      </c>
      <c r="Z167" s="144">
        <v>0</v>
      </c>
      <c r="AA167" s="144">
        <v>13.407640087829108</v>
      </c>
      <c r="AB167" s="144">
        <v>19.172420368670174</v>
      </c>
      <c r="AC167" s="144">
        <v>0</v>
      </c>
      <c r="AD167" s="472">
        <v>135.6254470564993</v>
      </c>
      <c r="AE167" s="144">
        <v>-0.98</v>
      </c>
      <c r="AF167" s="144">
        <v>-1.78</v>
      </c>
      <c r="AG167" s="144">
        <v>-0.98</v>
      </c>
      <c r="AH167" s="144">
        <v>-0.01</v>
      </c>
      <c r="AI167" s="144">
        <v>-17.46</v>
      </c>
      <c r="AJ167" s="144">
        <v>-38.948783477398329</v>
      </c>
      <c r="AK167" s="144">
        <v>-199.87071700565795</v>
      </c>
      <c r="AL167" s="144">
        <v>-47.093591739651998</v>
      </c>
      <c r="AM167" s="144">
        <v>-29.8</v>
      </c>
      <c r="AN167" s="144">
        <v>-11.42</v>
      </c>
      <c r="AO167" s="144">
        <v>-1.53308355659559</v>
      </c>
      <c r="AP167" s="144">
        <v>-3.79</v>
      </c>
      <c r="AQ167" s="144">
        <v>40.282626627108783</v>
      </c>
      <c r="AR167" s="144">
        <v>2.9517539280158673</v>
      </c>
      <c r="AS167" s="472">
        <v>-310.43179522417927</v>
      </c>
      <c r="AT167" s="474">
        <v>-124.16852899536485</v>
      </c>
      <c r="AU167" s="144">
        <v>194.89709340558039</v>
      </c>
      <c r="AV167" s="472">
        <v>70.728564410215554</v>
      </c>
      <c r="AW167" s="144">
        <v>160.48206801002172</v>
      </c>
      <c r="AX167" s="473">
        <v>231.21063242023729</v>
      </c>
      <c r="AY167" s="494">
        <f>X167/V167</f>
        <v>3.2315387875230625E-2</v>
      </c>
      <c r="AZ167" s="144">
        <v>-2.5250364715884914</v>
      </c>
      <c r="BA167" s="131">
        <v>228.6855959486488</v>
      </c>
    </row>
    <row r="168" spans="1:53">
      <c r="A168" s="416">
        <v>508</v>
      </c>
      <c r="B168" s="435">
        <v>6</v>
      </c>
      <c r="C168" s="413" t="s">
        <v>180</v>
      </c>
      <c r="D168" s="15">
        <v>9270</v>
      </c>
      <c r="E168" s="144">
        <v>284.12977346278319</v>
      </c>
      <c r="F168" s="144">
        <v>62.440621359223293</v>
      </c>
      <c r="G168" s="144">
        <v>392.7199730312837</v>
      </c>
      <c r="H168" s="144">
        <v>380.22770226537216</v>
      </c>
      <c r="I168" s="144">
        <v>60.736025889967635</v>
      </c>
      <c r="J168" s="144">
        <v>41.604936353829551</v>
      </c>
      <c r="K168" s="472">
        <v>1221.8590323624594</v>
      </c>
      <c r="L168" s="144">
        <v>82.906213349797468</v>
      </c>
      <c r="M168" s="144">
        <v>0</v>
      </c>
      <c r="N168" s="144">
        <v>0</v>
      </c>
      <c r="O168" s="144">
        <v>99.319224379719515</v>
      </c>
      <c r="P168" s="144">
        <v>47.631888983007741</v>
      </c>
      <c r="Q168" s="144">
        <v>0</v>
      </c>
      <c r="R168" s="144">
        <v>0</v>
      </c>
      <c r="S168" s="144">
        <v>30.123470633584862</v>
      </c>
      <c r="T168" s="144">
        <v>50.903861920172609</v>
      </c>
      <c r="U168" s="475">
        <v>310.88465926628226</v>
      </c>
      <c r="V168" s="473">
        <v>1532.7436916287415</v>
      </c>
      <c r="W168" s="475">
        <v>-1516.35</v>
      </c>
      <c r="X168" s="473">
        <v>16.393691628741578</v>
      </c>
      <c r="Y168" s="144">
        <v>38.076504333333332</v>
      </c>
      <c r="Z168" s="144">
        <v>0</v>
      </c>
      <c r="AA168" s="144">
        <v>14.745790679564701</v>
      </c>
      <c r="AB168" s="144">
        <v>20.71687643317463</v>
      </c>
      <c r="AC168" s="144">
        <v>0</v>
      </c>
      <c r="AD168" s="472">
        <v>73.539171446072658</v>
      </c>
      <c r="AE168" s="144">
        <v>-0.98000000000000009</v>
      </c>
      <c r="AF168" s="144">
        <v>-1.7799999999999998</v>
      </c>
      <c r="AG168" s="144">
        <v>-0.98000000000000009</v>
      </c>
      <c r="AH168" s="144">
        <v>-0.01</v>
      </c>
      <c r="AI168" s="144">
        <v>-17.46</v>
      </c>
      <c r="AJ168" s="144">
        <v>-62.479276165048546</v>
      </c>
      <c r="AK168" s="144">
        <v>-90.28965118269997</v>
      </c>
      <c r="AL168" s="144">
        <v>-27.495840707188233</v>
      </c>
      <c r="AM168" s="144">
        <v>-29.8</v>
      </c>
      <c r="AN168" s="144">
        <v>-11.42</v>
      </c>
      <c r="AO168" s="144">
        <v>0</v>
      </c>
      <c r="AP168" s="144">
        <v>-3.7900000000000005</v>
      </c>
      <c r="AQ168" s="144">
        <v>63.77289574907941</v>
      </c>
      <c r="AR168" s="144">
        <v>-0.23979754258801986</v>
      </c>
      <c r="AS168" s="472">
        <v>-182.95166984844531</v>
      </c>
      <c r="AT168" s="474">
        <v>-93.018806773631056</v>
      </c>
      <c r="AU168" s="144">
        <v>2.777753304585886</v>
      </c>
      <c r="AV168" s="472">
        <v>-90.24105346904517</v>
      </c>
      <c r="AW168" s="144">
        <v>110.01394577166747</v>
      </c>
      <c r="AX168" s="473">
        <v>19.772892302622292</v>
      </c>
      <c r="AY168" s="494">
        <f>X168/V168</f>
        <v>1.0695651019983078E-2</v>
      </c>
      <c r="AZ168" s="144">
        <v>-3.7851442394821961</v>
      </c>
      <c r="BA168" s="131">
        <v>15.987748063140096</v>
      </c>
    </row>
    <row r="169" spans="1:53">
      <c r="A169" s="416">
        <v>529</v>
      </c>
      <c r="B169" s="435">
        <v>2</v>
      </c>
      <c r="C169" s="413" t="s">
        <v>181</v>
      </c>
      <c r="D169" s="15">
        <v>20129</v>
      </c>
      <c r="E169" s="144">
        <v>433.11405087187643</v>
      </c>
      <c r="F169" s="144">
        <v>72.353185950618496</v>
      </c>
      <c r="G169" s="144">
        <v>492.49342093496944</v>
      </c>
      <c r="H169" s="144">
        <v>468.74557504098561</v>
      </c>
      <c r="I169" s="144">
        <v>58.191286203984298</v>
      </c>
      <c r="J169" s="144">
        <v>46.404129365591928</v>
      </c>
      <c r="K169" s="472">
        <v>1571.301648368026</v>
      </c>
      <c r="L169" s="144">
        <v>52.012166876793607</v>
      </c>
      <c r="M169" s="144">
        <v>0</v>
      </c>
      <c r="N169" s="144">
        <v>0</v>
      </c>
      <c r="O169" s="144">
        <v>81.921387053504887</v>
      </c>
      <c r="P169" s="144">
        <v>12.834700701400413</v>
      </c>
      <c r="Q169" s="144">
        <v>0</v>
      </c>
      <c r="R169" s="144">
        <v>67.317229867355564</v>
      </c>
      <c r="S169" s="144">
        <v>22.233372768175879</v>
      </c>
      <c r="T169" s="144">
        <v>37.869750111779027</v>
      </c>
      <c r="U169" s="475">
        <v>274.1886073790094</v>
      </c>
      <c r="V169" s="473">
        <v>1845.4902557470355</v>
      </c>
      <c r="W169" s="475">
        <v>-1516.35</v>
      </c>
      <c r="X169" s="473">
        <v>329.1402557470355</v>
      </c>
      <c r="Y169" s="144">
        <v>0</v>
      </c>
      <c r="Z169" s="144">
        <v>0</v>
      </c>
      <c r="AA169" s="144">
        <v>8.4579124293972843</v>
      </c>
      <c r="AB169" s="144">
        <v>20.968424895289125</v>
      </c>
      <c r="AC169" s="144">
        <v>10.201644397594643</v>
      </c>
      <c r="AD169" s="472">
        <v>39.627981722281049</v>
      </c>
      <c r="AE169" s="144">
        <v>-0.97999999999999987</v>
      </c>
      <c r="AF169" s="144">
        <v>-1.78</v>
      </c>
      <c r="AG169" s="144">
        <v>-0.97999999999999987</v>
      </c>
      <c r="AH169" s="144">
        <v>-0.01</v>
      </c>
      <c r="AI169" s="144">
        <v>-17.46</v>
      </c>
      <c r="AJ169" s="144">
        <v>-27.354858067961647</v>
      </c>
      <c r="AK169" s="144">
        <v>215.05288297001653</v>
      </c>
      <c r="AL169" s="144">
        <v>13.18731543458088</v>
      </c>
      <c r="AM169" s="144">
        <v>-29.800000000000004</v>
      </c>
      <c r="AN169" s="144">
        <v>-11.42</v>
      </c>
      <c r="AO169" s="144">
        <v>-10.867060817212494</v>
      </c>
      <c r="AP169" s="144">
        <v>-3.79</v>
      </c>
      <c r="AQ169" s="144">
        <v>40.1398131371011</v>
      </c>
      <c r="AR169" s="144">
        <v>-1.0579480867889646</v>
      </c>
      <c r="AS169" s="472">
        <v>162.88014456973539</v>
      </c>
      <c r="AT169" s="474">
        <v>531.64838203905197</v>
      </c>
      <c r="AU169" s="144">
        <v>-30.298271242257041</v>
      </c>
      <c r="AV169" s="472">
        <v>501.35011079679492</v>
      </c>
      <c r="AW169" s="144">
        <v>69.589717554771184</v>
      </c>
      <c r="AX169" s="473">
        <v>570.93982835156612</v>
      </c>
      <c r="AY169" s="494">
        <f>X169/V169</f>
        <v>0.17834841160610893</v>
      </c>
      <c r="AZ169" s="144">
        <v>0.51756855780217947</v>
      </c>
      <c r="BA169" s="131">
        <v>571.4573969093683</v>
      </c>
    </row>
    <row r="170" spans="1:53">
      <c r="A170" s="416">
        <v>531</v>
      </c>
      <c r="B170" s="435">
        <v>4</v>
      </c>
      <c r="C170" s="413" t="s">
        <v>182</v>
      </c>
      <c r="D170" s="15">
        <v>4939</v>
      </c>
      <c r="E170" s="144">
        <v>382.18589795505164</v>
      </c>
      <c r="F170" s="144">
        <v>54.816869811702766</v>
      </c>
      <c r="G170" s="144">
        <v>489.23694270095166</v>
      </c>
      <c r="H170" s="144">
        <v>505.04367685766351</v>
      </c>
      <c r="I170" s="144">
        <v>58.562964162785988</v>
      </c>
      <c r="J170" s="144">
        <v>45.266005264223523</v>
      </c>
      <c r="K170" s="472">
        <v>1535.1123567523791</v>
      </c>
      <c r="L170" s="144">
        <v>54.154495405544338</v>
      </c>
      <c r="M170" s="144">
        <v>0</v>
      </c>
      <c r="N170" s="144">
        <v>0</v>
      </c>
      <c r="O170" s="144">
        <v>42.926446649119256</v>
      </c>
      <c r="P170" s="144">
        <v>30.580761136458719</v>
      </c>
      <c r="Q170" s="144">
        <v>0</v>
      </c>
      <c r="R170" s="144">
        <v>0</v>
      </c>
      <c r="S170" s="144">
        <v>23.958383431979854</v>
      </c>
      <c r="T170" s="144">
        <v>45.21040696497267</v>
      </c>
      <c r="U170" s="475">
        <v>196.83049358807483</v>
      </c>
      <c r="V170" s="473">
        <v>1731.9428503404542</v>
      </c>
      <c r="W170" s="475">
        <v>-1516.35</v>
      </c>
      <c r="X170" s="473">
        <v>215.59285034045428</v>
      </c>
      <c r="Y170" s="144">
        <v>0</v>
      </c>
      <c r="Z170" s="144">
        <v>0</v>
      </c>
      <c r="AA170" s="144">
        <v>9.5776507491606626</v>
      </c>
      <c r="AB170" s="144">
        <v>21.731134517698241</v>
      </c>
      <c r="AC170" s="144">
        <v>0</v>
      </c>
      <c r="AD170" s="472">
        <v>31.308785266858905</v>
      </c>
      <c r="AE170" s="144">
        <v>-0.98000000000000009</v>
      </c>
      <c r="AF170" s="144">
        <v>-1.78</v>
      </c>
      <c r="AG170" s="144">
        <v>-0.98000000000000009</v>
      </c>
      <c r="AH170" s="144">
        <v>-0.01</v>
      </c>
      <c r="AI170" s="144">
        <v>-17.46</v>
      </c>
      <c r="AJ170" s="144">
        <v>-29.504447256529662</v>
      </c>
      <c r="AK170" s="144">
        <v>-227.43329336998045</v>
      </c>
      <c r="AL170" s="144">
        <v>-176.45810243801208</v>
      </c>
      <c r="AM170" s="144">
        <v>-29.8</v>
      </c>
      <c r="AN170" s="144">
        <v>-11.42</v>
      </c>
      <c r="AO170" s="144">
        <v>-4.6713903861208257</v>
      </c>
      <c r="AP170" s="144">
        <v>-3.7900000000000005</v>
      </c>
      <c r="AQ170" s="144">
        <v>88.979343820967372</v>
      </c>
      <c r="AR170" s="144">
        <v>-1.2113230683173219</v>
      </c>
      <c r="AS170" s="472">
        <v>-416.51921269799305</v>
      </c>
      <c r="AT170" s="474">
        <v>-169.61757709067984</v>
      </c>
      <c r="AU170" s="144">
        <v>385.13142458357572</v>
      </c>
      <c r="AV170" s="472">
        <v>215.51384749289591</v>
      </c>
      <c r="AW170" s="144">
        <v>107.96037236891802</v>
      </c>
      <c r="AX170" s="473">
        <v>323.47421986181394</v>
      </c>
      <c r="AY170" s="494">
        <f>X170/V170</f>
        <v>0.12448034893187983</v>
      </c>
      <c r="AZ170" s="144">
        <v>-18.73788196800971</v>
      </c>
      <c r="BA170" s="131">
        <v>304.7363378938042</v>
      </c>
    </row>
    <row r="171" spans="1:53">
      <c r="A171" s="416">
        <v>535</v>
      </c>
      <c r="B171" s="435">
        <v>17</v>
      </c>
      <c r="C171" s="413" t="s">
        <v>183</v>
      </c>
      <c r="D171" s="15">
        <v>10378</v>
      </c>
      <c r="E171" s="144">
        <v>565.96252553478519</v>
      </c>
      <c r="F171" s="144">
        <v>126.84130661013681</v>
      </c>
      <c r="G171" s="144">
        <v>745.5283012141067</v>
      </c>
      <c r="H171" s="144">
        <v>731.51713239545188</v>
      </c>
      <c r="I171" s="144">
        <v>53.245087685488535</v>
      </c>
      <c r="J171" s="144">
        <v>43.184952784736936</v>
      </c>
      <c r="K171" s="472">
        <v>2266.279306224706</v>
      </c>
      <c r="L171" s="144">
        <v>57.650458134460258</v>
      </c>
      <c r="M171" s="144">
        <v>0</v>
      </c>
      <c r="N171" s="144">
        <v>0</v>
      </c>
      <c r="O171" s="144">
        <v>35.18353632684525</v>
      </c>
      <c r="P171" s="144">
        <v>41.955380710205731</v>
      </c>
      <c r="Q171" s="144">
        <v>0</v>
      </c>
      <c r="R171" s="144">
        <v>0</v>
      </c>
      <c r="S171" s="144">
        <v>22.20876716126066</v>
      </c>
      <c r="T171" s="144">
        <v>34.708074773559453</v>
      </c>
      <c r="U171" s="475">
        <v>191.70621710633134</v>
      </c>
      <c r="V171" s="473">
        <v>2457.9855233310373</v>
      </c>
      <c r="W171" s="475">
        <v>-1516.35</v>
      </c>
      <c r="X171" s="473">
        <v>941.63552333103746</v>
      </c>
      <c r="Y171" s="144">
        <v>5.9006433333333339</v>
      </c>
      <c r="Z171" s="144">
        <v>0</v>
      </c>
      <c r="AA171" s="144">
        <v>13.265847805480258</v>
      </c>
      <c r="AB171" s="144">
        <v>19.173200244742706</v>
      </c>
      <c r="AC171" s="144">
        <v>0</v>
      </c>
      <c r="AD171" s="472">
        <v>38.3396913835563</v>
      </c>
      <c r="AE171" s="144">
        <v>-0.98000000000000009</v>
      </c>
      <c r="AF171" s="144">
        <v>-1.78</v>
      </c>
      <c r="AG171" s="144">
        <v>-0.98000000000000009</v>
      </c>
      <c r="AH171" s="144">
        <v>-0.01</v>
      </c>
      <c r="AI171" s="144">
        <v>-17.46</v>
      </c>
      <c r="AJ171" s="144">
        <v>-26.102075544420892</v>
      </c>
      <c r="AK171" s="144">
        <v>41.564451073562083</v>
      </c>
      <c r="AL171" s="144">
        <v>-9.3017588992796032</v>
      </c>
      <c r="AM171" s="144">
        <v>-29.8</v>
      </c>
      <c r="AN171" s="144">
        <v>-11.42</v>
      </c>
      <c r="AO171" s="144">
        <v>-33.435103417283848</v>
      </c>
      <c r="AP171" s="144">
        <v>-3.79</v>
      </c>
      <c r="AQ171" s="144">
        <v>24.069178843042931</v>
      </c>
      <c r="AR171" s="144">
        <v>-2.126505179635489</v>
      </c>
      <c r="AS171" s="472">
        <v>-71.551813124014814</v>
      </c>
      <c r="AT171" s="474">
        <v>908.42340159057903</v>
      </c>
      <c r="AU171" s="144">
        <v>634.09974102466117</v>
      </c>
      <c r="AV171" s="472">
        <v>1542.5231426152402</v>
      </c>
      <c r="AW171" s="144">
        <v>119.27055201364352</v>
      </c>
      <c r="AX171" s="473">
        <v>1661.7936946288835</v>
      </c>
      <c r="AY171" s="494">
        <f>X171/V171</f>
        <v>0.3830923796715216</v>
      </c>
      <c r="AZ171" s="144">
        <v>-17.430353154750431</v>
      </c>
      <c r="BA171" s="131">
        <v>1644.3633414741332</v>
      </c>
    </row>
    <row r="172" spans="1:53">
      <c r="A172" s="416">
        <v>536</v>
      </c>
      <c r="B172" s="435">
        <v>6</v>
      </c>
      <c r="C172" s="413" t="s">
        <v>184</v>
      </c>
      <c r="D172" s="15">
        <v>36176</v>
      </c>
      <c r="E172" s="144">
        <v>492.66387383900928</v>
      </c>
      <c r="F172" s="144">
        <v>94.453009730207867</v>
      </c>
      <c r="G172" s="144">
        <v>577.48093846749225</v>
      </c>
      <c r="H172" s="144">
        <v>542.24821041574523</v>
      </c>
      <c r="I172" s="144">
        <v>56.459969040247671</v>
      </c>
      <c r="J172" s="144">
        <v>50.000984077841657</v>
      </c>
      <c r="K172" s="472">
        <v>1813.3069855705444</v>
      </c>
      <c r="L172" s="144">
        <v>68.174783525513533</v>
      </c>
      <c r="M172" s="144">
        <v>0</v>
      </c>
      <c r="N172" s="144">
        <v>0</v>
      </c>
      <c r="O172" s="144">
        <v>76.405095090667842</v>
      </c>
      <c r="P172" s="144">
        <v>6.5809218190337875</v>
      </c>
      <c r="Q172" s="144">
        <v>0</v>
      </c>
      <c r="R172" s="144">
        <v>0</v>
      </c>
      <c r="S172" s="144">
        <v>19.040274221057821</v>
      </c>
      <c r="T172" s="144">
        <v>48.950375939849629</v>
      </c>
      <c r="U172" s="475">
        <v>219.1514505961226</v>
      </c>
      <c r="V172" s="473">
        <v>2032.4584361666671</v>
      </c>
      <c r="W172" s="475">
        <v>-1516.35</v>
      </c>
      <c r="X172" s="473">
        <v>516.10843616666716</v>
      </c>
      <c r="Y172" s="144">
        <v>0</v>
      </c>
      <c r="Z172" s="144">
        <v>0</v>
      </c>
      <c r="AA172" s="144">
        <v>10.841495922002105</v>
      </c>
      <c r="AB172" s="144">
        <v>23.172352873159227</v>
      </c>
      <c r="AC172" s="144">
        <v>13.407678236582708</v>
      </c>
      <c r="AD172" s="472">
        <v>47.421527031744034</v>
      </c>
      <c r="AE172" s="144">
        <v>-0.97999999999999987</v>
      </c>
      <c r="AF172" s="144">
        <v>-1.78</v>
      </c>
      <c r="AG172" s="144">
        <v>-0.97999999999999987</v>
      </c>
      <c r="AH172" s="144">
        <v>-0.01</v>
      </c>
      <c r="AI172" s="144">
        <v>-17.46</v>
      </c>
      <c r="AJ172" s="144">
        <v>-53.780584005970809</v>
      </c>
      <c r="AK172" s="144">
        <v>-40.586754188839706</v>
      </c>
      <c r="AL172" s="144">
        <v>-4.12973614860908</v>
      </c>
      <c r="AM172" s="144">
        <v>-29.8</v>
      </c>
      <c r="AN172" s="144">
        <v>-11.42</v>
      </c>
      <c r="AO172" s="144">
        <v>-13.224518967901339</v>
      </c>
      <c r="AP172" s="144">
        <v>-3.79</v>
      </c>
      <c r="AQ172" s="144">
        <v>47.751597723093674</v>
      </c>
      <c r="AR172" s="144">
        <v>-1.6665804022335178</v>
      </c>
      <c r="AS172" s="472">
        <v>-131.85657599046075</v>
      </c>
      <c r="AT172" s="474">
        <v>431.67338720795044</v>
      </c>
      <c r="AU172" s="144">
        <v>178.43767790085261</v>
      </c>
      <c r="AV172" s="472">
        <v>610.11106510880302</v>
      </c>
      <c r="AW172" s="144">
        <v>48.599955338459907</v>
      </c>
      <c r="AX172" s="473">
        <v>658.71102044726297</v>
      </c>
      <c r="AY172" s="494">
        <f>X172/V172</f>
        <v>0.25393308270553233</v>
      </c>
      <c r="AZ172" s="144">
        <v>6.4490160305174804</v>
      </c>
      <c r="BA172" s="131">
        <v>665.16003647778041</v>
      </c>
    </row>
    <row r="173" spans="1:53">
      <c r="A173" s="416">
        <v>538</v>
      </c>
      <c r="B173" s="435">
        <v>2</v>
      </c>
      <c r="C173" s="413" t="s">
        <v>185</v>
      </c>
      <c r="D173" s="15">
        <v>4659</v>
      </c>
      <c r="E173" s="144">
        <v>527.64344279888394</v>
      </c>
      <c r="F173" s="144">
        <v>86.165022537025109</v>
      </c>
      <c r="G173" s="144">
        <v>618.24571796522855</v>
      </c>
      <c r="H173" s="144">
        <v>619.77925305859628</v>
      </c>
      <c r="I173" s="144">
        <v>55.504048078986905</v>
      </c>
      <c r="J173" s="144">
        <v>48.356986477784929</v>
      </c>
      <c r="K173" s="472">
        <v>1955.6944709165055</v>
      </c>
      <c r="L173" s="144">
        <v>40.080269204852492</v>
      </c>
      <c r="M173" s="144">
        <v>0</v>
      </c>
      <c r="N173" s="144">
        <v>0</v>
      </c>
      <c r="O173" s="144">
        <v>70.787533805537663</v>
      </c>
      <c r="P173" s="144">
        <v>35.261214923329902</v>
      </c>
      <c r="Q173" s="144">
        <v>0</v>
      </c>
      <c r="R173" s="144">
        <v>0</v>
      </c>
      <c r="S173" s="144">
        <v>24.215395926054054</v>
      </c>
      <c r="T173" s="144">
        <v>29.224082421120411</v>
      </c>
      <c r="U173" s="475">
        <v>199.56849628089455</v>
      </c>
      <c r="V173" s="473">
        <v>2155.2629671974</v>
      </c>
      <c r="W173" s="475">
        <v>-1516.35</v>
      </c>
      <c r="X173" s="473">
        <v>638.91296719740012</v>
      </c>
      <c r="Y173" s="144">
        <v>0</v>
      </c>
      <c r="Z173" s="144">
        <v>0</v>
      </c>
      <c r="AA173" s="144">
        <v>6.0666551263423365</v>
      </c>
      <c r="AB173" s="144">
        <v>22.419280053901449</v>
      </c>
      <c r="AC173" s="144">
        <v>0</v>
      </c>
      <c r="AD173" s="472">
        <v>28.485935180243782</v>
      </c>
      <c r="AE173" s="144">
        <v>-0.98</v>
      </c>
      <c r="AF173" s="144">
        <v>-1.78</v>
      </c>
      <c r="AG173" s="144">
        <v>-0.98</v>
      </c>
      <c r="AH173" s="144">
        <v>-0.01</v>
      </c>
      <c r="AI173" s="144">
        <v>-17.46</v>
      </c>
      <c r="AJ173" s="144">
        <v>-8.7779238248551188</v>
      </c>
      <c r="AK173" s="144">
        <v>0.97037836049356385</v>
      </c>
      <c r="AL173" s="144">
        <v>-19.015391945493519</v>
      </c>
      <c r="AM173" s="144">
        <v>-29.800000000000004</v>
      </c>
      <c r="AN173" s="144">
        <v>-11.42</v>
      </c>
      <c r="AO173" s="144">
        <v>-20.429646252207213</v>
      </c>
      <c r="AP173" s="144">
        <v>-3.79</v>
      </c>
      <c r="AQ173" s="144">
        <v>21.620885762690531</v>
      </c>
      <c r="AR173" s="144">
        <v>-4.5109953068237134</v>
      </c>
      <c r="AS173" s="472">
        <v>-96.362693206195473</v>
      </c>
      <c r="AT173" s="474">
        <v>571.03620917144838</v>
      </c>
      <c r="AU173" s="144">
        <v>371.4822495327046</v>
      </c>
      <c r="AV173" s="472">
        <v>942.51845870415286</v>
      </c>
      <c r="AW173" s="144">
        <v>88.316820642894015</v>
      </c>
      <c r="AX173" s="473">
        <v>1030.8352793470469</v>
      </c>
      <c r="AY173" s="494">
        <f>X173/V173</f>
        <v>0.29644316119262781</v>
      </c>
      <c r="AZ173" s="144">
        <v>1.5670810817772041</v>
      </c>
      <c r="BA173" s="131">
        <v>1032.4023604288243</v>
      </c>
    </row>
    <row r="174" spans="1:53">
      <c r="A174" s="416">
        <v>541</v>
      </c>
      <c r="B174" s="435">
        <v>12</v>
      </c>
      <c r="C174" s="413" t="s">
        <v>186</v>
      </c>
      <c r="D174" s="15">
        <v>8980</v>
      </c>
      <c r="E174" s="144">
        <v>285.48397772828508</v>
      </c>
      <c r="F174" s="144">
        <v>74.853380846325166</v>
      </c>
      <c r="G174" s="144">
        <v>393.81953897550113</v>
      </c>
      <c r="H174" s="144">
        <v>383.44892204899776</v>
      </c>
      <c r="I174" s="144">
        <v>60.608285077951003</v>
      </c>
      <c r="J174" s="144">
        <v>41.458592427616921</v>
      </c>
      <c r="K174" s="472">
        <v>1239.6726971046771</v>
      </c>
      <c r="L174" s="144">
        <v>90.330244690418311</v>
      </c>
      <c r="M174" s="144">
        <v>0</v>
      </c>
      <c r="N174" s="144">
        <v>0</v>
      </c>
      <c r="O174" s="144">
        <v>75.637988864142542</v>
      </c>
      <c r="P174" s="144">
        <v>220.81313931962686</v>
      </c>
      <c r="Q174" s="144">
        <v>0</v>
      </c>
      <c r="R174" s="144">
        <v>0</v>
      </c>
      <c r="S174" s="144">
        <v>27.723523797392659</v>
      </c>
      <c r="T174" s="144">
        <v>54.388106904231627</v>
      </c>
      <c r="U174" s="475">
        <v>468.89300357581203</v>
      </c>
      <c r="V174" s="473">
        <v>1708.565700680489</v>
      </c>
      <c r="W174" s="475">
        <v>-1516.35</v>
      </c>
      <c r="X174" s="473">
        <v>192.21570068048914</v>
      </c>
      <c r="Y174" s="144">
        <v>119.00937000000002</v>
      </c>
      <c r="Z174" s="144">
        <v>0</v>
      </c>
      <c r="AA174" s="144">
        <v>14.124517295897862</v>
      </c>
      <c r="AB174" s="144">
        <v>17.060477036454675</v>
      </c>
      <c r="AC174" s="144">
        <v>0</v>
      </c>
      <c r="AD174" s="472">
        <v>150.19436433235256</v>
      </c>
      <c r="AE174" s="144">
        <v>-0.98</v>
      </c>
      <c r="AF174" s="144">
        <v>-1.78</v>
      </c>
      <c r="AG174" s="144">
        <v>-0.98</v>
      </c>
      <c r="AH174" s="144">
        <v>-0.01</v>
      </c>
      <c r="AI174" s="144">
        <v>-17.46</v>
      </c>
      <c r="AJ174" s="144">
        <v>-31.774381391982182</v>
      </c>
      <c r="AK174" s="144">
        <v>273.05447423756897</v>
      </c>
      <c r="AL174" s="144">
        <v>149.74209979138098</v>
      </c>
      <c r="AM174" s="144">
        <v>-29.8</v>
      </c>
      <c r="AN174" s="144">
        <v>-11.42</v>
      </c>
      <c r="AO174" s="144">
        <v>-25.602272152052606</v>
      </c>
      <c r="AP174" s="144">
        <v>-3.7899999999999996</v>
      </c>
      <c r="AQ174" s="144">
        <v>26.975424678290519</v>
      </c>
      <c r="AR174" s="144">
        <v>19.216540701665391</v>
      </c>
      <c r="AS174" s="472">
        <v>345.39188586487103</v>
      </c>
      <c r="AT174" s="474">
        <v>687.80195087771267</v>
      </c>
      <c r="AU174" s="144">
        <v>493.35477548850201</v>
      </c>
      <c r="AV174" s="472">
        <v>1181.1567263662148</v>
      </c>
      <c r="AW174" s="144">
        <v>167.11359417762142</v>
      </c>
      <c r="AX174" s="473">
        <v>1348.2703205438361</v>
      </c>
      <c r="AY174" s="494">
        <f>X174/V174</f>
        <v>0.11250120531152727</v>
      </c>
      <c r="AZ174" s="144">
        <v>-8.0003871046770598</v>
      </c>
      <c r="BA174" s="131">
        <v>1340.2699334391591</v>
      </c>
    </row>
    <row r="175" spans="1:53">
      <c r="A175" s="416">
        <v>543</v>
      </c>
      <c r="B175" s="435">
        <v>1</v>
      </c>
      <c r="C175" s="413" t="s">
        <v>187</v>
      </c>
      <c r="D175" s="15">
        <v>45048</v>
      </c>
      <c r="E175" s="144">
        <v>559.54227290889719</v>
      </c>
      <c r="F175" s="144">
        <v>100.30558337773041</v>
      </c>
      <c r="G175" s="144">
        <v>648.11142270467064</v>
      </c>
      <c r="H175" s="144">
        <v>601.57173281832706</v>
      </c>
      <c r="I175" s="144">
        <v>54.986068193926478</v>
      </c>
      <c r="J175" s="144">
        <v>50.786389628840347</v>
      </c>
      <c r="K175" s="472">
        <v>2015.3034696323925</v>
      </c>
      <c r="L175" s="144">
        <v>54.294928338577456</v>
      </c>
      <c r="M175" s="144">
        <v>0</v>
      </c>
      <c r="N175" s="144">
        <v>0</v>
      </c>
      <c r="O175" s="144">
        <v>158.97159296750132</v>
      </c>
      <c r="P175" s="144">
        <v>6.6334498665547237</v>
      </c>
      <c r="Q175" s="144">
        <v>0</v>
      </c>
      <c r="R175" s="144">
        <v>0</v>
      </c>
      <c r="S175" s="144">
        <v>32.135361955064219</v>
      </c>
      <c r="T175" s="144">
        <v>38.671980998046529</v>
      </c>
      <c r="U175" s="475">
        <v>290.70731412574423</v>
      </c>
      <c r="V175" s="473">
        <v>2306.0107837581368</v>
      </c>
      <c r="W175" s="475">
        <v>-1516.35</v>
      </c>
      <c r="X175" s="473">
        <v>789.66078375813686</v>
      </c>
      <c r="Y175" s="144">
        <v>0</v>
      </c>
      <c r="Z175" s="144">
        <v>0</v>
      </c>
      <c r="AA175" s="144">
        <v>8.049319533494474</v>
      </c>
      <c r="AB175" s="144">
        <v>20.859124978768328</v>
      </c>
      <c r="AC175" s="144">
        <v>7.5936632359403369</v>
      </c>
      <c r="AD175" s="472">
        <v>36.502107748203137</v>
      </c>
      <c r="AE175" s="144">
        <v>-0.98</v>
      </c>
      <c r="AF175" s="144">
        <v>-1.78</v>
      </c>
      <c r="AG175" s="144">
        <v>-0.98</v>
      </c>
      <c r="AH175" s="144">
        <v>-0.01</v>
      </c>
      <c r="AI175" s="144">
        <v>-17.46</v>
      </c>
      <c r="AJ175" s="144">
        <v>-42.805679648375069</v>
      </c>
      <c r="AK175" s="144">
        <v>116.1866799208084</v>
      </c>
      <c r="AL175" s="144">
        <v>32.204817517963981</v>
      </c>
      <c r="AM175" s="144">
        <v>-29.800000000000004</v>
      </c>
      <c r="AN175" s="144">
        <v>-11.42</v>
      </c>
      <c r="AO175" s="144">
        <v>-18.656401615422038</v>
      </c>
      <c r="AP175" s="144">
        <v>-3.7900000000000005</v>
      </c>
      <c r="AQ175" s="144">
        <v>23.739200619494543</v>
      </c>
      <c r="AR175" s="144">
        <v>-5.755888224243888</v>
      </c>
      <c r="AS175" s="472">
        <v>38.692728570225931</v>
      </c>
      <c r="AT175" s="474">
        <v>864.85562007656597</v>
      </c>
      <c r="AU175" s="144">
        <v>-4.1455187632121717</v>
      </c>
      <c r="AV175" s="472">
        <v>860.71010131335379</v>
      </c>
      <c r="AW175" s="144">
        <v>55.096006234900727</v>
      </c>
      <c r="AX175" s="473">
        <v>915.80610754825454</v>
      </c>
      <c r="AY175" s="494">
        <f>X175/V175</f>
        <v>0.34243585906880109</v>
      </c>
      <c r="AZ175" s="144">
        <v>-4.1339524826851344</v>
      </c>
      <c r="BA175" s="131">
        <v>911.67215506556931</v>
      </c>
    </row>
    <row r="176" spans="1:53">
      <c r="A176" s="416">
        <v>545</v>
      </c>
      <c r="B176" s="435">
        <v>15</v>
      </c>
      <c r="C176" s="413" t="s">
        <v>188</v>
      </c>
      <c r="D176" s="15">
        <v>9554</v>
      </c>
      <c r="E176" s="144">
        <v>455.79721163910409</v>
      </c>
      <c r="F176" s="144">
        <v>106.51150512874187</v>
      </c>
      <c r="G176" s="144">
        <v>559.42587816621312</v>
      </c>
      <c r="H176" s="144">
        <v>472.50796943688505</v>
      </c>
      <c r="I176" s="144">
        <v>57.16836508268787</v>
      </c>
      <c r="J176" s="144">
        <v>45.762068243667571</v>
      </c>
      <c r="K176" s="472">
        <v>1697.1729976972997</v>
      </c>
      <c r="L176" s="144">
        <v>24.636082067676558</v>
      </c>
      <c r="M176" s="144">
        <v>22.077999999999999</v>
      </c>
      <c r="N176" s="144">
        <v>215.00250847812435</v>
      </c>
      <c r="O176" s="144">
        <v>427.58952166631775</v>
      </c>
      <c r="P176" s="144">
        <v>84.499444412382545</v>
      </c>
      <c r="Q176" s="144">
        <v>0</v>
      </c>
      <c r="R176" s="144">
        <v>3.3903202846975087</v>
      </c>
      <c r="S176" s="144">
        <v>55.059475927437845</v>
      </c>
      <c r="T176" s="144">
        <v>20.868850743144236</v>
      </c>
      <c r="U176" s="475">
        <v>853.12420357978078</v>
      </c>
      <c r="V176" s="473">
        <v>2550.2972012770806</v>
      </c>
      <c r="W176" s="475">
        <v>-1516.35</v>
      </c>
      <c r="X176" s="473">
        <v>1033.9472012770807</v>
      </c>
      <c r="Y176" s="144">
        <v>50.728737666666667</v>
      </c>
      <c r="Z176" s="144">
        <v>0</v>
      </c>
      <c r="AA176" s="144">
        <v>14.953046887925623</v>
      </c>
      <c r="AB176" s="144">
        <v>19.115197440798443</v>
      </c>
      <c r="AC176" s="144">
        <v>0</v>
      </c>
      <c r="AD176" s="472">
        <v>84.796981995390738</v>
      </c>
      <c r="AE176" s="144">
        <v>-0.98</v>
      </c>
      <c r="AF176" s="144">
        <v>-1.7799999999999998</v>
      </c>
      <c r="AG176" s="144">
        <v>-0.98</v>
      </c>
      <c r="AH176" s="144">
        <v>-0.01</v>
      </c>
      <c r="AI176" s="144">
        <v>-17.46</v>
      </c>
      <c r="AJ176" s="144">
        <v>-7.2922798723047944</v>
      </c>
      <c r="AK176" s="144">
        <v>193.0479505063058</v>
      </c>
      <c r="AL176" s="144">
        <v>114.41842662075321</v>
      </c>
      <c r="AM176" s="144">
        <v>-29.8</v>
      </c>
      <c r="AN176" s="144">
        <v>-11.42</v>
      </c>
      <c r="AO176" s="144">
        <v>-37.1525466499563</v>
      </c>
      <c r="AP176" s="144">
        <v>-3.7900000000000005</v>
      </c>
      <c r="AQ176" s="144">
        <v>26.661861348802773</v>
      </c>
      <c r="AR176" s="144">
        <v>-6.9940950043782966</v>
      </c>
      <c r="AS176" s="472">
        <v>216.46931694922233</v>
      </c>
      <c r="AT176" s="474">
        <v>1335.2135002216939</v>
      </c>
      <c r="AU176" s="144">
        <v>378.81329070561969</v>
      </c>
      <c r="AV176" s="472">
        <v>1714.0267909273136</v>
      </c>
      <c r="AW176" s="144">
        <v>184.71019642092935</v>
      </c>
      <c r="AX176" s="473">
        <v>1898.7369873482428</v>
      </c>
      <c r="AY176" s="494">
        <f>X176/V176</f>
        <v>0.40542223892937806</v>
      </c>
      <c r="AZ176" s="144">
        <v>13.608787523550347</v>
      </c>
      <c r="BA176" s="131">
        <v>1912.3457748717929</v>
      </c>
    </row>
    <row r="177" spans="1:53">
      <c r="A177" s="416">
        <v>560</v>
      </c>
      <c r="B177" s="435">
        <v>7</v>
      </c>
      <c r="C177" s="413" t="s">
        <v>189</v>
      </c>
      <c r="D177" s="15">
        <v>15651</v>
      </c>
      <c r="E177" s="144">
        <v>424.08696952271418</v>
      </c>
      <c r="F177" s="144">
        <v>76.352478435882688</v>
      </c>
      <c r="G177" s="144">
        <v>563.8774768385407</v>
      </c>
      <c r="H177" s="144">
        <v>511.91225991949398</v>
      </c>
      <c r="I177" s="144">
        <v>57.400585266117176</v>
      </c>
      <c r="J177" s="144">
        <v>46.433332055459715</v>
      </c>
      <c r="K177" s="472">
        <v>1680.0631020382084</v>
      </c>
      <c r="L177" s="144">
        <v>78.454573253256584</v>
      </c>
      <c r="M177" s="144">
        <v>0</v>
      </c>
      <c r="N177" s="144">
        <v>0</v>
      </c>
      <c r="O177" s="144">
        <v>91.061487444891696</v>
      </c>
      <c r="P177" s="144">
        <v>41.432403591627953</v>
      </c>
      <c r="Q177" s="144">
        <v>0</v>
      </c>
      <c r="R177" s="144">
        <v>0</v>
      </c>
      <c r="S177" s="144">
        <v>31.058656661551094</v>
      </c>
      <c r="T177" s="144">
        <v>51.100734777330523</v>
      </c>
      <c r="U177" s="475">
        <v>293.10785572865785</v>
      </c>
      <c r="V177" s="473">
        <v>1973.1709577668662</v>
      </c>
      <c r="W177" s="475">
        <v>-1516.35</v>
      </c>
      <c r="X177" s="473">
        <v>456.8209577668664</v>
      </c>
      <c r="Y177" s="144">
        <v>0</v>
      </c>
      <c r="Z177" s="144">
        <v>0</v>
      </c>
      <c r="AA177" s="144">
        <v>9.9683688895166416</v>
      </c>
      <c r="AB177" s="144">
        <v>19.838049764410904</v>
      </c>
      <c r="AC177" s="144">
        <v>0</v>
      </c>
      <c r="AD177" s="472">
        <v>29.806418653927544</v>
      </c>
      <c r="AE177" s="144">
        <v>-0.98</v>
      </c>
      <c r="AF177" s="144">
        <v>-1.78</v>
      </c>
      <c r="AG177" s="144">
        <v>-0.98</v>
      </c>
      <c r="AH177" s="144">
        <v>-0.01</v>
      </c>
      <c r="AI177" s="144">
        <v>-17.46</v>
      </c>
      <c r="AJ177" s="144">
        <v>-41.267751156475619</v>
      </c>
      <c r="AK177" s="144">
        <v>9.1295618419126416</v>
      </c>
      <c r="AL177" s="144">
        <v>-4.2493962752894587</v>
      </c>
      <c r="AM177" s="144">
        <v>-29.8</v>
      </c>
      <c r="AN177" s="144">
        <v>-11.420000000000002</v>
      </c>
      <c r="AO177" s="144">
        <v>-17.314052552102904</v>
      </c>
      <c r="AP177" s="144">
        <v>-3.79</v>
      </c>
      <c r="AQ177" s="144">
        <v>22.572411776598294</v>
      </c>
      <c r="AR177" s="144">
        <v>2.3103101321781518</v>
      </c>
      <c r="AS177" s="472">
        <v>-95.038916233178895</v>
      </c>
      <c r="AT177" s="474">
        <v>391.58846018761506</v>
      </c>
      <c r="AU177" s="144">
        <v>407.19258202292525</v>
      </c>
      <c r="AV177" s="472">
        <v>798.78104221054036</v>
      </c>
      <c r="AW177" s="144">
        <v>118.07944854150333</v>
      </c>
      <c r="AX177" s="473">
        <v>916.86049075204369</v>
      </c>
      <c r="AY177" s="494">
        <f>X177/V177</f>
        <v>0.23151615726387589</v>
      </c>
      <c r="AZ177" s="144">
        <v>22.578954954954973</v>
      </c>
      <c r="BA177" s="131">
        <v>939.43944570699853</v>
      </c>
    </row>
    <row r="178" spans="1:53">
      <c r="A178" s="416">
        <v>561</v>
      </c>
      <c r="B178" s="435">
        <v>2</v>
      </c>
      <c r="C178" s="413" t="s">
        <v>190</v>
      </c>
      <c r="D178" s="15">
        <v>1304</v>
      </c>
      <c r="E178" s="144">
        <v>451.09959355828221</v>
      </c>
      <c r="F178" s="144">
        <v>71.594171779141092</v>
      </c>
      <c r="G178" s="144">
        <v>570.63273773006131</v>
      </c>
      <c r="H178" s="144">
        <v>488.61906441717792</v>
      </c>
      <c r="I178" s="144">
        <v>57.284233128834359</v>
      </c>
      <c r="J178" s="144">
        <v>45.013496932515338</v>
      </c>
      <c r="K178" s="472">
        <v>1684.2432975460122</v>
      </c>
      <c r="L178" s="144">
        <v>57.352288461176563</v>
      </c>
      <c r="M178" s="144">
        <v>0</v>
      </c>
      <c r="N178" s="144">
        <v>0</v>
      </c>
      <c r="O178" s="144">
        <v>186.67420245398773</v>
      </c>
      <c r="P178" s="144">
        <v>74.575528691347813</v>
      </c>
      <c r="Q178" s="144">
        <v>0</v>
      </c>
      <c r="R178" s="144">
        <v>0</v>
      </c>
      <c r="S178" s="144">
        <v>49.377716033884894</v>
      </c>
      <c r="T178" s="144">
        <v>39.893098159509208</v>
      </c>
      <c r="U178" s="475">
        <v>407.87283379990623</v>
      </c>
      <c r="V178" s="473">
        <v>2092.1161313459183</v>
      </c>
      <c r="W178" s="475">
        <v>-1516.35</v>
      </c>
      <c r="X178" s="473">
        <v>575.76613134591832</v>
      </c>
      <c r="Y178" s="144">
        <v>0</v>
      </c>
      <c r="Z178" s="144">
        <v>0</v>
      </c>
      <c r="AA178" s="144">
        <v>12.612938403554027</v>
      </c>
      <c r="AB178" s="144">
        <v>13.880283151624905</v>
      </c>
      <c r="AC178" s="144">
        <v>0</v>
      </c>
      <c r="AD178" s="472">
        <v>26.493221555178927</v>
      </c>
      <c r="AE178" s="144">
        <v>-0.98000000000000009</v>
      </c>
      <c r="AF178" s="144">
        <v>-1.78</v>
      </c>
      <c r="AG178" s="144">
        <v>-0.98000000000000009</v>
      </c>
      <c r="AH178" s="144">
        <v>-0.01</v>
      </c>
      <c r="AI178" s="144">
        <v>-17.46</v>
      </c>
      <c r="AJ178" s="144">
        <v>-16.303381901840492</v>
      </c>
      <c r="AK178" s="144">
        <v>305.19672340149276</v>
      </c>
      <c r="AL178" s="144">
        <v>207.35682313852033</v>
      </c>
      <c r="AM178" s="144">
        <v>-29.800000000000004</v>
      </c>
      <c r="AN178" s="144">
        <v>-11.42</v>
      </c>
      <c r="AO178" s="144">
        <v>-30.766554696514287</v>
      </c>
      <c r="AP178" s="144">
        <v>-3.79</v>
      </c>
      <c r="AQ178" s="144">
        <v>44.908680303417178</v>
      </c>
      <c r="AR178" s="144">
        <v>5.5244059633933364</v>
      </c>
      <c r="AS178" s="472">
        <v>449.69669620846872</v>
      </c>
      <c r="AT178" s="474">
        <v>1051.9560491095658</v>
      </c>
      <c r="AU178" s="144">
        <v>367.4540255539992</v>
      </c>
      <c r="AV178" s="472">
        <v>1419.4100746635652</v>
      </c>
      <c r="AW178" s="144">
        <v>213.01477374564422</v>
      </c>
      <c r="AX178" s="473">
        <v>1632.4248484092093</v>
      </c>
      <c r="AY178" s="494">
        <f>X178/V178</f>
        <v>0.27520753877821852</v>
      </c>
      <c r="AZ178" s="144">
        <v>-486.96803443251542</v>
      </c>
      <c r="BA178" s="131">
        <v>1145.4568139766939</v>
      </c>
    </row>
    <row r="179" spans="1:53">
      <c r="A179" s="416">
        <v>562</v>
      </c>
      <c r="B179" s="435">
        <v>6</v>
      </c>
      <c r="C179" s="413" t="s">
        <v>191</v>
      </c>
      <c r="D179" s="15">
        <v>8869</v>
      </c>
      <c r="E179" s="144">
        <v>383.09945540647203</v>
      </c>
      <c r="F179" s="144">
        <v>77.895492163716312</v>
      </c>
      <c r="G179" s="144">
        <v>484.45222798511674</v>
      </c>
      <c r="H179" s="144">
        <v>453.97499830871573</v>
      </c>
      <c r="I179" s="144">
        <v>58.685903709550118</v>
      </c>
      <c r="J179" s="144">
        <v>44.138144097417964</v>
      </c>
      <c r="K179" s="472">
        <v>1502.2462216709889</v>
      </c>
      <c r="L179" s="144">
        <v>67.618318209177687</v>
      </c>
      <c r="M179" s="144">
        <v>0</v>
      </c>
      <c r="N179" s="144">
        <v>0</v>
      </c>
      <c r="O179" s="144">
        <v>50.46617657007554</v>
      </c>
      <c r="P179" s="144">
        <v>74.452030359185528</v>
      </c>
      <c r="Q179" s="144">
        <v>0</v>
      </c>
      <c r="R179" s="144">
        <v>0</v>
      </c>
      <c r="S179" s="144">
        <v>21.260999210381449</v>
      </c>
      <c r="T179" s="144">
        <v>44.580178148607509</v>
      </c>
      <c r="U179" s="475">
        <v>258.37770249742766</v>
      </c>
      <c r="V179" s="473">
        <v>1760.6239241684166</v>
      </c>
      <c r="W179" s="475">
        <v>-1516.35</v>
      </c>
      <c r="X179" s="473">
        <v>244.27392416841667</v>
      </c>
      <c r="Y179" s="144">
        <v>19.441891999999999</v>
      </c>
      <c r="Z179" s="144">
        <v>0</v>
      </c>
      <c r="AA179" s="144">
        <v>9.6984816091800283</v>
      </c>
      <c r="AB179" s="144">
        <v>22.483984556618875</v>
      </c>
      <c r="AC179" s="144">
        <v>0</v>
      </c>
      <c r="AD179" s="472">
        <v>51.62435816579891</v>
      </c>
      <c r="AE179" s="144">
        <v>-0.97999999999999987</v>
      </c>
      <c r="AF179" s="144">
        <v>-1.78</v>
      </c>
      <c r="AG179" s="144">
        <v>-0.97999999999999987</v>
      </c>
      <c r="AH179" s="144">
        <v>-0.01</v>
      </c>
      <c r="AI179" s="144">
        <v>-17.46</v>
      </c>
      <c r="AJ179" s="144">
        <v>-30.639156049159993</v>
      </c>
      <c r="AK179" s="144">
        <v>-1.6571553410745852</v>
      </c>
      <c r="AL179" s="144">
        <v>-4.2581649321854433</v>
      </c>
      <c r="AM179" s="144">
        <v>-29.8</v>
      </c>
      <c r="AN179" s="144">
        <v>-11.42</v>
      </c>
      <c r="AO179" s="144">
        <v>-12.457408920502429</v>
      </c>
      <c r="AP179" s="144">
        <v>-3.79</v>
      </c>
      <c r="AQ179" s="144">
        <v>26.82164399170335</v>
      </c>
      <c r="AR179" s="144">
        <v>-0.77638025361923113</v>
      </c>
      <c r="AS179" s="472">
        <v>-89.186621504838342</v>
      </c>
      <c r="AT179" s="474">
        <v>206.71166082937722</v>
      </c>
      <c r="AU179" s="144">
        <v>368.00890507032767</v>
      </c>
      <c r="AV179" s="472">
        <v>574.72056589970487</v>
      </c>
      <c r="AW179" s="144">
        <v>120.47016087649328</v>
      </c>
      <c r="AX179" s="473">
        <v>695.19072677619806</v>
      </c>
      <c r="AY179" s="494">
        <f>X179/V179</f>
        <v>0.13874281771093896</v>
      </c>
      <c r="AZ179" s="144">
        <v>-26.509925256511465</v>
      </c>
      <c r="BA179" s="131">
        <v>668.68080151968661</v>
      </c>
    </row>
    <row r="180" spans="1:53">
      <c r="A180" s="416">
        <v>563</v>
      </c>
      <c r="B180" s="435">
        <v>17</v>
      </c>
      <c r="C180" s="413" t="s">
        <v>192</v>
      </c>
      <c r="D180" s="15">
        <v>6912</v>
      </c>
      <c r="E180" s="144">
        <v>435.67798466435187</v>
      </c>
      <c r="F180" s="144">
        <v>74.287239583333331</v>
      </c>
      <c r="G180" s="144">
        <v>577.62787471064814</v>
      </c>
      <c r="H180" s="144">
        <v>537.39914930555551</v>
      </c>
      <c r="I180" s="144">
        <v>57.077766203703703</v>
      </c>
      <c r="J180" s="144">
        <v>42.822812499999998</v>
      </c>
      <c r="K180" s="472">
        <v>1724.8928269675923</v>
      </c>
      <c r="L180" s="144">
        <v>64.144006831579063</v>
      </c>
      <c r="M180" s="144">
        <v>0</v>
      </c>
      <c r="N180" s="144">
        <v>0</v>
      </c>
      <c r="O180" s="144">
        <v>52.258182870370369</v>
      </c>
      <c r="P180" s="144">
        <v>70.175311078740393</v>
      </c>
      <c r="Q180" s="144">
        <v>0</v>
      </c>
      <c r="R180" s="144">
        <v>0</v>
      </c>
      <c r="S180" s="144">
        <v>23.412196674881194</v>
      </c>
      <c r="T180" s="144">
        <v>41.552199074074082</v>
      </c>
      <c r="U180" s="475">
        <v>251.5418965296451</v>
      </c>
      <c r="V180" s="473">
        <v>1976.4347234972374</v>
      </c>
      <c r="W180" s="475">
        <v>-1516.35</v>
      </c>
      <c r="X180" s="473">
        <v>460.08472349723752</v>
      </c>
      <c r="Y180" s="144">
        <v>32.246400000000001</v>
      </c>
      <c r="Z180" s="144">
        <v>0</v>
      </c>
      <c r="AA180" s="144">
        <v>14.272237728953792</v>
      </c>
      <c r="AB180" s="144">
        <v>17.912368792917839</v>
      </c>
      <c r="AC180" s="144">
        <v>0</v>
      </c>
      <c r="AD180" s="472">
        <v>64.431006521871637</v>
      </c>
      <c r="AE180" s="144">
        <v>-0.98</v>
      </c>
      <c r="AF180" s="144">
        <v>-1.78</v>
      </c>
      <c r="AG180" s="144">
        <v>-0.98</v>
      </c>
      <c r="AH180" s="144">
        <v>-0.01</v>
      </c>
      <c r="AI180" s="144">
        <v>-17.46</v>
      </c>
      <c r="AJ180" s="144">
        <v>-37.016396846064815</v>
      </c>
      <c r="AK180" s="144">
        <v>-97.770980970372591</v>
      </c>
      <c r="AL180" s="144">
        <v>-120.11098903005107</v>
      </c>
      <c r="AM180" s="144">
        <v>-29.8</v>
      </c>
      <c r="AN180" s="144">
        <v>-11.42</v>
      </c>
      <c r="AO180" s="144">
        <v>-14.897607908000419</v>
      </c>
      <c r="AP180" s="144">
        <v>-3.79</v>
      </c>
      <c r="AQ180" s="144">
        <v>33.018144542285931</v>
      </c>
      <c r="AR180" s="144">
        <v>0.25816848232367379</v>
      </c>
      <c r="AS180" s="472">
        <v>-302.73966172987929</v>
      </c>
      <c r="AT180" s="474">
        <v>221.77606828922987</v>
      </c>
      <c r="AU180" s="144">
        <v>465.52268718042689</v>
      </c>
      <c r="AV180" s="472">
        <v>687.29875546965684</v>
      </c>
      <c r="AW180" s="144">
        <v>113.58544718940659</v>
      </c>
      <c r="AX180" s="473">
        <v>800.88420265906336</v>
      </c>
      <c r="AY180" s="494">
        <f>X180/V180</f>
        <v>0.23278518537821094</v>
      </c>
      <c r="AZ180" s="144">
        <v>16.157759548611121</v>
      </c>
      <c r="BA180" s="131">
        <v>817.0419622076746</v>
      </c>
    </row>
    <row r="181" spans="1:53">
      <c r="A181" s="416">
        <v>564</v>
      </c>
      <c r="B181" s="435">
        <v>17</v>
      </c>
      <c r="C181" s="413" t="s">
        <v>193</v>
      </c>
      <c r="D181" s="15">
        <v>216152</v>
      </c>
      <c r="E181" s="144">
        <v>482.41713224952815</v>
      </c>
      <c r="F181" s="144">
        <v>87.37594489063251</v>
      </c>
      <c r="G181" s="144">
        <v>536.58712609645067</v>
      </c>
      <c r="H181" s="144">
        <v>505.38011047781191</v>
      </c>
      <c r="I181" s="144">
        <v>57.130383063769941</v>
      </c>
      <c r="J181" s="144">
        <v>54.35933232169954</v>
      </c>
      <c r="K181" s="472">
        <v>1723.2500290998926</v>
      </c>
      <c r="L181" s="144">
        <v>89.739125376035787</v>
      </c>
      <c r="M181" s="144">
        <v>0</v>
      </c>
      <c r="N181" s="144">
        <v>0</v>
      </c>
      <c r="O181" s="144">
        <v>126.64833103556755</v>
      </c>
      <c r="P181" s="144">
        <v>11.354000670961923</v>
      </c>
      <c r="Q181" s="144">
        <v>0</v>
      </c>
      <c r="R181" s="144">
        <v>0</v>
      </c>
      <c r="S181" s="144">
        <v>19.366435938445797</v>
      </c>
      <c r="T181" s="144">
        <v>62.698178133905778</v>
      </c>
      <c r="U181" s="475">
        <v>309.80607115491682</v>
      </c>
      <c r="V181" s="473">
        <v>2033.0561002548095</v>
      </c>
      <c r="W181" s="475">
        <v>-1516.35</v>
      </c>
      <c r="X181" s="473">
        <v>516.70610025480948</v>
      </c>
      <c r="Y181" s="144">
        <v>0</v>
      </c>
      <c r="Z181" s="144">
        <v>0</v>
      </c>
      <c r="AA181" s="144">
        <v>14.723531935807358</v>
      </c>
      <c r="AB181" s="144">
        <v>20.062591608514357</v>
      </c>
      <c r="AC181" s="144">
        <v>11.424085573433569</v>
      </c>
      <c r="AD181" s="472">
        <v>46.210209117755284</v>
      </c>
      <c r="AE181" s="144">
        <v>-0.98</v>
      </c>
      <c r="AF181" s="144">
        <v>-1.78</v>
      </c>
      <c r="AG181" s="144">
        <v>-0.98</v>
      </c>
      <c r="AH181" s="144">
        <v>-0.01</v>
      </c>
      <c r="AI181" s="144">
        <v>-17.46</v>
      </c>
      <c r="AJ181" s="144">
        <v>-56.015591123838782</v>
      </c>
      <c r="AK181" s="144">
        <v>-68.290128992002579</v>
      </c>
      <c r="AL181" s="144">
        <v>-4.1425493139711609</v>
      </c>
      <c r="AM181" s="144">
        <v>-29.800000000000004</v>
      </c>
      <c r="AN181" s="144">
        <v>-11.42</v>
      </c>
      <c r="AO181" s="144">
        <v>-12.369416471692368</v>
      </c>
      <c r="AP181" s="144">
        <v>-3.7899999999999996</v>
      </c>
      <c r="AQ181" s="144">
        <v>34.51663714969952</v>
      </c>
      <c r="AR181" s="144">
        <v>-0.1138235635863795</v>
      </c>
      <c r="AS181" s="472">
        <v>-172.63487231539173</v>
      </c>
      <c r="AT181" s="474">
        <v>390.28143705717298</v>
      </c>
      <c r="AU181" s="144">
        <v>180.37961130580015</v>
      </c>
      <c r="AV181" s="472">
        <v>570.66104836297313</v>
      </c>
      <c r="AW181" s="144">
        <v>89.22977131108216</v>
      </c>
      <c r="AX181" s="473">
        <v>659.89081967405536</v>
      </c>
      <c r="AY181" s="494">
        <f>X181/V181</f>
        <v>0.25415240641419046</v>
      </c>
      <c r="AZ181" s="144">
        <v>-69.335772395999101</v>
      </c>
      <c r="BA181" s="131">
        <v>590.55504727805624</v>
      </c>
    </row>
    <row r="182" spans="1:53">
      <c r="A182" s="416">
        <v>576</v>
      </c>
      <c r="B182" s="435">
        <v>7</v>
      </c>
      <c r="C182" s="413" t="s">
        <v>194</v>
      </c>
      <c r="D182" s="15">
        <v>2676</v>
      </c>
      <c r="E182" s="144">
        <v>252.62704409566521</v>
      </c>
      <c r="F182" s="144">
        <v>52.331165919282505</v>
      </c>
      <c r="G182" s="144">
        <v>284.04609491778774</v>
      </c>
      <c r="H182" s="144">
        <v>359.68504484304935</v>
      </c>
      <c r="I182" s="144">
        <v>62.094529147982058</v>
      </c>
      <c r="J182" s="144">
        <v>38.353692077727949</v>
      </c>
      <c r="K182" s="472">
        <v>1049.1375710014947</v>
      </c>
      <c r="L182" s="144">
        <v>89.325496617793846</v>
      </c>
      <c r="M182" s="144">
        <v>0</v>
      </c>
      <c r="N182" s="144">
        <v>0</v>
      </c>
      <c r="O182" s="144">
        <v>58.687294469357241</v>
      </c>
      <c r="P182" s="144">
        <v>161.3990571087383</v>
      </c>
      <c r="Q182" s="144">
        <v>0</v>
      </c>
      <c r="R182" s="144">
        <v>0</v>
      </c>
      <c r="S182" s="144">
        <v>38.902131991774652</v>
      </c>
      <c r="T182" s="144">
        <v>48.681091180866972</v>
      </c>
      <c r="U182" s="475">
        <v>396.99507136853106</v>
      </c>
      <c r="V182" s="473">
        <v>1446.1326423700259</v>
      </c>
      <c r="W182" s="475">
        <v>-1516.35</v>
      </c>
      <c r="X182" s="473">
        <v>-70.217357629973975</v>
      </c>
      <c r="Y182" s="144">
        <v>111.80767400000001</v>
      </c>
      <c r="Z182" s="144">
        <v>0</v>
      </c>
      <c r="AA182" s="144">
        <v>10.933336673383785</v>
      </c>
      <c r="AB182" s="144">
        <v>19.187915209604114</v>
      </c>
      <c r="AC182" s="144">
        <v>0</v>
      </c>
      <c r="AD182" s="472">
        <v>141.9289258829879</v>
      </c>
      <c r="AE182" s="144">
        <v>-0.98</v>
      </c>
      <c r="AF182" s="144">
        <v>-1.7799999999999998</v>
      </c>
      <c r="AG182" s="144">
        <v>-0.98</v>
      </c>
      <c r="AH182" s="144">
        <v>-0.01</v>
      </c>
      <c r="AI182" s="144">
        <v>-17.46</v>
      </c>
      <c r="AJ182" s="144">
        <v>-30.887103886397608</v>
      </c>
      <c r="AK182" s="144">
        <v>134.9035071822673</v>
      </c>
      <c r="AL182" s="144">
        <v>101.16434489838424</v>
      </c>
      <c r="AM182" s="144">
        <v>-29.8</v>
      </c>
      <c r="AN182" s="144">
        <v>-11.42</v>
      </c>
      <c r="AO182" s="144">
        <v>-11.704179133419737</v>
      </c>
      <c r="AP182" s="144">
        <v>-3.7900000000000005</v>
      </c>
      <c r="AQ182" s="144">
        <v>39.375852469004641</v>
      </c>
      <c r="AR182" s="144">
        <v>3.7625279362008932</v>
      </c>
      <c r="AS182" s="472">
        <v>170.39494946603978</v>
      </c>
      <c r="AT182" s="474">
        <v>242.10651771905373</v>
      </c>
      <c r="AU182" s="144">
        <v>297.86391255877112</v>
      </c>
      <c r="AV182" s="472">
        <v>539.97043027782479</v>
      </c>
      <c r="AW182" s="144">
        <v>184.24275015532254</v>
      </c>
      <c r="AX182" s="473">
        <v>724.21318043314739</v>
      </c>
      <c r="AY182" s="494">
        <f>X182/V182</f>
        <v>-4.8555267734567371E-2</v>
      </c>
      <c r="AZ182" s="144">
        <v>-26.162139013452919</v>
      </c>
      <c r="BA182" s="131">
        <v>698.05104141969434</v>
      </c>
    </row>
    <row r="183" spans="1:53">
      <c r="A183" s="416">
        <v>577</v>
      </c>
      <c r="B183" s="435">
        <v>2</v>
      </c>
      <c r="C183" s="413" t="s">
        <v>195</v>
      </c>
      <c r="D183" s="15">
        <v>11221</v>
      </c>
      <c r="E183" s="144">
        <v>522.66103555832819</v>
      </c>
      <c r="F183" s="144">
        <v>104.83208983156581</v>
      </c>
      <c r="G183" s="144">
        <v>663.13616433472953</v>
      </c>
      <c r="H183" s="144">
        <v>556.95422689599854</v>
      </c>
      <c r="I183" s="144">
        <v>55.338554496034227</v>
      </c>
      <c r="J183" s="144">
        <v>47.164060244185002</v>
      </c>
      <c r="K183" s="472">
        <v>1950.0861313608416</v>
      </c>
      <c r="L183" s="144">
        <v>40.379687926300619</v>
      </c>
      <c r="M183" s="144">
        <v>0</v>
      </c>
      <c r="N183" s="144">
        <v>0</v>
      </c>
      <c r="O183" s="144">
        <v>99.895231262810796</v>
      </c>
      <c r="P183" s="144">
        <v>17.550747600559706</v>
      </c>
      <c r="Q183" s="144">
        <v>0</v>
      </c>
      <c r="R183" s="144">
        <v>0</v>
      </c>
      <c r="S183" s="144">
        <v>22.410410694665526</v>
      </c>
      <c r="T183" s="144">
        <v>34.77839764726852</v>
      </c>
      <c r="U183" s="475">
        <v>215.01447513160517</v>
      </c>
      <c r="V183" s="473">
        <v>2165.1006064924468</v>
      </c>
      <c r="W183" s="475">
        <v>-1516.35</v>
      </c>
      <c r="X183" s="473">
        <v>648.75060649244688</v>
      </c>
      <c r="Y183" s="144">
        <v>0</v>
      </c>
      <c r="Z183" s="144">
        <v>0</v>
      </c>
      <c r="AA183" s="144">
        <v>8.9597011283972758</v>
      </c>
      <c r="AB183" s="144">
        <v>16.718785094350892</v>
      </c>
      <c r="AC183" s="144">
        <v>5.9526047596706011</v>
      </c>
      <c r="AD183" s="472">
        <v>31.631090982418769</v>
      </c>
      <c r="AE183" s="144">
        <v>-0.98</v>
      </c>
      <c r="AF183" s="144">
        <v>-1.78</v>
      </c>
      <c r="AG183" s="144">
        <v>-0.98</v>
      </c>
      <c r="AH183" s="144">
        <v>-0.01</v>
      </c>
      <c r="AI183" s="144">
        <v>-17.46</v>
      </c>
      <c r="AJ183" s="144">
        <v>-34.662519993761698</v>
      </c>
      <c r="AK183" s="144">
        <v>28.522609240888574</v>
      </c>
      <c r="AL183" s="144">
        <v>-4.1954468950461461</v>
      </c>
      <c r="AM183" s="144">
        <v>-29.8</v>
      </c>
      <c r="AN183" s="144">
        <v>-11.42</v>
      </c>
      <c r="AO183" s="144">
        <v>-19.183120046766863</v>
      </c>
      <c r="AP183" s="144">
        <v>-3.7900000000000005</v>
      </c>
      <c r="AQ183" s="144">
        <v>46.711122075731936</v>
      </c>
      <c r="AR183" s="144">
        <v>-1.8441493063206278</v>
      </c>
      <c r="AS183" s="472">
        <v>-50.871504925274813</v>
      </c>
      <c r="AT183" s="474">
        <v>629.5101925495909</v>
      </c>
      <c r="AU183" s="144">
        <v>255.49997925708124</v>
      </c>
      <c r="AV183" s="472">
        <v>885.01017180667213</v>
      </c>
      <c r="AW183" s="144">
        <v>72.97535886687966</v>
      </c>
      <c r="AX183" s="473">
        <v>957.98553067355192</v>
      </c>
      <c r="AY183" s="494">
        <f>X183/V183</f>
        <v>0.2996399356903095</v>
      </c>
      <c r="AZ183" s="144">
        <v>1.1661332055966462</v>
      </c>
      <c r="BA183" s="131">
        <v>959.1516638791486</v>
      </c>
    </row>
    <row r="184" spans="1:53">
      <c r="A184" s="416">
        <v>578</v>
      </c>
      <c r="B184" s="435">
        <v>18</v>
      </c>
      <c r="C184" s="413" t="s">
        <v>196</v>
      </c>
      <c r="D184" s="15">
        <v>2990</v>
      </c>
      <c r="E184" s="144">
        <v>264.26919732441473</v>
      </c>
      <c r="F184" s="144">
        <v>59.324989966555172</v>
      </c>
      <c r="G184" s="144">
        <v>425.47815050167219</v>
      </c>
      <c r="H184" s="144">
        <v>448.86335117056854</v>
      </c>
      <c r="I184" s="144">
        <v>60.28513712374582</v>
      </c>
      <c r="J184" s="144">
        <v>41.485565217391304</v>
      </c>
      <c r="K184" s="472">
        <v>1299.7063913043478</v>
      </c>
      <c r="L184" s="144">
        <v>67.511836702870696</v>
      </c>
      <c r="M184" s="144">
        <v>0</v>
      </c>
      <c r="N184" s="144">
        <v>0</v>
      </c>
      <c r="O184" s="144">
        <v>34.797247491638792</v>
      </c>
      <c r="P184" s="144">
        <v>253.71852650040213</v>
      </c>
      <c r="Q184" s="144">
        <v>0</v>
      </c>
      <c r="R184" s="144">
        <v>0</v>
      </c>
      <c r="S184" s="144">
        <v>23.856649319742143</v>
      </c>
      <c r="T184" s="144">
        <v>47.086086956521747</v>
      </c>
      <c r="U184" s="475">
        <v>426.97034697117545</v>
      </c>
      <c r="V184" s="473">
        <v>1726.6767382755233</v>
      </c>
      <c r="W184" s="475">
        <v>-1516.35</v>
      </c>
      <c r="X184" s="473">
        <v>210.32673827552338</v>
      </c>
      <c r="Y184" s="144">
        <v>65.002248333333341</v>
      </c>
      <c r="Z184" s="144">
        <v>0</v>
      </c>
      <c r="AA184" s="144">
        <v>10.809950371167428</v>
      </c>
      <c r="AB184" s="144">
        <v>20.370980482182432</v>
      </c>
      <c r="AC184" s="144">
        <v>0</v>
      </c>
      <c r="AD184" s="472">
        <v>96.183179186683191</v>
      </c>
      <c r="AE184" s="144">
        <v>-0.98</v>
      </c>
      <c r="AF184" s="144">
        <v>-1.78</v>
      </c>
      <c r="AG184" s="144">
        <v>-0.98</v>
      </c>
      <c r="AH184" s="144">
        <v>-0.01</v>
      </c>
      <c r="AI184" s="144">
        <v>-17.46</v>
      </c>
      <c r="AJ184" s="144">
        <v>-29.954382943143813</v>
      </c>
      <c r="AK184" s="144">
        <v>-113.52911253306564</v>
      </c>
      <c r="AL184" s="144">
        <v>-58.32555503268803</v>
      </c>
      <c r="AM184" s="144">
        <v>-29.8</v>
      </c>
      <c r="AN184" s="144">
        <v>-11.420000000000002</v>
      </c>
      <c r="AO184" s="144">
        <v>-14.130923860129485</v>
      </c>
      <c r="AP184" s="144">
        <v>-3.79</v>
      </c>
      <c r="AQ184" s="144">
        <v>42.931344594806454</v>
      </c>
      <c r="AR184" s="144">
        <v>14.701753771073296</v>
      </c>
      <c r="AS184" s="472">
        <v>-224.52687600314727</v>
      </c>
      <c r="AT184" s="474">
        <v>81.983041459059322</v>
      </c>
      <c r="AU184" s="144">
        <v>569.94486822151282</v>
      </c>
      <c r="AV184" s="472">
        <v>651.92790968057216</v>
      </c>
      <c r="AW184" s="144">
        <v>161.36596769422403</v>
      </c>
      <c r="AX184" s="473">
        <v>813.29387737479624</v>
      </c>
      <c r="AY184" s="494">
        <f>X184/V184</f>
        <v>0.12181014176723208</v>
      </c>
      <c r="AZ184" s="144">
        <v>-4.9895561538461548</v>
      </c>
      <c r="BA184" s="131">
        <v>808.30432122094999</v>
      </c>
    </row>
    <row r="185" spans="1:53">
      <c r="A185" s="416">
        <v>580</v>
      </c>
      <c r="B185" s="435">
        <v>9</v>
      </c>
      <c r="C185" s="413" t="s">
        <v>197</v>
      </c>
      <c r="D185" s="15">
        <v>4300</v>
      </c>
      <c r="E185" s="144">
        <v>228.67821395348838</v>
      </c>
      <c r="F185" s="144">
        <v>67.305181395348825</v>
      </c>
      <c r="G185" s="144">
        <v>362.84194186046511</v>
      </c>
      <c r="H185" s="144">
        <v>334.18546046511625</v>
      </c>
      <c r="I185" s="144">
        <v>61.624260465116279</v>
      </c>
      <c r="J185" s="144">
        <v>38.542883720930234</v>
      </c>
      <c r="K185" s="472">
        <v>1093.1779418604651</v>
      </c>
      <c r="L185" s="144">
        <v>74.010773213486914</v>
      </c>
      <c r="M185" s="144">
        <v>0</v>
      </c>
      <c r="N185" s="144">
        <v>0</v>
      </c>
      <c r="O185" s="144">
        <v>62.08842790697674</v>
      </c>
      <c r="P185" s="144">
        <v>113.70136025426673</v>
      </c>
      <c r="Q185" s="144">
        <v>0</v>
      </c>
      <c r="R185" s="144">
        <v>11.816186046511628</v>
      </c>
      <c r="S185" s="144">
        <v>31.89446550604924</v>
      </c>
      <c r="T185" s="144">
        <v>39.117720930232558</v>
      </c>
      <c r="U185" s="475">
        <v>332.6289338575238</v>
      </c>
      <c r="V185" s="473">
        <v>1425.806875717989</v>
      </c>
      <c r="W185" s="475">
        <v>-1516.35</v>
      </c>
      <c r="X185" s="473">
        <v>-90.543124282010936</v>
      </c>
      <c r="Y185" s="144">
        <v>136.27295050000004</v>
      </c>
      <c r="Z185" s="144">
        <v>0</v>
      </c>
      <c r="AA185" s="144">
        <v>11.558813599778739</v>
      </c>
      <c r="AB185" s="144">
        <v>16.133849898599358</v>
      </c>
      <c r="AC185" s="144">
        <v>0</v>
      </c>
      <c r="AD185" s="472">
        <v>163.96561399837816</v>
      </c>
      <c r="AE185" s="144">
        <v>-0.98</v>
      </c>
      <c r="AF185" s="144">
        <v>-1.78</v>
      </c>
      <c r="AG185" s="144">
        <v>-0.98</v>
      </c>
      <c r="AH185" s="144">
        <v>-0.01</v>
      </c>
      <c r="AI185" s="144">
        <v>-17.46</v>
      </c>
      <c r="AJ185" s="144">
        <v>-27.748743895348838</v>
      </c>
      <c r="AK185" s="144">
        <v>-90.80212431594542</v>
      </c>
      <c r="AL185" s="144">
        <v>-4.3623591652739258</v>
      </c>
      <c r="AM185" s="144">
        <v>-29.8</v>
      </c>
      <c r="AN185" s="144">
        <v>-11.42</v>
      </c>
      <c r="AO185" s="144">
        <v>-8.551406189924462</v>
      </c>
      <c r="AP185" s="144">
        <v>-3.79</v>
      </c>
      <c r="AQ185" s="144">
        <v>30.048296323078617</v>
      </c>
      <c r="AR185" s="144">
        <v>5.3236552207326637</v>
      </c>
      <c r="AS185" s="472">
        <v>-162.31268202268134</v>
      </c>
      <c r="AT185" s="474">
        <v>-88.890192306314134</v>
      </c>
      <c r="AU185" s="144">
        <v>483.40794764972708</v>
      </c>
      <c r="AV185" s="472">
        <v>394.51775534341294</v>
      </c>
      <c r="AW185" s="144">
        <v>180.46278836306237</v>
      </c>
      <c r="AX185" s="473">
        <v>574.98054370647537</v>
      </c>
      <c r="AY185" s="494">
        <f>X185/V185</f>
        <v>-6.3503077326946142E-2</v>
      </c>
      <c r="AZ185" s="144">
        <v>57.779475139534895</v>
      </c>
      <c r="BA185" s="131">
        <v>632.76001884601021</v>
      </c>
    </row>
    <row r="186" spans="1:53">
      <c r="A186" s="416">
        <v>581</v>
      </c>
      <c r="B186" s="435">
        <v>6</v>
      </c>
      <c r="C186" s="413" t="s">
        <v>198</v>
      </c>
      <c r="D186" s="15">
        <v>6069</v>
      </c>
      <c r="E186" s="144">
        <v>374.67770472895046</v>
      </c>
      <c r="F186" s="144">
        <v>61.531586752347991</v>
      </c>
      <c r="G186" s="144">
        <v>449.56093755149118</v>
      </c>
      <c r="H186" s="144">
        <v>424.41097380128525</v>
      </c>
      <c r="I186" s="144">
        <v>59.321812489701763</v>
      </c>
      <c r="J186" s="144">
        <v>41.8159169550173</v>
      </c>
      <c r="K186" s="472">
        <v>1411.3189322787941</v>
      </c>
      <c r="L186" s="144">
        <v>67.685409356842001</v>
      </c>
      <c r="M186" s="144">
        <v>0</v>
      </c>
      <c r="N186" s="144">
        <v>0</v>
      </c>
      <c r="O186" s="144">
        <v>67.603527764046788</v>
      </c>
      <c r="P186" s="144">
        <v>116.03485160603705</v>
      </c>
      <c r="Q186" s="144">
        <v>0</v>
      </c>
      <c r="R186" s="144">
        <v>0</v>
      </c>
      <c r="S186" s="144">
        <v>35.505403870397501</v>
      </c>
      <c r="T186" s="144">
        <v>50.696819904432374</v>
      </c>
      <c r="U186" s="475">
        <v>337.5260125017557</v>
      </c>
      <c r="V186" s="473">
        <v>1748.8449447805497</v>
      </c>
      <c r="W186" s="475">
        <v>-1516.3500000000001</v>
      </c>
      <c r="X186" s="473">
        <v>232.49494478054967</v>
      </c>
      <c r="Y186" s="144">
        <v>54.759537666666667</v>
      </c>
      <c r="Z186" s="144">
        <v>0</v>
      </c>
      <c r="AA186" s="144">
        <v>14.843877763330385</v>
      </c>
      <c r="AB186" s="144">
        <v>15.644334138969949</v>
      </c>
      <c r="AC186" s="144">
        <v>0</v>
      </c>
      <c r="AD186" s="472">
        <v>85.247749568967009</v>
      </c>
      <c r="AE186" s="144">
        <v>-0.98</v>
      </c>
      <c r="AF186" s="144">
        <v>-1.78</v>
      </c>
      <c r="AG186" s="144">
        <v>-0.98</v>
      </c>
      <c r="AH186" s="144">
        <v>-0.01</v>
      </c>
      <c r="AI186" s="144">
        <v>-17.46</v>
      </c>
      <c r="AJ186" s="144">
        <v>-34.128285739001484</v>
      </c>
      <c r="AK186" s="144">
        <v>-73.828140092737272</v>
      </c>
      <c r="AL186" s="144">
        <v>-25.430586803079326</v>
      </c>
      <c r="AM186" s="144">
        <v>-29.8</v>
      </c>
      <c r="AN186" s="144">
        <v>-11.42</v>
      </c>
      <c r="AO186" s="144">
        <v>-11.995024680168124</v>
      </c>
      <c r="AP186" s="144">
        <v>-3.7899999999999996</v>
      </c>
      <c r="AQ186" s="144">
        <v>70.500884351507565</v>
      </c>
      <c r="AR186" s="144">
        <v>7.4316205608204582</v>
      </c>
      <c r="AS186" s="472">
        <v>-133.66953240265821</v>
      </c>
      <c r="AT186" s="474">
        <v>184.07316194685848</v>
      </c>
      <c r="AU186" s="144">
        <v>369.31538106077625</v>
      </c>
      <c r="AV186" s="472">
        <v>553.38854300763478</v>
      </c>
      <c r="AW186" s="144">
        <v>133.03542191957817</v>
      </c>
      <c r="AX186" s="473">
        <v>686.42396492721298</v>
      </c>
      <c r="AY186" s="494">
        <f>X186/V186</f>
        <v>0.13294200007521184</v>
      </c>
      <c r="AZ186" s="144">
        <v>-5.1141399307958508</v>
      </c>
      <c r="BA186" s="131">
        <v>681.30982499641721</v>
      </c>
    </row>
    <row r="187" spans="1:53">
      <c r="A187" s="416">
        <v>583</v>
      </c>
      <c r="B187" s="435">
        <v>19</v>
      </c>
      <c r="C187" s="413" t="s">
        <v>199</v>
      </c>
      <c r="D187" s="15">
        <v>910</v>
      </c>
      <c r="E187" s="144">
        <v>221.90223076923081</v>
      </c>
      <c r="F187" s="144">
        <v>82.073670329670321</v>
      </c>
      <c r="G187" s="144">
        <v>369.28292307692311</v>
      </c>
      <c r="H187" s="144">
        <v>178.76808791208791</v>
      </c>
      <c r="I187" s="144">
        <v>62.301098901098904</v>
      </c>
      <c r="J187" s="144">
        <v>42.496000000000002</v>
      </c>
      <c r="K187" s="472">
        <v>956.82401098901096</v>
      </c>
      <c r="L187" s="144">
        <v>66.453533229574873</v>
      </c>
      <c r="M187" s="144">
        <v>0</v>
      </c>
      <c r="N187" s="144">
        <v>0</v>
      </c>
      <c r="O187" s="144">
        <v>38.830351648351645</v>
      </c>
      <c r="P187" s="144">
        <v>891</v>
      </c>
      <c r="Q187" s="144">
        <v>0</v>
      </c>
      <c r="R187" s="144">
        <v>0</v>
      </c>
      <c r="S187" s="144">
        <v>30.206327845909257</v>
      </c>
      <c r="T187" s="144">
        <v>38.660659340659343</v>
      </c>
      <c r="U187" s="475">
        <v>1065.1508720644952</v>
      </c>
      <c r="V187" s="473">
        <v>2021.9748830535061</v>
      </c>
      <c r="W187" s="475">
        <v>-1516.35</v>
      </c>
      <c r="X187" s="473">
        <v>505.62488305350604</v>
      </c>
      <c r="Y187" s="144">
        <v>376.06692200000003</v>
      </c>
      <c r="Z187" s="144">
        <v>0</v>
      </c>
      <c r="AA187" s="144">
        <v>15.427534109962403</v>
      </c>
      <c r="AB187" s="144">
        <v>21.529648941265759</v>
      </c>
      <c r="AC187" s="144">
        <v>0</v>
      </c>
      <c r="AD187" s="472">
        <v>413.02410505122816</v>
      </c>
      <c r="AE187" s="144">
        <v>-0.98</v>
      </c>
      <c r="AF187" s="144">
        <v>-1.78</v>
      </c>
      <c r="AG187" s="144">
        <v>-0.98</v>
      </c>
      <c r="AH187" s="144">
        <v>-0.01</v>
      </c>
      <c r="AI187" s="144">
        <v>-17.46</v>
      </c>
      <c r="AJ187" s="144">
        <v>-9.0216868131868146</v>
      </c>
      <c r="AK187" s="144">
        <v>-556.38437188844136</v>
      </c>
      <c r="AL187" s="144">
        <v>328.08078500403059</v>
      </c>
      <c r="AM187" s="144">
        <v>-29.8</v>
      </c>
      <c r="AN187" s="144">
        <v>-11.42</v>
      </c>
      <c r="AO187" s="144">
        <v>-13.697031578389357</v>
      </c>
      <c r="AP187" s="144">
        <v>-3.79</v>
      </c>
      <c r="AQ187" s="144">
        <v>29.936733338440995</v>
      </c>
      <c r="AR187" s="144">
        <v>11.394934996285311</v>
      </c>
      <c r="AS187" s="472">
        <v>-275.91063694126069</v>
      </c>
      <c r="AT187" s="474">
        <v>642.73835116347357</v>
      </c>
      <c r="AU187" s="144">
        <v>-10.827992427287073</v>
      </c>
      <c r="AV187" s="472">
        <v>631.91035873618648</v>
      </c>
      <c r="AW187" s="144">
        <v>137.01284473932895</v>
      </c>
      <c r="AX187" s="473">
        <v>768.92320347551538</v>
      </c>
      <c r="AY187" s="494">
        <f>X187/V187</f>
        <v>0.25006486840723335</v>
      </c>
      <c r="AZ187" s="144">
        <v>137.56520901098901</v>
      </c>
      <c r="BA187" s="131">
        <v>906.48841248650444</v>
      </c>
    </row>
    <row r="188" spans="1:53">
      <c r="A188" s="416">
        <v>584</v>
      </c>
      <c r="B188" s="435">
        <v>16</v>
      </c>
      <c r="C188" s="413" t="s">
        <v>200</v>
      </c>
      <c r="D188" s="15">
        <v>2594</v>
      </c>
      <c r="E188" s="144">
        <v>619.37880878951432</v>
      </c>
      <c r="F188" s="144">
        <v>125.96599845797995</v>
      </c>
      <c r="G188" s="144">
        <v>860.56872397841175</v>
      </c>
      <c r="H188" s="144">
        <v>836.18072474942164</v>
      </c>
      <c r="I188" s="144">
        <v>51.31481881264456</v>
      </c>
      <c r="J188" s="144">
        <v>38.900570547417111</v>
      </c>
      <c r="K188" s="472">
        <v>2532.3096453353892</v>
      </c>
      <c r="L188" s="144">
        <v>59.727484245932366</v>
      </c>
      <c r="M188" s="144">
        <v>0</v>
      </c>
      <c r="N188" s="144">
        <v>0</v>
      </c>
      <c r="O188" s="144">
        <v>23.460212027756363</v>
      </c>
      <c r="P188" s="144">
        <v>238.04152054852742</v>
      </c>
      <c r="Q188" s="144">
        <v>0</v>
      </c>
      <c r="R188" s="144">
        <v>0</v>
      </c>
      <c r="S188" s="144">
        <v>37.910814018006086</v>
      </c>
      <c r="T188" s="144">
        <v>38.274325366229768</v>
      </c>
      <c r="U188" s="475">
        <v>397.41435620645194</v>
      </c>
      <c r="V188" s="473">
        <v>2929.7240015418411</v>
      </c>
      <c r="W188" s="475">
        <v>-1516.35</v>
      </c>
      <c r="X188" s="473">
        <v>1413.3740015418412</v>
      </c>
      <c r="Y188" s="144">
        <v>138.15567000000001</v>
      </c>
      <c r="Z188" s="144">
        <v>0</v>
      </c>
      <c r="AA188" s="144">
        <v>13.298435325913484</v>
      </c>
      <c r="AB188" s="144">
        <v>22.122738238659025</v>
      </c>
      <c r="AC188" s="144">
        <v>0</v>
      </c>
      <c r="AD188" s="472">
        <v>173.57684356457253</v>
      </c>
      <c r="AE188" s="144">
        <v>-0.98</v>
      </c>
      <c r="AF188" s="144">
        <v>-1.7799999999999998</v>
      </c>
      <c r="AG188" s="144">
        <v>-0.98</v>
      </c>
      <c r="AH188" s="144">
        <v>-0.01</v>
      </c>
      <c r="AI188" s="144">
        <v>-17.46</v>
      </c>
      <c r="AJ188" s="144">
        <v>-16.069217424826522</v>
      </c>
      <c r="AK188" s="144">
        <v>-160.44228269822861</v>
      </c>
      <c r="AL188" s="144">
        <v>-132.53391759764637</v>
      </c>
      <c r="AM188" s="144">
        <v>-29.799999999999997</v>
      </c>
      <c r="AN188" s="144">
        <v>-11.42</v>
      </c>
      <c r="AO188" s="144">
        <v>-41.19275843850513</v>
      </c>
      <c r="AP188" s="144">
        <v>-3.79</v>
      </c>
      <c r="AQ188" s="144">
        <v>31.917203814741395</v>
      </c>
      <c r="AR188" s="144">
        <v>-1.0358907593400841</v>
      </c>
      <c r="AS188" s="472">
        <v>-385.57686310380524</v>
      </c>
      <c r="AT188" s="474">
        <v>1201.3739820026085</v>
      </c>
      <c r="AU188" s="144">
        <v>699.04733288128114</v>
      </c>
      <c r="AV188" s="472">
        <v>1900.4213148838896</v>
      </c>
      <c r="AW188" s="144">
        <v>152.65738858068889</v>
      </c>
      <c r="AX188" s="473">
        <v>2053.0787034645782</v>
      </c>
      <c r="AY188" s="494">
        <f>X188/V188</f>
        <v>0.48242564855870979</v>
      </c>
      <c r="AZ188" s="144">
        <v>-1.2851981495759446</v>
      </c>
      <c r="BA188" s="131">
        <v>2051.7935053150027</v>
      </c>
    </row>
    <row r="189" spans="1:53">
      <c r="A189" s="416">
        <v>592</v>
      </c>
      <c r="B189" s="435">
        <v>13</v>
      </c>
      <c r="C189" s="413" t="s">
        <v>202</v>
      </c>
      <c r="D189" s="15">
        <v>3552</v>
      </c>
      <c r="E189" s="144">
        <v>407.83661317567572</v>
      </c>
      <c r="F189" s="144">
        <v>78.850337837837827</v>
      </c>
      <c r="G189" s="144">
        <v>590.17344031531536</v>
      </c>
      <c r="H189" s="144">
        <v>645.00619932432437</v>
      </c>
      <c r="I189" s="144">
        <v>56.608873873873875</v>
      </c>
      <c r="J189" s="144">
        <v>45.517274774774769</v>
      </c>
      <c r="K189" s="472">
        <v>1823.992739301802</v>
      </c>
      <c r="L189" s="144">
        <v>70.892339437331998</v>
      </c>
      <c r="M189" s="144">
        <v>0</v>
      </c>
      <c r="N189" s="144">
        <v>0</v>
      </c>
      <c r="O189" s="144">
        <v>36.476334459459459</v>
      </c>
      <c r="P189" s="144">
        <v>106.09479838851922</v>
      </c>
      <c r="Q189" s="144">
        <v>0</v>
      </c>
      <c r="R189" s="144">
        <v>0</v>
      </c>
      <c r="S189" s="144">
        <v>19.869277337122352</v>
      </c>
      <c r="T189" s="144">
        <v>51.549831081081081</v>
      </c>
      <c r="U189" s="475">
        <v>284.88258070351412</v>
      </c>
      <c r="V189" s="473">
        <v>2108.8753200053161</v>
      </c>
      <c r="W189" s="475">
        <v>-1516.3499999999997</v>
      </c>
      <c r="X189" s="473">
        <v>592.5253200053163</v>
      </c>
      <c r="Y189" s="144">
        <v>32.976422666666672</v>
      </c>
      <c r="Z189" s="144">
        <v>0</v>
      </c>
      <c r="AA189" s="144">
        <v>7.3427756686890984</v>
      </c>
      <c r="AB189" s="144">
        <v>16.918373673190821</v>
      </c>
      <c r="AC189" s="144">
        <v>0</v>
      </c>
      <c r="AD189" s="472">
        <v>57.237572008546593</v>
      </c>
      <c r="AE189" s="144">
        <v>-0.98</v>
      </c>
      <c r="AF189" s="144">
        <v>-1.78</v>
      </c>
      <c r="AG189" s="144">
        <v>-0.98</v>
      </c>
      <c r="AH189" s="144">
        <v>-0.01</v>
      </c>
      <c r="AI189" s="144">
        <v>-17.46</v>
      </c>
      <c r="AJ189" s="144">
        <v>-27.132918271396399</v>
      </c>
      <c r="AK189" s="144">
        <v>-119.26609330043354</v>
      </c>
      <c r="AL189" s="144">
        <v>-59.974939905195598</v>
      </c>
      <c r="AM189" s="144">
        <v>-29.8</v>
      </c>
      <c r="AN189" s="144">
        <v>-11.419999999999998</v>
      </c>
      <c r="AO189" s="144">
        <v>-19.621733264876891</v>
      </c>
      <c r="AP189" s="144">
        <v>-3.79</v>
      </c>
      <c r="AQ189" s="144">
        <v>48.533353233107469</v>
      </c>
      <c r="AR189" s="144">
        <v>5.3819563928512393</v>
      </c>
      <c r="AS189" s="472">
        <v>-238.30037511594369</v>
      </c>
      <c r="AT189" s="474">
        <v>411.46251689791916</v>
      </c>
      <c r="AU189" s="144">
        <v>493.78300549666011</v>
      </c>
      <c r="AV189" s="472">
        <v>905.24552239457933</v>
      </c>
      <c r="AW189" s="144">
        <v>114.3939786973702</v>
      </c>
      <c r="AX189" s="473">
        <v>1019.6395010919496</v>
      </c>
      <c r="AY189" s="494">
        <f>X189/V189</f>
        <v>0.28096744951419067</v>
      </c>
      <c r="AZ189" s="144">
        <v>37.251880844594602</v>
      </c>
      <c r="BA189" s="131">
        <v>1056.8913819365441</v>
      </c>
    </row>
    <row r="190" spans="1:53">
      <c r="A190" s="416">
        <v>593</v>
      </c>
      <c r="B190" s="435">
        <v>10</v>
      </c>
      <c r="C190" s="413" t="s">
        <v>203</v>
      </c>
      <c r="D190" s="15">
        <v>17178</v>
      </c>
      <c r="E190" s="144">
        <v>317.39072127139366</v>
      </c>
      <c r="F190" s="144">
        <v>66.304421935033176</v>
      </c>
      <c r="G190" s="144">
        <v>405.69241064151822</v>
      </c>
      <c r="H190" s="144">
        <v>386.69951100244498</v>
      </c>
      <c r="I190" s="144">
        <v>60.303020142042151</v>
      </c>
      <c r="J190" s="144">
        <v>43.466526953079516</v>
      </c>
      <c r="K190" s="472">
        <v>1279.8566119455118</v>
      </c>
      <c r="L190" s="144">
        <v>72.837240731231461</v>
      </c>
      <c r="M190" s="144">
        <v>0</v>
      </c>
      <c r="N190" s="144">
        <v>0</v>
      </c>
      <c r="O190" s="144">
        <v>139.42075911049014</v>
      </c>
      <c r="P190" s="144">
        <v>75.414130388893895</v>
      </c>
      <c r="Q190" s="144">
        <v>0</v>
      </c>
      <c r="R190" s="144">
        <v>0</v>
      </c>
      <c r="S190" s="144">
        <v>32.521513598628175</v>
      </c>
      <c r="T190" s="144">
        <v>45.720083828152291</v>
      </c>
      <c r="U190" s="475">
        <v>365.91372765739595</v>
      </c>
      <c r="V190" s="473">
        <v>1645.7703396029078</v>
      </c>
      <c r="W190" s="475">
        <v>-1516.35</v>
      </c>
      <c r="X190" s="473">
        <v>129.42033960290809</v>
      </c>
      <c r="Y190" s="144">
        <v>0</v>
      </c>
      <c r="Z190" s="144">
        <v>0</v>
      </c>
      <c r="AA190" s="144">
        <v>14.420516422835718</v>
      </c>
      <c r="AB190" s="144">
        <v>21.740809540283049</v>
      </c>
      <c r="AC190" s="144">
        <v>0</v>
      </c>
      <c r="AD190" s="472">
        <v>36.16132596311877</v>
      </c>
      <c r="AE190" s="144">
        <v>-0.97999999999999987</v>
      </c>
      <c r="AF190" s="144">
        <v>-1.78</v>
      </c>
      <c r="AG190" s="144">
        <v>-0.97999999999999987</v>
      </c>
      <c r="AH190" s="144">
        <v>-0.01</v>
      </c>
      <c r="AI190" s="144">
        <v>-17.46</v>
      </c>
      <c r="AJ190" s="144">
        <v>-51.086970930841773</v>
      </c>
      <c r="AK190" s="144">
        <v>-88.933884029630377</v>
      </c>
      <c r="AL190" s="144">
        <v>-58.877655853586369</v>
      </c>
      <c r="AM190" s="144">
        <v>-29.8</v>
      </c>
      <c r="AN190" s="144">
        <v>-11.42</v>
      </c>
      <c r="AO190" s="144">
        <v>-7.6777236554023265</v>
      </c>
      <c r="AP190" s="144">
        <v>-3.79</v>
      </c>
      <c r="AQ190" s="144">
        <v>56.968637111790372</v>
      </c>
      <c r="AR190" s="144">
        <v>5.4682008464142839</v>
      </c>
      <c r="AS190" s="472">
        <v>-210.35939651125625</v>
      </c>
      <c r="AT190" s="474">
        <v>-44.777730945229379</v>
      </c>
      <c r="AU190" s="144">
        <v>398.98828245022167</v>
      </c>
      <c r="AV190" s="472">
        <v>354.21055150499228</v>
      </c>
      <c r="AW190" s="144">
        <v>128.88352524481488</v>
      </c>
      <c r="AX190" s="473">
        <v>483.09407674980713</v>
      </c>
      <c r="AY190" s="494">
        <f>X190/V190</f>
        <v>7.8638152899349667E-2</v>
      </c>
      <c r="AZ190" s="144">
        <v>-12.216961334264766</v>
      </c>
      <c r="BA190" s="131">
        <v>470.87711541554233</v>
      </c>
    </row>
    <row r="191" spans="1:53">
      <c r="A191" s="416">
        <v>595</v>
      </c>
      <c r="B191" s="435">
        <v>11</v>
      </c>
      <c r="C191" s="413" t="s">
        <v>204</v>
      </c>
      <c r="D191" s="15">
        <v>3980</v>
      </c>
      <c r="E191" s="144">
        <v>275.7415201005025</v>
      </c>
      <c r="F191" s="144">
        <v>75.062351758793966</v>
      </c>
      <c r="G191" s="144">
        <v>390.00482914572865</v>
      </c>
      <c r="H191" s="144">
        <v>497.3016783919598</v>
      </c>
      <c r="I191" s="144">
        <v>60.138633165829148</v>
      </c>
      <c r="J191" s="144">
        <v>38.410231155778895</v>
      </c>
      <c r="K191" s="472">
        <v>1336.6592437185927</v>
      </c>
      <c r="L191" s="144">
        <v>67.464199347332851</v>
      </c>
      <c r="M191" s="144">
        <v>0</v>
      </c>
      <c r="N191" s="144">
        <v>0</v>
      </c>
      <c r="O191" s="144">
        <v>42.418527638190952</v>
      </c>
      <c r="P191" s="144">
        <v>239.23872316553198</v>
      </c>
      <c r="Q191" s="144">
        <v>0</v>
      </c>
      <c r="R191" s="144">
        <v>0</v>
      </c>
      <c r="S191" s="144">
        <v>31.892573301128969</v>
      </c>
      <c r="T191" s="144">
        <v>37.434170854271358</v>
      </c>
      <c r="U191" s="475">
        <v>418.44819430645612</v>
      </c>
      <c r="V191" s="473">
        <v>1755.1074380250489</v>
      </c>
      <c r="W191" s="475">
        <v>-1516.35</v>
      </c>
      <c r="X191" s="473">
        <v>238.75743802504886</v>
      </c>
      <c r="Y191" s="144">
        <v>131.87769900000004</v>
      </c>
      <c r="Z191" s="144">
        <v>0</v>
      </c>
      <c r="AA191" s="144">
        <v>11.641430201206656</v>
      </c>
      <c r="AB191" s="144">
        <v>19.174195463335082</v>
      </c>
      <c r="AC191" s="144">
        <v>0</v>
      </c>
      <c r="AD191" s="472">
        <v>162.69332466454176</v>
      </c>
      <c r="AE191" s="144">
        <v>-0.98</v>
      </c>
      <c r="AF191" s="144">
        <v>-1.78</v>
      </c>
      <c r="AG191" s="144">
        <v>-0.98</v>
      </c>
      <c r="AH191" s="144">
        <v>-0.01</v>
      </c>
      <c r="AI191" s="144">
        <v>-17.46</v>
      </c>
      <c r="AJ191" s="144">
        <v>-38.01104396984924</v>
      </c>
      <c r="AK191" s="144">
        <v>245.11294711298575</v>
      </c>
      <c r="AL191" s="144">
        <v>36.971966872437598</v>
      </c>
      <c r="AM191" s="144">
        <v>-29.8</v>
      </c>
      <c r="AN191" s="144">
        <v>-11.42</v>
      </c>
      <c r="AO191" s="144">
        <v>-25.620371592546309</v>
      </c>
      <c r="AP191" s="144">
        <v>-3.79</v>
      </c>
      <c r="AQ191" s="144">
        <v>29.724641220552119</v>
      </c>
      <c r="AR191" s="144">
        <v>0.96316438518899583</v>
      </c>
      <c r="AS191" s="472">
        <v>182.9213040287689</v>
      </c>
      <c r="AT191" s="474">
        <v>584.37206671835952</v>
      </c>
      <c r="AU191" s="144">
        <v>597.61967443699723</v>
      </c>
      <c r="AV191" s="472">
        <v>1181.9917411553567</v>
      </c>
      <c r="AW191" s="144">
        <v>200.18256713706273</v>
      </c>
      <c r="AX191" s="473">
        <v>1382.1743082924197</v>
      </c>
      <c r="AY191" s="494">
        <f>X191/V191</f>
        <v>0.13603579635769358</v>
      </c>
      <c r="AZ191" s="144">
        <v>19.445793934673379</v>
      </c>
      <c r="BA191" s="131">
        <v>1401.620102227093</v>
      </c>
    </row>
    <row r="192" spans="1:53">
      <c r="A192" s="416">
        <v>598</v>
      </c>
      <c r="B192" s="435">
        <v>15</v>
      </c>
      <c r="C192" s="413" t="s">
        <v>205</v>
      </c>
      <c r="D192" s="15">
        <v>19576</v>
      </c>
      <c r="E192" s="144">
        <v>449.83392061708213</v>
      </c>
      <c r="F192" s="144">
        <v>91.565639558643241</v>
      </c>
      <c r="G192" s="144">
        <v>486.37845831630563</v>
      </c>
      <c r="H192" s="144">
        <v>493.75978442991413</v>
      </c>
      <c r="I192" s="144">
        <v>57.844715978749484</v>
      </c>
      <c r="J192" s="144">
        <v>48.416101348590111</v>
      </c>
      <c r="K192" s="472">
        <v>1627.7986202492848</v>
      </c>
      <c r="L192" s="144">
        <v>65.835347790745715</v>
      </c>
      <c r="M192" s="144">
        <v>22.077999999999999</v>
      </c>
      <c r="N192" s="144">
        <v>156.98480762157743</v>
      </c>
      <c r="O192" s="144">
        <v>316.58536626481407</v>
      </c>
      <c r="P192" s="144">
        <v>3.7276267806200392</v>
      </c>
      <c r="Q192" s="144">
        <v>0</v>
      </c>
      <c r="R192" s="144">
        <v>0</v>
      </c>
      <c r="S192" s="144">
        <v>40.764064453253098</v>
      </c>
      <c r="T192" s="144">
        <v>51.455690641601961</v>
      </c>
      <c r="U192" s="475">
        <v>657.43090355261234</v>
      </c>
      <c r="V192" s="473">
        <v>2285.2295238018974</v>
      </c>
      <c r="W192" s="475">
        <v>-1516.35</v>
      </c>
      <c r="X192" s="473">
        <v>768.87952380189722</v>
      </c>
      <c r="Y192" s="144">
        <v>0</v>
      </c>
      <c r="Z192" s="144">
        <v>0</v>
      </c>
      <c r="AA192" s="144">
        <v>19.339422784653056</v>
      </c>
      <c r="AB192" s="144">
        <v>19.08511320854188</v>
      </c>
      <c r="AC192" s="144">
        <v>9.121498264057843</v>
      </c>
      <c r="AD192" s="472">
        <v>47.546034257252785</v>
      </c>
      <c r="AE192" s="144">
        <v>-0.98</v>
      </c>
      <c r="AF192" s="144">
        <v>-1.78</v>
      </c>
      <c r="AG192" s="144">
        <v>-0.98</v>
      </c>
      <c r="AH192" s="144">
        <v>-0.01</v>
      </c>
      <c r="AI192" s="144">
        <v>-17.46</v>
      </c>
      <c r="AJ192" s="144">
        <v>-50.662099956579489</v>
      </c>
      <c r="AK192" s="144">
        <v>-361.86164424445917</v>
      </c>
      <c r="AL192" s="144">
        <v>-161.44279553995244</v>
      </c>
      <c r="AM192" s="144">
        <v>-29.8</v>
      </c>
      <c r="AN192" s="144">
        <v>-11.42</v>
      </c>
      <c r="AO192" s="144">
        <v>-6.8633092717067177</v>
      </c>
      <c r="AP192" s="144">
        <v>-3.7899999999999996</v>
      </c>
      <c r="AQ192" s="144">
        <v>66.188787107422158</v>
      </c>
      <c r="AR192" s="144">
        <v>-0.13441367941643023</v>
      </c>
      <c r="AS192" s="472">
        <v>-580.99547558469214</v>
      </c>
      <c r="AT192" s="474">
        <v>235.43008247445795</v>
      </c>
      <c r="AU192" s="144">
        <v>81.207591840634635</v>
      </c>
      <c r="AV192" s="472">
        <v>316.63767431509257</v>
      </c>
      <c r="AW192" s="144">
        <v>90.71985221017701</v>
      </c>
      <c r="AX192" s="473">
        <v>407.35752652526963</v>
      </c>
      <c r="AY192" s="494">
        <f>X192/V192</f>
        <v>0.33645614840592708</v>
      </c>
      <c r="AZ192" s="144">
        <v>44.882715784634243</v>
      </c>
      <c r="BA192" s="131">
        <v>452.24024230990381</v>
      </c>
    </row>
    <row r="193" spans="1:53">
      <c r="A193" s="416">
        <v>599</v>
      </c>
      <c r="B193" s="435">
        <v>15</v>
      </c>
      <c r="C193" s="413" t="s">
        <v>206</v>
      </c>
      <c r="D193" s="15">
        <v>11226</v>
      </c>
      <c r="E193" s="144">
        <v>771.12911633707472</v>
      </c>
      <c r="F193" s="144">
        <v>140.54549438802778</v>
      </c>
      <c r="G193" s="144">
        <v>722.71029930518444</v>
      </c>
      <c r="H193" s="144">
        <v>658.14502939604483</v>
      </c>
      <c r="I193" s="144">
        <v>52.106239087831817</v>
      </c>
      <c r="J193" s="144">
        <v>45.720534473543559</v>
      </c>
      <c r="K193" s="472">
        <v>2390.3567129877074</v>
      </c>
      <c r="L193" s="144">
        <v>19.525783798755448</v>
      </c>
      <c r="M193" s="144">
        <v>22.077999999999999</v>
      </c>
      <c r="N193" s="144">
        <v>259.38067824692678</v>
      </c>
      <c r="O193" s="144">
        <v>69.947977908426864</v>
      </c>
      <c r="P193" s="144">
        <v>58.414899228955299</v>
      </c>
      <c r="Q193" s="144">
        <v>0</v>
      </c>
      <c r="R193" s="144">
        <v>0</v>
      </c>
      <c r="S193" s="144">
        <v>20.683058355189292</v>
      </c>
      <c r="T193" s="144">
        <v>14.30331373597007</v>
      </c>
      <c r="U193" s="475">
        <v>464.33371127422373</v>
      </c>
      <c r="V193" s="473">
        <v>2854.6904242619307</v>
      </c>
      <c r="W193" s="475">
        <v>-1516.35</v>
      </c>
      <c r="X193" s="473">
        <v>1338.340424261931</v>
      </c>
      <c r="Y193" s="144">
        <v>0</v>
      </c>
      <c r="Z193" s="144">
        <v>0</v>
      </c>
      <c r="AA193" s="144">
        <v>12.04282535033847</v>
      </c>
      <c r="AB193" s="144">
        <v>24.168377808644831</v>
      </c>
      <c r="AC193" s="144">
        <v>1.7686315833560564</v>
      </c>
      <c r="AD193" s="472">
        <v>37.979834742339357</v>
      </c>
      <c r="AE193" s="144">
        <v>-0.98</v>
      </c>
      <c r="AF193" s="144">
        <v>-1.7799999999999998</v>
      </c>
      <c r="AG193" s="144">
        <v>-0.98</v>
      </c>
      <c r="AH193" s="144">
        <v>-0.01</v>
      </c>
      <c r="AI193" s="144">
        <v>-17.46</v>
      </c>
      <c r="AJ193" s="144">
        <v>-8.432922942276857</v>
      </c>
      <c r="AK193" s="144">
        <v>-176.14023630087601</v>
      </c>
      <c r="AL193" s="144">
        <v>-132.66535263797462</v>
      </c>
      <c r="AM193" s="144">
        <v>-29.8</v>
      </c>
      <c r="AN193" s="144">
        <v>-11.42</v>
      </c>
      <c r="AO193" s="144">
        <v>-30.911936253639681</v>
      </c>
      <c r="AP193" s="144">
        <v>-3.79</v>
      </c>
      <c r="AQ193" s="144">
        <v>15.026921628813021</v>
      </c>
      <c r="AR193" s="144">
        <v>-5.2707573004439565</v>
      </c>
      <c r="AS193" s="472">
        <v>-404.61428380639813</v>
      </c>
      <c r="AT193" s="474">
        <v>971.70597519787236</v>
      </c>
      <c r="AU193" s="144">
        <v>454.4112543255589</v>
      </c>
      <c r="AV193" s="472">
        <v>1426.1172295234312</v>
      </c>
      <c r="AW193" s="144">
        <v>110.17020226186808</v>
      </c>
      <c r="AX193" s="473">
        <v>1536.2874317852993</v>
      </c>
      <c r="AY193" s="494">
        <f>X193/V193</f>
        <v>0.46882156218671378</v>
      </c>
      <c r="AZ193" s="144">
        <v>-36.074633965793694</v>
      </c>
      <c r="BA193" s="131">
        <v>1500.2127978195056</v>
      </c>
    </row>
    <row r="194" spans="1:53">
      <c r="A194" s="416">
        <v>601</v>
      </c>
      <c r="B194" s="435">
        <v>13</v>
      </c>
      <c r="C194" s="413" t="s">
        <v>207</v>
      </c>
      <c r="D194" s="15">
        <v>3692</v>
      </c>
      <c r="E194" s="144">
        <v>337.67730769230775</v>
      </c>
      <c r="F194" s="144">
        <v>63.21695557963163</v>
      </c>
      <c r="G194" s="144">
        <v>457.26934723726976</v>
      </c>
      <c r="H194" s="144">
        <v>506.71940411700979</v>
      </c>
      <c r="I194" s="144">
        <v>59.115579631635967</v>
      </c>
      <c r="J194" s="144">
        <v>41.523380281690137</v>
      </c>
      <c r="K194" s="472">
        <v>1465.521974539545</v>
      </c>
      <c r="L194" s="144">
        <v>77.060217700731471</v>
      </c>
      <c r="M194" s="144">
        <v>0</v>
      </c>
      <c r="N194" s="144">
        <v>0</v>
      </c>
      <c r="O194" s="144">
        <v>30.839442036836402</v>
      </c>
      <c r="P194" s="144">
        <v>240.39695037836273</v>
      </c>
      <c r="Q194" s="144">
        <v>0</v>
      </c>
      <c r="R194" s="144">
        <v>0</v>
      </c>
      <c r="S194" s="144">
        <v>30.467206896609241</v>
      </c>
      <c r="T194" s="144">
        <v>47.40780065005417</v>
      </c>
      <c r="U194" s="475">
        <v>426.17161766259397</v>
      </c>
      <c r="V194" s="473">
        <v>1891.6935922021389</v>
      </c>
      <c r="W194" s="475">
        <v>-1516.35</v>
      </c>
      <c r="X194" s="473">
        <v>375.34359220213906</v>
      </c>
      <c r="Y194" s="144">
        <v>149.36969150000002</v>
      </c>
      <c r="Z194" s="144">
        <v>0</v>
      </c>
      <c r="AA194" s="144">
        <v>13.708663784151538</v>
      </c>
      <c r="AB194" s="144">
        <v>16.828934531960726</v>
      </c>
      <c r="AC194" s="144">
        <v>0</v>
      </c>
      <c r="AD194" s="472">
        <v>179.90728981611227</v>
      </c>
      <c r="AE194" s="144">
        <v>-0.98</v>
      </c>
      <c r="AF194" s="144">
        <v>-1.78</v>
      </c>
      <c r="AG194" s="144">
        <v>-0.98</v>
      </c>
      <c r="AH194" s="144">
        <v>-0.01</v>
      </c>
      <c r="AI194" s="144">
        <v>-17.46</v>
      </c>
      <c r="AJ194" s="144">
        <v>-37.142865046045507</v>
      </c>
      <c r="AK194" s="144">
        <v>210.05262010722004</v>
      </c>
      <c r="AL194" s="144">
        <v>68.958056618612346</v>
      </c>
      <c r="AM194" s="144">
        <v>-29.8</v>
      </c>
      <c r="AN194" s="144">
        <v>-11.42</v>
      </c>
      <c r="AO194" s="144">
        <v>-25.030998809958589</v>
      </c>
      <c r="AP194" s="144">
        <v>-3.79</v>
      </c>
      <c r="AQ194" s="144">
        <v>34.114788501311992</v>
      </c>
      <c r="AR194" s="144">
        <v>14.918988155999951</v>
      </c>
      <c r="AS194" s="472">
        <v>199.65058952714017</v>
      </c>
      <c r="AT194" s="474">
        <v>754.90147154539159</v>
      </c>
      <c r="AU194" s="144">
        <v>399.89965065410649</v>
      </c>
      <c r="AV194" s="472">
        <v>1154.801122199498</v>
      </c>
      <c r="AW194" s="144">
        <v>177.74923288301628</v>
      </c>
      <c r="AX194" s="473">
        <v>1332.5503550825142</v>
      </c>
      <c r="AY194" s="494">
        <f>X194/V194</f>
        <v>0.19841669589058444</v>
      </c>
      <c r="AZ194" s="144">
        <v>0.26186434452871354</v>
      </c>
      <c r="BA194" s="131">
        <v>1332.8122194270429</v>
      </c>
    </row>
    <row r="195" spans="1:53">
      <c r="A195" s="416">
        <v>604</v>
      </c>
      <c r="B195" s="435">
        <v>6</v>
      </c>
      <c r="C195" s="413" t="s">
        <v>208</v>
      </c>
      <c r="D195" s="15">
        <v>21042</v>
      </c>
      <c r="E195" s="144">
        <v>521.55272787757815</v>
      </c>
      <c r="F195" s="144">
        <v>97.165560307955502</v>
      </c>
      <c r="G195" s="144">
        <v>662.38800779393603</v>
      </c>
      <c r="H195" s="144">
        <v>602.38581408611356</v>
      </c>
      <c r="I195" s="144">
        <v>55.179788993441683</v>
      </c>
      <c r="J195" s="144">
        <v>51.060975192472192</v>
      </c>
      <c r="K195" s="472">
        <v>1989.7328742514969</v>
      </c>
      <c r="L195" s="144">
        <v>56.683616902282886</v>
      </c>
      <c r="M195" s="144">
        <v>0</v>
      </c>
      <c r="N195" s="144">
        <v>0</v>
      </c>
      <c r="O195" s="144">
        <v>93.853651744130772</v>
      </c>
      <c r="P195" s="144">
        <v>3.1948205119040063</v>
      </c>
      <c r="Q195" s="144">
        <v>0</v>
      </c>
      <c r="R195" s="144">
        <v>0</v>
      </c>
      <c r="S195" s="144">
        <v>14.248873770849471</v>
      </c>
      <c r="T195" s="144">
        <v>42.304533789563727</v>
      </c>
      <c r="U195" s="475">
        <v>210.28549671873088</v>
      </c>
      <c r="V195" s="473">
        <v>2200.0183709702278</v>
      </c>
      <c r="W195" s="475">
        <v>-1516.35</v>
      </c>
      <c r="X195" s="473">
        <v>683.6683709702279</v>
      </c>
      <c r="Y195" s="144">
        <v>0</v>
      </c>
      <c r="Z195" s="144">
        <v>0</v>
      </c>
      <c r="AA195" s="144">
        <v>14.059200519820767</v>
      </c>
      <c r="AB195" s="144">
        <v>22.742144207963577</v>
      </c>
      <c r="AC195" s="144">
        <v>14.957625848301687</v>
      </c>
      <c r="AD195" s="472">
        <v>51.758970576086035</v>
      </c>
      <c r="AE195" s="144">
        <v>-0.98</v>
      </c>
      <c r="AF195" s="144">
        <v>-1.78</v>
      </c>
      <c r="AG195" s="144">
        <v>-0.98</v>
      </c>
      <c r="AH195" s="144">
        <v>-0.01</v>
      </c>
      <c r="AI195" s="144">
        <v>-17.46</v>
      </c>
      <c r="AJ195" s="144">
        <v>-36.310005976142953</v>
      </c>
      <c r="AK195" s="144">
        <v>188.18249968665063</v>
      </c>
      <c r="AL195" s="144">
        <v>53.198661037148973</v>
      </c>
      <c r="AM195" s="144">
        <v>-29.799999999999997</v>
      </c>
      <c r="AN195" s="144">
        <v>-11.42</v>
      </c>
      <c r="AO195" s="144">
        <v>-18.611366285347891</v>
      </c>
      <c r="AP195" s="144">
        <v>-3.7900000000000005</v>
      </c>
      <c r="AQ195" s="144">
        <v>34.137906104472194</v>
      </c>
      <c r="AR195" s="144">
        <v>-4.1361098915263819</v>
      </c>
      <c r="AS195" s="472">
        <v>150.24158467525453</v>
      </c>
      <c r="AT195" s="474">
        <v>885.66892622156843</v>
      </c>
      <c r="AU195" s="144">
        <v>-27.036522650246276</v>
      </c>
      <c r="AV195" s="472">
        <v>858.63240357132224</v>
      </c>
      <c r="AW195" s="144">
        <v>37.06949390245547</v>
      </c>
      <c r="AX195" s="473">
        <v>895.70189747377765</v>
      </c>
      <c r="AY195" s="494">
        <f>X195/V195</f>
        <v>0.31075575549340712</v>
      </c>
      <c r="AZ195" s="144">
        <v>-30.841093367550616</v>
      </c>
      <c r="BA195" s="131">
        <v>864.86080410622696</v>
      </c>
    </row>
    <row r="196" spans="1:53">
      <c r="A196" s="416">
        <v>607</v>
      </c>
      <c r="B196" s="435">
        <v>12</v>
      </c>
      <c r="C196" s="413" t="s">
        <v>209</v>
      </c>
      <c r="D196" s="15">
        <v>3999</v>
      </c>
      <c r="E196" s="144">
        <v>346.88131532883222</v>
      </c>
      <c r="F196" s="144">
        <v>81.709377344336076</v>
      </c>
      <c r="G196" s="144">
        <v>460.18002000500127</v>
      </c>
      <c r="H196" s="144">
        <v>447.47900975243812</v>
      </c>
      <c r="I196" s="144">
        <v>59.182715678919728</v>
      </c>
      <c r="J196" s="144">
        <v>40.321520380095016</v>
      </c>
      <c r="K196" s="472">
        <v>1435.7539584896224</v>
      </c>
      <c r="L196" s="144">
        <v>89.436736081959239</v>
      </c>
      <c r="M196" s="144">
        <v>0</v>
      </c>
      <c r="N196" s="144">
        <v>0</v>
      </c>
      <c r="O196" s="144">
        <v>28.471922980745187</v>
      </c>
      <c r="P196" s="144">
        <v>166.12760405227914</v>
      </c>
      <c r="Q196" s="144">
        <v>0</v>
      </c>
      <c r="R196" s="144">
        <v>0</v>
      </c>
      <c r="S196" s="144">
        <v>25.967857224144108</v>
      </c>
      <c r="T196" s="144">
        <v>54.820005001250323</v>
      </c>
      <c r="U196" s="475">
        <v>364.82412534037798</v>
      </c>
      <c r="V196" s="473">
        <v>1800.5780838300004</v>
      </c>
      <c r="W196" s="475">
        <v>-1516.35</v>
      </c>
      <c r="X196" s="473">
        <v>284.22808383000051</v>
      </c>
      <c r="Y196" s="144">
        <v>41.508282666666673</v>
      </c>
      <c r="Z196" s="144">
        <v>0</v>
      </c>
      <c r="AA196" s="144">
        <v>10.045904195529411</v>
      </c>
      <c r="AB196" s="144">
        <v>17.451850796847772</v>
      </c>
      <c r="AC196" s="144">
        <v>0</v>
      </c>
      <c r="AD196" s="472">
        <v>69.006037659043855</v>
      </c>
      <c r="AE196" s="144">
        <v>-0.98</v>
      </c>
      <c r="AF196" s="144">
        <v>-1.78</v>
      </c>
      <c r="AG196" s="144">
        <v>-0.98</v>
      </c>
      <c r="AH196" s="144">
        <v>-0.01</v>
      </c>
      <c r="AI196" s="144">
        <v>-17.46</v>
      </c>
      <c r="AJ196" s="144">
        <v>-32.956539134783696</v>
      </c>
      <c r="AK196" s="144">
        <v>-138.35961943102879</v>
      </c>
      <c r="AL196" s="144">
        <v>-6.2543101837492472</v>
      </c>
      <c r="AM196" s="144">
        <v>-29.8</v>
      </c>
      <c r="AN196" s="144">
        <v>-11.42</v>
      </c>
      <c r="AO196" s="144">
        <v>-17.333609550765491</v>
      </c>
      <c r="AP196" s="144">
        <v>-3.79</v>
      </c>
      <c r="AQ196" s="144">
        <v>31.941759908667937</v>
      </c>
      <c r="AR196" s="144">
        <v>10.336601137015526</v>
      </c>
      <c r="AS196" s="472">
        <v>-218.84571725464374</v>
      </c>
      <c r="AT196" s="474">
        <v>134.38840423440061</v>
      </c>
      <c r="AU196" s="144">
        <v>665.29489697802273</v>
      </c>
      <c r="AV196" s="472">
        <v>799.68330121242343</v>
      </c>
      <c r="AW196" s="144">
        <v>179.68388720219048</v>
      </c>
      <c r="AX196" s="473">
        <v>979.36718841461379</v>
      </c>
      <c r="AY196" s="494">
        <f>X196/V196</f>
        <v>0.15785379505754085</v>
      </c>
      <c r="AZ196" s="144">
        <v>-31.120505956489119</v>
      </c>
      <c r="BA196" s="131">
        <v>948.24668245812472</v>
      </c>
    </row>
    <row r="197" spans="1:53">
      <c r="A197" s="416">
        <v>608</v>
      </c>
      <c r="B197" s="435">
        <v>4</v>
      </c>
      <c r="C197" s="413" t="s">
        <v>210</v>
      </c>
      <c r="D197" s="15">
        <v>1931</v>
      </c>
      <c r="E197" s="144">
        <v>404.65317969963752</v>
      </c>
      <c r="F197" s="144">
        <v>87.025292594510617</v>
      </c>
      <c r="G197" s="144">
        <v>468.21734334541691</v>
      </c>
      <c r="H197" s="144">
        <v>386.12734334541688</v>
      </c>
      <c r="I197" s="144">
        <v>58.933360952874153</v>
      </c>
      <c r="J197" s="144">
        <v>42.064795442775761</v>
      </c>
      <c r="K197" s="472">
        <v>1447.0213153806319</v>
      </c>
      <c r="L197" s="144">
        <v>69.172989136380906</v>
      </c>
      <c r="M197" s="144">
        <v>0</v>
      </c>
      <c r="N197" s="144">
        <v>0</v>
      </c>
      <c r="O197" s="144">
        <v>34.565023303987573</v>
      </c>
      <c r="P197" s="144">
        <v>128.79645591351161</v>
      </c>
      <c r="Q197" s="144">
        <v>0</v>
      </c>
      <c r="R197" s="144">
        <v>0</v>
      </c>
      <c r="S197" s="144">
        <v>36.958251815010378</v>
      </c>
      <c r="T197" s="144">
        <v>42.338477472812016</v>
      </c>
      <c r="U197" s="475">
        <v>311.83119764170249</v>
      </c>
      <c r="V197" s="473">
        <v>1758.8525130223345</v>
      </c>
      <c r="W197" s="475">
        <v>-1516.35</v>
      </c>
      <c r="X197" s="473">
        <v>242.50251302233468</v>
      </c>
      <c r="Y197" s="144">
        <v>7.2688760000000006</v>
      </c>
      <c r="Z197" s="144">
        <v>0</v>
      </c>
      <c r="AA197" s="144">
        <v>10.08450309321616</v>
      </c>
      <c r="AB197" s="144">
        <v>18.570253070373148</v>
      </c>
      <c r="AC197" s="144">
        <v>0</v>
      </c>
      <c r="AD197" s="472">
        <v>35.923632163589303</v>
      </c>
      <c r="AE197" s="144">
        <v>-0.98</v>
      </c>
      <c r="AF197" s="144">
        <v>-1.7799999999999998</v>
      </c>
      <c r="AG197" s="144">
        <v>-0.98</v>
      </c>
      <c r="AH197" s="144">
        <v>-9.9999999999999985E-3</v>
      </c>
      <c r="AI197" s="144">
        <v>-17.46</v>
      </c>
      <c r="AJ197" s="144">
        <v>-30.787384774728121</v>
      </c>
      <c r="AK197" s="144">
        <v>-101.55870568390279</v>
      </c>
      <c r="AL197" s="144">
        <v>-45.409001199510953</v>
      </c>
      <c r="AM197" s="144">
        <v>-29.8</v>
      </c>
      <c r="AN197" s="144">
        <v>-11.42</v>
      </c>
      <c r="AO197" s="144">
        <v>-12.526765257712936</v>
      </c>
      <c r="AP197" s="144">
        <v>-3.79</v>
      </c>
      <c r="AQ197" s="144">
        <v>51.753496137577677</v>
      </c>
      <c r="AR197" s="144">
        <v>0.13924818082723306</v>
      </c>
      <c r="AS197" s="472">
        <v>-204.60911259744989</v>
      </c>
      <c r="AT197" s="474">
        <v>73.817032588474092</v>
      </c>
      <c r="AU197" s="144">
        <v>504.10327682328273</v>
      </c>
      <c r="AV197" s="472">
        <v>577.92030941175676</v>
      </c>
      <c r="AW197" s="144">
        <v>125.13526959331011</v>
      </c>
      <c r="AX197" s="473">
        <v>703.05557900506687</v>
      </c>
      <c r="AY197" s="494">
        <f>X197/V197</f>
        <v>0.13787541094371186</v>
      </c>
      <c r="AZ197" s="144">
        <v>-11.222022786121181</v>
      </c>
      <c r="BA197" s="131">
        <v>691.83355621894577</v>
      </c>
    </row>
    <row r="198" spans="1:53">
      <c r="A198" s="416">
        <v>609</v>
      </c>
      <c r="B198" s="435">
        <v>4</v>
      </c>
      <c r="C198" s="413" t="s">
        <v>211</v>
      </c>
      <c r="D198" s="15">
        <v>83305</v>
      </c>
      <c r="E198" s="144">
        <v>390.05265722345604</v>
      </c>
      <c r="F198" s="144">
        <v>75.198073104855652</v>
      </c>
      <c r="G198" s="144">
        <v>461.02183542404418</v>
      </c>
      <c r="H198" s="144">
        <v>432.54774191225016</v>
      </c>
      <c r="I198" s="144">
        <v>58.961190804873659</v>
      </c>
      <c r="J198" s="144">
        <v>48.862684352679906</v>
      </c>
      <c r="K198" s="472">
        <v>1466.6441828221596</v>
      </c>
      <c r="L198" s="144">
        <v>86.776441040294316</v>
      </c>
      <c r="M198" s="144">
        <v>0</v>
      </c>
      <c r="N198" s="144">
        <v>0</v>
      </c>
      <c r="O198" s="144">
        <v>114.59704303463177</v>
      </c>
      <c r="P198" s="144">
        <v>11.46233759639652</v>
      </c>
      <c r="Q198" s="144">
        <v>0</v>
      </c>
      <c r="R198" s="144">
        <v>3.2592737530760458</v>
      </c>
      <c r="S198" s="144">
        <v>27.179232395524807</v>
      </c>
      <c r="T198" s="144">
        <v>59.531807214452918</v>
      </c>
      <c r="U198" s="475">
        <v>302.80613503437638</v>
      </c>
      <c r="V198" s="473">
        <v>1769.4503178565358</v>
      </c>
      <c r="W198" s="475">
        <v>-1516.35</v>
      </c>
      <c r="X198" s="473">
        <v>253.10031785653598</v>
      </c>
      <c r="Y198" s="144">
        <v>0</v>
      </c>
      <c r="Z198" s="144">
        <v>0</v>
      </c>
      <c r="AA198" s="144">
        <v>14.530632685590918</v>
      </c>
      <c r="AB198" s="144">
        <v>20.463806084166769</v>
      </c>
      <c r="AC198" s="144">
        <v>0</v>
      </c>
      <c r="AD198" s="472">
        <v>34.994438769757686</v>
      </c>
      <c r="AE198" s="144">
        <v>-0.98</v>
      </c>
      <c r="AF198" s="144">
        <v>-1.78</v>
      </c>
      <c r="AG198" s="144">
        <v>-0.98</v>
      </c>
      <c r="AH198" s="144">
        <v>-0.01</v>
      </c>
      <c r="AI198" s="144">
        <v>-17.46</v>
      </c>
      <c r="AJ198" s="144">
        <v>-57.26139172678711</v>
      </c>
      <c r="AK198" s="144">
        <v>-189.56341229781128</v>
      </c>
      <c r="AL198" s="144">
        <v>-25.413140833783185</v>
      </c>
      <c r="AM198" s="144">
        <v>-29.8</v>
      </c>
      <c r="AN198" s="144">
        <v>-11.42</v>
      </c>
      <c r="AO198" s="144">
        <v>-5.5172517314111804</v>
      </c>
      <c r="AP198" s="144">
        <v>-3.79</v>
      </c>
      <c r="AQ198" s="144">
        <v>56.367692645543748</v>
      </c>
      <c r="AR198" s="144">
        <v>0.61787840021650298</v>
      </c>
      <c r="AS198" s="472">
        <v>-286.98962554403255</v>
      </c>
      <c r="AT198" s="474">
        <v>1.1051310822611384</v>
      </c>
      <c r="AU198" s="144">
        <v>253.43239413850307</v>
      </c>
      <c r="AV198" s="472">
        <v>254.53752522076419</v>
      </c>
      <c r="AW198" s="144">
        <v>100.68903607316844</v>
      </c>
      <c r="AX198" s="473">
        <v>355.22656129393266</v>
      </c>
      <c r="AY198" s="494">
        <f>X198/V198</f>
        <v>0.14303895130728217</v>
      </c>
      <c r="AZ198" s="144">
        <v>-41.583407110497525</v>
      </c>
      <c r="BA198" s="131">
        <v>313.64315418343512</v>
      </c>
    </row>
    <row r="199" spans="1:53">
      <c r="A199" s="416">
        <v>611</v>
      </c>
      <c r="B199" s="435">
        <v>1</v>
      </c>
      <c r="C199" s="413" t="s">
        <v>212</v>
      </c>
      <c r="D199" s="15">
        <v>4961</v>
      </c>
      <c r="E199" s="144">
        <v>504.37187059060676</v>
      </c>
      <c r="F199" s="144">
        <v>73.392324128199945</v>
      </c>
      <c r="G199" s="144">
        <v>614.47904253174772</v>
      </c>
      <c r="H199" s="144">
        <v>606.64397500503924</v>
      </c>
      <c r="I199" s="144">
        <v>55.87915339649264</v>
      </c>
      <c r="J199" s="144">
        <v>50.720177383592016</v>
      </c>
      <c r="K199" s="472">
        <v>1905.4865430356788</v>
      </c>
      <c r="L199" s="144">
        <v>50.016784493549878</v>
      </c>
      <c r="M199" s="144">
        <v>0</v>
      </c>
      <c r="N199" s="144">
        <v>0</v>
      </c>
      <c r="O199" s="144">
        <v>76.370967546865543</v>
      </c>
      <c r="P199" s="144">
        <v>24.388738799855478</v>
      </c>
      <c r="Q199" s="144">
        <v>0</v>
      </c>
      <c r="R199" s="144">
        <v>0</v>
      </c>
      <c r="S199" s="144">
        <v>26.174646024919266</v>
      </c>
      <c r="T199" s="144">
        <v>36.303204998992143</v>
      </c>
      <c r="U199" s="475">
        <v>213.25434186418232</v>
      </c>
      <c r="V199" s="473">
        <v>2118.7408848998612</v>
      </c>
      <c r="W199" s="475">
        <v>-1516.35</v>
      </c>
      <c r="X199" s="473">
        <v>602.39088489986113</v>
      </c>
      <c r="Y199" s="144">
        <v>0</v>
      </c>
      <c r="Z199" s="144">
        <v>0</v>
      </c>
      <c r="AA199" s="144">
        <v>6.1735990130372462</v>
      </c>
      <c r="AB199" s="144">
        <v>16.186701418395973</v>
      </c>
      <c r="AC199" s="144">
        <v>0</v>
      </c>
      <c r="AD199" s="472">
        <v>22.36030043143322</v>
      </c>
      <c r="AE199" s="144">
        <v>-0.98</v>
      </c>
      <c r="AF199" s="144">
        <v>-1.78</v>
      </c>
      <c r="AG199" s="144">
        <v>-0.98</v>
      </c>
      <c r="AH199" s="144">
        <v>-0.01</v>
      </c>
      <c r="AI199" s="144">
        <v>-17.46</v>
      </c>
      <c r="AJ199" s="144">
        <v>-23.658922596250754</v>
      </c>
      <c r="AK199" s="144">
        <v>104.0270287118316</v>
      </c>
      <c r="AL199" s="144">
        <v>-4.2693106111358032</v>
      </c>
      <c r="AM199" s="144">
        <v>-29.800000000000004</v>
      </c>
      <c r="AN199" s="144">
        <v>-11.42</v>
      </c>
      <c r="AO199" s="144">
        <v>-17.142472356016633</v>
      </c>
      <c r="AP199" s="144">
        <v>-3.7899999999999996</v>
      </c>
      <c r="AQ199" s="144">
        <v>16.083713775205471</v>
      </c>
      <c r="AR199" s="144">
        <v>-5.5150465978365313</v>
      </c>
      <c r="AS199" s="472">
        <v>3.3049903257973496</v>
      </c>
      <c r="AT199" s="474">
        <v>628.05617565709179</v>
      </c>
      <c r="AU199" s="144">
        <v>162.80904167997983</v>
      </c>
      <c r="AV199" s="472">
        <v>790.86521733707161</v>
      </c>
      <c r="AW199" s="144">
        <v>83.568192549036496</v>
      </c>
      <c r="AX199" s="473">
        <v>874.43340988610805</v>
      </c>
      <c r="AY199" s="494">
        <f>X199/V199</f>
        <v>0.28431550511582832</v>
      </c>
      <c r="AZ199" s="144">
        <v>1.169284208828866</v>
      </c>
      <c r="BA199" s="131">
        <v>875.60269409493685</v>
      </c>
    </row>
    <row r="200" spans="1:53">
      <c r="A200" s="416">
        <v>614</v>
      </c>
      <c r="B200" s="435">
        <v>19</v>
      </c>
      <c r="C200" s="413" t="s">
        <v>213</v>
      </c>
      <c r="D200" s="15">
        <v>2878</v>
      </c>
      <c r="E200" s="144">
        <v>201.33921473245309</v>
      </c>
      <c r="F200" s="144">
        <v>35.682654621264767</v>
      </c>
      <c r="G200" s="144">
        <v>278.01007644197358</v>
      </c>
      <c r="H200" s="144">
        <v>268.493766504517</v>
      </c>
      <c r="I200" s="144">
        <v>63.132619874913132</v>
      </c>
      <c r="J200" s="144">
        <v>38.990965948575393</v>
      </c>
      <c r="K200" s="472">
        <v>885.64929812369712</v>
      </c>
      <c r="L200" s="144">
        <v>77.620380084171885</v>
      </c>
      <c r="M200" s="144">
        <v>0</v>
      </c>
      <c r="N200" s="144">
        <v>0</v>
      </c>
      <c r="O200" s="144">
        <v>46.382946490618487</v>
      </c>
      <c r="P200" s="144">
        <v>872.03752259574469</v>
      </c>
      <c r="Q200" s="144">
        <v>0</v>
      </c>
      <c r="R200" s="144">
        <v>0</v>
      </c>
      <c r="S200" s="144">
        <v>33.594057205351184</v>
      </c>
      <c r="T200" s="144">
        <v>48.157192494788042</v>
      </c>
      <c r="U200" s="475">
        <v>1077.7920988706744</v>
      </c>
      <c r="V200" s="473">
        <v>1963.4413969943712</v>
      </c>
      <c r="W200" s="475">
        <v>-1516.35</v>
      </c>
      <c r="X200" s="473">
        <v>447.09139699437134</v>
      </c>
      <c r="Y200" s="144">
        <v>363.42028700000003</v>
      </c>
      <c r="Z200" s="144">
        <v>0</v>
      </c>
      <c r="AA200" s="144">
        <v>12.515074512115554</v>
      </c>
      <c r="AB200" s="144">
        <v>17.411291960547775</v>
      </c>
      <c r="AC200" s="144">
        <v>0</v>
      </c>
      <c r="AD200" s="472">
        <v>393.34665347266338</v>
      </c>
      <c r="AE200" s="144">
        <v>-0.98</v>
      </c>
      <c r="AF200" s="144">
        <v>-1.78</v>
      </c>
      <c r="AG200" s="144">
        <v>-0.98</v>
      </c>
      <c r="AH200" s="144">
        <v>-0.01</v>
      </c>
      <c r="AI200" s="144">
        <v>-17.46</v>
      </c>
      <c r="AJ200" s="144">
        <v>-18.293187977762333</v>
      </c>
      <c r="AK200" s="144">
        <v>-237.06872197179524</v>
      </c>
      <c r="AL200" s="144">
        <v>-116.41038018635946</v>
      </c>
      <c r="AM200" s="144">
        <v>-29.800000000000004</v>
      </c>
      <c r="AN200" s="144">
        <v>-11.42</v>
      </c>
      <c r="AO200" s="144">
        <v>-21.181832574824263</v>
      </c>
      <c r="AP200" s="144">
        <v>-3.7900000000000005</v>
      </c>
      <c r="AQ200" s="144">
        <v>59.493238055951217</v>
      </c>
      <c r="AR200" s="144">
        <v>7.5102200687856682</v>
      </c>
      <c r="AS200" s="472">
        <v>-392.17066458600448</v>
      </c>
      <c r="AT200" s="474">
        <v>448.26738588103024</v>
      </c>
      <c r="AU200" s="144">
        <v>528.95306837895748</v>
      </c>
      <c r="AV200" s="472">
        <v>977.22045425998772</v>
      </c>
      <c r="AW200" s="144">
        <v>212.86474696760362</v>
      </c>
      <c r="AX200" s="473">
        <v>1190.0852012275911</v>
      </c>
      <c r="AY200" s="494">
        <f>X200/V200</f>
        <v>0.22770804245992632</v>
      </c>
      <c r="AZ200" s="144">
        <v>-22.588317581653925</v>
      </c>
      <c r="BA200" s="131">
        <v>1167.4968836459373</v>
      </c>
    </row>
    <row r="201" spans="1:53">
      <c r="A201" s="416">
        <v>615</v>
      </c>
      <c r="B201" s="435">
        <v>17</v>
      </c>
      <c r="C201" s="413" t="s">
        <v>214</v>
      </c>
      <c r="D201" s="15">
        <v>7304</v>
      </c>
      <c r="E201" s="144">
        <v>378.63871166484125</v>
      </c>
      <c r="F201" s="144">
        <v>76.69123767798466</v>
      </c>
      <c r="G201" s="144">
        <v>520.33635679079953</v>
      </c>
      <c r="H201" s="144">
        <v>508.55735487404161</v>
      </c>
      <c r="I201" s="144">
        <v>58.14479737130339</v>
      </c>
      <c r="J201" s="144">
        <v>39.472727272727269</v>
      </c>
      <c r="K201" s="472">
        <v>1581.841185651698</v>
      </c>
      <c r="L201" s="144">
        <v>110.93297548910249</v>
      </c>
      <c r="M201" s="144">
        <v>0</v>
      </c>
      <c r="N201" s="144">
        <v>0</v>
      </c>
      <c r="O201" s="144">
        <v>43.809374315443591</v>
      </c>
      <c r="P201" s="144">
        <v>637.39219775399806</v>
      </c>
      <c r="Q201" s="144">
        <v>0</v>
      </c>
      <c r="R201" s="144">
        <v>0</v>
      </c>
      <c r="S201" s="144">
        <v>33.616838183607854</v>
      </c>
      <c r="T201" s="144">
        <v>63.714184008762324</v>
      </c>
      <c r="U201" s="475">
        <v>889.46556975091437</v>
      </c>
      <c r="V201" s="473">
        <v>2471.306755402612</v>
      </c>
      <c r="W201" s="475">
        <v>-1516.35</v>
      </c>
      <c r="X201" s="473">
        <v>954.9567554026122</v>
      </c>
      <c r="Y201" s="144">
        <v>308.09755699999999</v>
      </c>
      <c r="Z201" s="144">
        <v>0</v>
      </c>
      <c r="AA201" s="144">
        <v>14.351073763381297</v>
      </c>
      <c r="AB201" s="144">
        <v>15.559186714915359</v>
      </c>
      <c r="AC201" s="144">
        <v>0</v>
      </c>
      <c r="AD201" s="472">
        <v>338.00781747829666</v>
      </c>
      <c r="AE201" s="144">
        <v>-0.98</v>
      </c>
      <c r="AF201" s="144">
        <v>-1.78</v>
      </c>
      <c r="AG201" s="144">
        <v>-0.98</v>
      </c>
      <c r="AH201" s="144">
        <v>-0.01</v>
      </c>
      <c r="AI201" s="144">
        <v>-17.46</v>
      </c>
      <c r="AJ201" s="144">
        <v>-41.095587185104051</v>
      </c>
      <c r="AK201" s="144">
        <v>280.14820534192324</v>
      </c>
      <c r="AL201" s="144">
        <v>11.705650451569126</v>
      </c>
      <c r="AM201" s="144">
        <v>-29.8</v>
      </c>
      <c r="AN201" s="144">
        <v>-11.42</v>
      </c>
      <c r="AO201" s="144">
        <v>-44.149408248053696</v>
      </c>
      <c r="AP201" s="144">
        <v>-3.79</v>
      </c>
      <c r="AQ201" s="144">
        <v>49.465237738128849</v>
      </c>
      <c r="AR201" s="144">
        <v>11.552773305867941</v>
      </c>
      <c r="AS201" s="472">
        <v>201.40687140433144</v>
      </c>
      <c r="AT201" s="474">
        <v>1494.3714442852404</v>
      </c>
      <c r="AU201" s="144">
        <v>542.45443615115164</v>
      </c>
      <c r="AV201" s="472">
        <v>2036.825880436392</v>
      </c>
      <c r="AW201" s="144">
        <v>153.77436654148158</v>
      </c>
      <c r="AX201" s="473">
        <v>2190.6002469778737</v>
      </c>
      <c r="AY201" s="494">
        <f>X201/V201</f>
        <v>0.38641773357959192</v>
      </c>
      <c r="AZ201" s="144">
        <v>6.4243279435925515</v>
      </c>
      <c r="BA201" s="131">
        <v>2197.024574921466</v>
      </c>
    </row>
    <row r="202" spans="1:53">
      <c r="A202" s="416">
        <v>616</v>
      </c>
      <c r="B202" s="435">
        <v>1</v>
      </c>
      <c r="C202" s="413" t="s">
        <v>215</v>
      </c>
      <c r="D202" s="15">
        <v>1743</v>
      </c>
      <c r="E202" s="144">
        <v>347.55771084337357</v>
      </c>
      <c r="F202" s="144">
        <v>42.849707401032695</v>
      </c>
      <c r="G202" s="144">
        <v>509.53839931153186</v>
      </c>
      <c r="H202" s="144">
        <v>497.77459552495696</v>
      </c>
      <c r="I202" s="144">
        <v>58.784578313253014</v>
      </c>
      <c r="J202" s="144">
        <v>50.068571428571424</v>
      </c>
      <c r="K202" s="472">
        <v>1506.5735628227196</v>
      </c>
      <c r="L202" s="144">
        <v>67.930599444015797</v>
      </c>
      <c r="M202" s="144">
        <v>0</v>
      </c>
      <c r="N202" s="144">
        <v>0</v>
      </c>
      <c r="O202" s="144">
        <v>72.081331038439473</v>
      </c>
      <c r="P202" s="144">
        <v>68.729387866617031</v>
      </c>
      <c r="Q202" s="144">
        <v>0</v>
      </c>
      <c r="R202" s="144">
        <v>0</v>
      </c>
      <c r="S202" s="144">
        <v>26.471076642453614</v>
      </c>
      <c r="T202" s="144">
        <v>46.007228915662651</v>
      </c>
      <c r="U202" s="475">
        <v>281.21962390718858</v>
      </c>
      <c r="V202" s="473">
        <v>1787.793186729908</v>
      </c>
      <c r="W202" s="475">
        <v>-1516.35</v>
      </c>
      <c r="X202" s="473">
        <v>271.44318672990812</v>
      </c>
      <c r="Y202" s="144">
        <v>0</v>
      </c>
      <c r="Z202" s="144">
        <v>0</v>
      </c>
      <c r="AA202" s="144">
        <v>8.4225094195420898</v>
      </c>
      <c r="AB202" s="144">
        <v>18.886386289566413</v>
      </c>
      <c r="AC202" s="144">
        <v>0</v>
      </c>
      <c r="AD202" s="472">
        <v>27.308895709108505</v>
      </c>
      <c r="AE202" s="144">
        <v>-0.98</v>
      </c>
      <c r="AF202" s="144">
        <v>-1.78</v>
      </c>
      <c r="AG202" s="144">
        <v>-0.98</v>
      </c>
      <c r="AH202" s="144">
        <v>-0.01</v>
      </c>
      <c r="AI202" s="144">
        <v>-17.46</v>
      </c>
      <c r="AJ202" s="144">
        <v>-32.011541795754447</v>
      </c>
      <c r="AK202" s="144">
        <v>-121.47140502412752</v>
      </c>
      <c r="AL202" s="144">
        <v>-59.812964685579438</v>
      </c>
      <c r="AM202" s="144">
        <v>-29.8</v>
      </c>
      <c r="AN202" s="144">
        <v>-11.42</v>
      </c>
      <c r="AO202" s="144">
        <v>-10.33560831645312</v>
      </c>
      <c r="AP202" s="144">
        <v>-3.79</v>
      </c>
      <c r="AQ202" s="144">
        <v>20.967975241436545</v>
      </c>
      <c r="AR202" s="144">
        <v>5.6421886905546073</v>
      </c>
      <c r="AS202" s="472">
        <v>-263.24135588992334</v>
      </c>
      <c r="AT202" s="474">
        <v>35.510726549093263</v>
      </c>
      <c r="AU202" s="144">
        <v>441.32090821994996</v>
      </c>
      <c r="AV202" s="472">
        <v>476.83163476904321</v>
      </c>
      <c r="AW202" s="144">
        <v>145.43063017557068</v>
      </c>
      <c r="AX202" s="473">
        <v>622.26226494461389</v>
      </c>
      <c r="AY202" s="494">
        <f>X202/V202</f>
        <v>0.15183142476698372</v>
      </c>
      <c r="AZ202" s="144">
        <v>-495.38453012048194</v>
      </c>
      <c r="BA202" s="131">
        <v>126.87773482413196</v>
      </c>
    </row>
    <row r="203" spans="1:53">
      <c r="A203" s="416">
        <v>619</v>
      </c>
      <c r="B203" s="435">
        <v>6</v>
      </c>
      <c r="C203" s="413" t="s">
        <v>216</v>
      </c>
      <c r="D203" s="15">
        <v>2607</v>
      </c>
      <c r="E203" s="144">
        <v>279.5196125815113</v>
      </c>
      <c r="F203" s="144">
        <v>82.364879171461453</v>
      </c>
      <c r="G203" s="144">
        <v>405.12050632911388</v>
      </c>
      <c r="H203" s="144">
        <v>400.40531645569621</v>
      </c>
      <c r="I203" s="144">
        <v>60.416662830840039</v>
      </c>
      <c r="J203" s="144">
        <v>40.925017261219786</v>
      </c>
      <c r="K203" s="472">
        <v>1268.7519946298426</v>
      </c>
      <c r="L203" s="144">
        <v>45.881830768941263</v>
      </c>
      <c r="M203" s="144">
        <v>0</v>
      </c>
      <c r="N203" s="144">
        <v>0</v>
      </c>
      <c r="O203" s="144">
        <v>67.017648638281543</v>
      </c>
      <c r="P203" s="144">
        <v>114.3638690509797</v>
      </c>
      <c r="Q203" s="144">
        <v>0</v>
      </c>
      <c r="R203" s="144">
        <v>0</v>
      </c>
      <c r="S203" s="144">
        <v>36.983513777973471</v>
      </c>
      <c r="T203" s="144">
        <v>33.521135404679711</v>
      </c>
      <c r="U203" s="475">
        <v>297.76799764085575</v>
      </c>
      <c r="V203" s="473">
        <v>1566.5199922706984</v>
      </c>
      <c r="W203" s="475">
        <v>-1516.35</v>
      </c>
      <c r="X203" s="473">
        <v>50.169992270698508</v>
      </c>
      <c r="Y203" s="144">
        <v>32.210570666666669</v>
      </c>
      <c r="Z203" s="144">
        <v>0</v>
      </c>
      <c r="AA203" s="144">
        <v>10.82832560073536</v>
      </c>
      <c r="AB203" s="144">
        <v>18.52517316809848</v>
      </c>
      <c r="AC203" s="144">
        <v>0</v>
      </c>
      <c r="AD203" s="472">
        <v>61.564069435500507</v>
      </c>
      <c r="AE203" s="144">
        <v>-0.98000000000000009</v>
      </c>
      <c r="AF203" s="144">
        <v>-1.78</v>
      </c>
      <c r="AG203" s="144">
        <v>-0.98000000000000009</v>
      </c>
      <c r="AH203" s="144">
        <v>-0.01</v>
      </c>
      <c r="AI203" s="144">
        <v>-17.46</v>
      </c>
      <c r="AJ203" s="144">
        <v>-53.968423475258916</v>
      </c>
      <c r="AK203" s="144">
        <v>296.83490540123825</v>
      </c>
      <c r="AL203" s="144">
        <v>112.3874771677099</v>
      </c>
      <c r="AM203" s="144">
        <v>-29.8</v>
      </c>
      <c r="AN203" s="144">
        <v>-11.42</v>
      </c>
      <c r="AO203" s="144">
        <v>-23.820548265186858</v>
      </c>
      <c r="AP203" s="144">
        <v>-3.79</v>
      </c>
      <c r="AQ203" s="144">
        <v>67.762633773311876</v>
      </c>
      <c r="AR203" s="144">
        <v>0.9135167542004885</v>
      </c>
      <c r="AS203" s="472">
        <v>333.88956135601478</v>
      </c>
      <c r="AT203" s="474">
        <v>445.62362306221382</v>
      </c>
      <c r="AU203" s="144">
        <v>653.33355706841007</v>
      </c>
      <c r="AV203" s="472">
        <v>1098.9571801306238</v>
      </c>
      <c r="AW203" s="144">
        <v>227.64668049847629</v>
      </c>
      <c r="AX203" s="473">
        <v>1326.6038606290999</v>
      </c>
      <c r="AY203" s="494">
        <f>X203/V203</f>
        <v>3.2026397695682274E-2</v>
      </c>
      <c r="AZ203" s="144">
        <v>53.741125086306091</v>
      </c>
      <c r="BA203" s="131">
        <v>1380.3449857154062</v>
      </c>
    </row>
    <row r="204" spans="1:53">
      <c r="A204" s="416">
        <v>620</v>
      </c>
      <c r="B204" s="435">
        <v>18</v>
      </c>
      <c r="C204" s="413" t="s">
        <v>217</v>
      </c>
      <c r="D204" s="15">
        <v>2345</v>
      </c>
      <c r="E204" s="144">
        <v>187.19850746268656</v>
      </c>
      <c r="F204" s="144">
        <v>47.774226012793179</v>
      </c>
      <c r="G204" s="144">
        <v>310.49161194029847</v>
      </c>
      <c r="H204" s="144">
        <v>341.08239658848612</v>
      </c>
      <c r="I204" s="144">
        <v>62.50736034115139</v>
      </c>
      <c r="J204" s="144">
        <v>38.90841791044776</v>
      </c>
      <c r="K204" s="472">
        <v>987.96252025586364</v>
      </c>
      <c r="L204" s="144">
        <v>128.94191316798481</v>
      </c>
      <c r="M204" s="144">
        <v>0</v>
      </c>
      <c r="N204" s="144">
        <v>0</v>
      </c>
      <c r="O204" s="144">
        <v>70.319641791044774</v>
      </c>
      <c r="P204" s="144">
        <v>866.57557038528091</v>
      </c>
      <c r="Q204" s="144">
        <v>0</v>
      </c>
      <c r="R204" s="144">
        <v>0</v>
      </c>
      <c r="S204" s="144">
        <v>35.183545845502067</v>
      </c>
      <c r="T204" s="144">
        <v>72.42379530916844</v>
      </c>
      <c r="U204" s="475">
        <v>1173.444466498981</v>
      </c>
      <c r="V204" s="473">
        <v>2161.4069867548446</v>
      </c>
      <c r="W204" s="475">
        <v>-1516.35</v>
      </c>
      <c r="X204" s="473">
        <v>645.05698675484473</v>
      </c>
      <c r="Y204" s="144">
        <v>362.56038300000006</v>
      </c>
      <c r="Z204" s="144">
        <v>0</v>
      </c>
      <c r="AA204" s="144">
        <v>12.503360978008745</v>
      </c>
      <c r="AB204" s="144">
        <v>17.626529191807478</v>
      </c>
      <c r="AC204" s="144">
        <v>0</v>
      </c>
      <c r="AD204" s="472">
        <v>392.69027316981624</v>
      </c>
      <c r="AE204" s="144">
        <v>-0.98</v>
      </c>
      <c r="AF204" s="144">
        <v>-1.7800000000000002</v>
      </c>
      <c r="AG204" s="144">
        <v>-0.98</v>
      </c>
      <c r="AH204" s="144">
        <v>-0.01</v>
      </c>
      <c r="AI204" s="144">
        <v>-17.46</v>
      </c>
      <c r="AJ204" s="144">
        <v>-24.426540490405117</v>
      </c>
      <c r="AK204" s="144">
        <v>119.50461740055542</v>
      </c>
      <c r="AL204" s="144">
        <v>107.66133164776745</v>
      </c>
      <c r="AM204" s="144">
        <v>-29.8</v>
      </c>
      <c r="AN204" s="144">
        <v>-11.42</v>
      </c>
      <c r="AO204" s="144">
        <v>-35.513709736445271</v>
      </c>
      <c r="AP204" s="144">
        <v>-3.7899999999999996</v>
      </c>
      <c r="AQ204" s="144">
        <v>67.854778683079246</v>
      </c>
      <c r="AR204" s="144">
        <v>12.510582527900926</v>
      </c>
      <c r="AS204" s="472">
        <v>181.37106003245268</v>
      </c>
      <c r="AT204" s="474">
        <v>1219.1183199571135</v>
      </c>
      <c r="AU204" s="144">
        <v>419.3009923716416</v>
      </c>
      <c r="AV204" s="472">
        <v>1638.419312328755</v>
      </c>
      <c r="AW204" s="144">
        <v>204.20069290910234</v>
      </c>
      <c r="AX204" s="473">
        <v>1842.6200052378576</v>
      </c>
      <c r="AY204" s="494">
        <f>X204/V204</f>
        <v>0.29844309318317647</v>
      </c>
      <c r="AZ204" s="144">
        <v>-2.1324972281449885</v>
      </c>
      <c r="BA204" s="131">
        <v>1840.4875080097124</v>
      </c>
    </row>
    <row r="205" spans="1:53">
      <c r="A205" s="416">
        <v>623</v>
      </c>
      <c r="B205" s="435">
        <v>10</v>
      </c>
      <c r="C205" s="413" t="s">
        <v>218</v>
      </c>
      <c r="D205" s="15">
        <v>2101</v>
      </c>
      <c r="E205" s="144">
        <v>234.01149928605429</v>
      </c>
      <c r="F205" s="144">
        <v>26.661247025226082</v>
      </c>
      <c r="G205" s="144">
        <v>182.79592574964303</v>
      </c>
      <c r="H205" s="144">
        <v>219.38301761066157</v>
      </c>
      <c r="I205" s="144">
        <v>64.010014278914809</v>
      </c>
      <c r="J205" s="144">
        <v>38.127063303188955</v>
      </c>
      <c r="K205" s="472">
        <v>764.98876725368871</v>
      </c>
      <c r="L205" s="144">
        <v>57.141949994937526</v>
      </c>
      <c r="M205" s="144">
        <v>0</v>
      </c>
      <c r="N205" s="144">
        <v>0</v>
      </c>
      <c r="O205" s="144">
        <v>67.273907663017596</v>
      </c>
      <c r="P205" s="144">
        <v>312.07750400116959</v>
      </c>
      <c r="Q205" s="144">
        <v>434.13</v>
      </c>
      <c r="R205" s="144">
        <v>0</v>
      </c>
      <c r="S205" s="144">
        <v>31.019029363818227</v>
      </c>
      <c r="T205" s="144">
        <v>33.698524512137084</v>
      </c>
      <c r="U205" s="475">
        <v>935.34091553508017</v>
      </c>
      <c r="V205" s="473">
        <v>1700.3296827887689</v>
      </c>
      <c r="W205" s="475">
        <v>-1516.35</v>
      </c>
      <c r="X205" s="473">
        <v>183.97968278876903</v>
      </c>
      <c r="Y205" s="144">
        <v>351.27750200000003</v>
      </c>
      <c r="Z205" s="144">
        <v>0</v>
      </c>
      <c r="AA205" s="144">
        <v>10.803685345060684</v>
      </c>
      <c r="AB205" s="144">
        <v>15.230012426132674</v>
      </c>
      <c r="AC205" s="144">
        <v>0</v>
      </c>
      <c r="AD205" s="472">
        <v>377.31119977119334</v>
      </c>
      <c r="AE205" s="144">
        <v>-0.98</v>
      </c>
      <c r="AF205" s="144">
        <v>-1.78</v>
      </c>
      <c r="AG205" s="144">
        <v>-0.98</v>
      </c>
      <c r="AH205" s="144">
        <v>-0.01</v>
      </c>
      <c r="AI205" s="144">
        <v>-17.46</v>
      </c>
      <c r="AJ205" s="144">
        <v>-25.086934792955738</v>
      </c>
      <c r="AK205" s="144">
        <v>241.6163027259216</v>
      </c>
      <c r="AL205" s="144">
        <v>14.072828037264825</v>
      </c>
      <c r="AM205" s="144">
        <v>-29.8</v>
      </c>
      <c r="AN205" s="144">
        <v>-11.42</v>
      </c>
      <c r="AO205" s="144">
        <v>-15.359116826663987</v>
      </c>
      <c r="AP205" s="144">
        <v>-3.79</v>
      </c>
      <c r="AQ205" s="144">
        <v>29.973831992385776</v>
      </c>
      <c r="AR205" s="144">
        <v>-1.3950937153533265</v>
      </c>
      <c r="AS205" s="472">
        <v>177.60181742059916</v>
      </c>
      <c r="AT205" s="474">
        <v>738.89269998056147</v>
      </c>
      <c r="AU205" s="144">
        <v>-30.302304443959837</v>
      </c>
      <c r="AV205" s="472">
        <v>708.5903955366017</v>
      </c>
      <c r="AW205" s="144">
        <v>200.20176834345551</v>
      </c>
      <c r="AX205" s="473">
        <v>908.79216388005716</v>
      </c>
      <c r="AY205" s="494">
        <f>X205/V205</f>
        <v>0.10820235901958593</v>
      </c>
      <c r="AZ205" s="144">
        <v>-9.9331808852927193</v>
      </c>
      <c r="BA205" s="131">
        <v>898.85898299476446</v>
      </c>
    </row>
    <row r="206" spans="1:53">
      <c r="A206" s="416">
        <v>624</v>
      </c>
      <c r="B206" s="435">
        <v>8</v>
      </c>
      <c r="C206" s="413" t="s">
        <v>219</v>
      </c>
      <c r="D206" s="15">
        <v>5001</v>
      </c>
      <c r="E206" s="144">
        <v>416.07029994001203</v>
      </c>
      <c r="F206" s="144">
        <v>69.071697660467905</v>
      </c>
      <c r="G206" s="144">
        <v>553.56748250349926</v>
      </c>
      <c r="H206" s="144">
        <v>523.17935212957411</v>
      </c>
      <c r="I206" s="144">
        <v>57.548362327534491</v>
      </c>
      <c r="J206" s="144">
        <v>45.930317936412713</v>
      </c>
      <c r="K206" s="472">
        <v>1665.3675124975002</v>
      </c>
      <c r="L206" s="144">
        <v>68.531124347677093</v>
      </c>
      <c r="M206" s="144">
        <v>22.077999999999999</v>
      </c>
      <c r="N206" s="144">
        <v>19.414033593281342</v>
      </c>
      <c r="O206" s="144">
        <v>96.564715056988589</v>
      </c>
      <c r="P206" s="144">
        <v>53.596222270760983</v>
      </c>
      <c r="Q206" s="144">
        <v>0</v>
      </c>
      <c r="R206" s="144">
        <v>12.00136772645471</v>
      </c>
      <c r="S206" s="144">
        <v>28.365852493977254</v>
      </c>
      <c r="T206" s="144">
        <v>43.87382523495301</v>
      </c>
      <c r="U206" s="475">
        <v>344.42514072409301</v>
      </c>
      <c r="V206" s="473">
        <v>2009.7926532215931</v>
      </c>
      <c r="W206" s="475">
        <v>-1516.35</v>
      </c>
      <c r="X206" s="473">
        <v>493.44265322159316</v>
      </c>
      <c r="Y206" s="144">
        <v>0</v>
      </c>
      <c r="Z206" s="144">
        <v>0</v>
      </c>
      <c r="AA206" s="144">
        <v>6.6349109028576896</v>
      </c>
      <c r="AB206" s="144">
        <v>18.63046007630318</v>
      </c>
      <c r="AC206" s="144">
        <v>0</v>
      </c>
      <c r="AD206" s="472">
        <v>25.265370979160867</v>
      </c>
      <c r="AE206" s="144">
        <v>-0.97999999999999987</v>
      </c>
      <c r="AF206" s="144">
        <v>-1.78</v>
      </c>
      <c r="AG206" s="144">
        <v>-0.97999999999999987</v>
      </c>
      <c r="AH206" s="144">
        <v>-0.01</v>
      </c>
      <c r="AI206" s="144">
        <v>-17.46</v>
      </c>
      <c r="AJ206" s="144">
        <v>-20.508843731253748</v>
      </c>
      <c r="AK206" s="144">
        <v>145.14875905126797</v>
      </c>
      <c r="AL206" s="144">
        <v>125.99666589776974</v>
      </c>
      <c r="AM206" s="144">
        <v>-29.800000000000004</v>
      </c>
      <c r="AN206" s="144">
        <v>-11.42</v>
      </c>
      <c r="AO206" s="144">
        <v>-18.086438249599503</v>
      </c>
      <c r="AP206" s="144">
        <v>-3.79</v>
      </c>
      <c r="AQ206" s="144">
        <v>26.937198188133902</v>
      </c>
      <c r="AR206" s="144">
        <v>1.5939738454293728</v>
      </c>
      <c r="AS206" s="472">
        <v>194.86131500174773</v>
      </c>
      <c r="AT206" s="474">
        <v>713.56933920250162</v>
      </c>
      <c r="AU206" s="144">
        <v>120.84559348966995</v>
      </c>
      <c r="AV206" s="472">
        <v>834.41493269217165</v>
      </c>
      <c r="AW206" s="144">
        <v>82.282816735487941</v>
      </c>
      <c r="AX206" s="473">
        <v>916.69774942765957</v>
      </c>
      <c r="AY206" s="494">
        <f>X206/V206</f>
        <v>0.24551918449429608</v>
      </c>
      <c r="AZ206" s="144">
        <v>-44.630709418116375</v>
      </c>
      <c r="BA206" s="131">
        <v>872.06704000954323</v>
      </c>
    </row>
    <row r="207" spans="1:53">
      <c r="A207" s="416">
        <v>625</v>
      </c>
      <c r="B207" s="435">
        <v>17</v>
      </c>
      <c r="C207" s="413" t="s">
        <v>220</v>
      </c>
      <c r="D207" s="15">
        <v>2976</v>
      </c>
      <c r="E207" s="144">
        <v>457.2713541666667</v>
      </c>
      <c r="F207" s="144">
        <v>59.604072580645152</v>
      </c>
      <c r="G207" s="144">
        <v>569.97297043010758</v>
      </c>
      <c r="H207" s="144">
        <v>592.189314516129</v>
      </c>
      <c r="I207" s="144">
        <v>56.804838709677426</v>
      </c>
      <c r="J207" s="144">
        <v>42.811935483870968</v>
      </c>
      <c r="K207" s="472">
        <v>1778.6544858870971</v>
      </c>
      <c r="L207" s="144">
        <v>70.55569299900138</v>
      </c>
      <c r="M207" s="144">
        <v>0</v>
      </c>
      <c r="N207" s="144">
        <v>0</v>
      </c>
      <c r="O207" s="144">
        <v>83.774338037634408</v>
      </c>
      <c r="P207" s="144">
        <v>150.81651583982247</v>
      </c>
      <c r="Q207" s="144">
        <v>0</v>
      </c>
      <c r="R207" s="144">
        <v>0</v>
      </c>
      <c r="S207" s="144">
        <v>29.713155289931549</v>
      </c>
      <c r="T207" s="144">
        <v>41.712298387096773</v>
      </c>
      <c r="U207" s="475">
        <v>376.57200055348659</v>
      </c>
      <c r="V207" s="473">
        <v>2155.2264864405838</v>
      </c>
      <c r="W207" s="475">
        <v>-1516.35</v>
      </c>
      <c r="X207" s="473">
        <v>638.87648644058379</v>
      </c>
      <c r="Y207" s="144">
        <v>58.567523999999999</v>
      </c>
      <c r="Z207" s="144">
        <v>0</v>
      </c>
      <c r="AA207" s="144">
        <v>9.2416781434417459</v>
      </c>
      <c r="AB207" s="144">
        <v>17.613703303746181</v>
      </c>
      <c r="AC207" s="144">
        <v>0</v>
      </c>
      <c r="AD207" s="472">
        <v>85.422905447187929</v>
      </c>
      <c r="AE207" s="144">
        <v>-0.98</v>
      </c>
      <c r="AF207" s="144">
        <v>-1.7799999999999998</v>
      </c>
      <c r="AG207" s="144">
        <v>-0.98</v>
      </c>
      <c r="AH207" s="144">
        <v>-0.01</v>
      </c>
      <c r="AI207" s="144">
        <v>-17.46</v>
      </c>
      <c r="AJ207" s="144">
        <v>-22.473054435483871</v>
      </c>
      <c r="AK207" s="144">
        <v>291.083320763926</v>
      </c>
      <c r="AL207" s="144">
        <v>142.15461536696267</v>
      </c>
      <c r="AM207" s="144">
        <v>-29.8</v>
      </c>
      <c r="AN207" s="144">
        <v>-11.42</v>
      </c>
      <c r="AO207" s="144">
        <v>-27.847183957765242</v>
      </c>
      <c r="AP207" s="144">
        <v>-3.7900000000000005</v>
      </c>
      <c r="AQ207" s="144">
        <v>23.607629801090766</v>
      </c>
      <c r="AR207" s="144">
        <v>1.7863917371829248</v>
      </c>
      <c r="AS207" s="472">
        <v>342.09171927591319</v>
      </c>
      <c r="AT207" s="474">
        <v>1066.3911111636851</v>
      </c>
      <c r="AU207" s="144">
        <v>218.33426190968635</v>
      </c>
      <c r="AV207" s="472">
        <v>1284.7253730733714</v>
      </c>
      <c r="AW207" s="144">
        <v>140.40147233056723</v>
      </c>
      <c r="AX207" s="473">
        <v>1425.1268454039387</v>
      </c>
      <c r="AY207" s="494">
        <f>X207/V207</f>
        <v>0.29643125233473999</v>
      </c>
      <c r="AZ207" s="144">
        <v>-16.803447580645155</v>
      </c>
      <c r="BA207" s="131">
        <v>1408.3233978232936</v>
      </c>
    </row>
    <row r="208" spans="1:53">
      <c r="A208" s="416">
        <v>626</v>
      </c>
      <c r="B208" s="435">
        <v>17</v>
      </c>
      <c r="C208" s="413" t="s">
        <v>221</v>
      </c>
      <c r="D208" s="15">
        <v>4702</v>
      </c>
      <c r="E208" s="144">
        <v>321.1597022543599</v>
      </c>
      <c r="F208" s="144">
        <v>85.377039557635044</v>
      </c>
      <c r="G208" s="144">
        <v>483.26689068481494</v>
      </c>
      <c r="H208" s="144">
        <v>516.08418119948954</v>
      </c>
      <c r="I208" s="144">
        <v>58.810991067630788</v>
      </c>
      <c r="J208" s="144">
        <v>39.139566142067203</v>
      </c>
      <c r="K208" s="472">
        <v>1503.8383709059976</v>
      </c>
      <c r="L208" s="144">
        <v>85.853675026093669</v>
      </c>
      <c r="M208" s="144">
        <v>0</v>
      </c>
      <c r="N208" s="144">
        <v>0</v>
      </c>
      <c r="O208" s="144">
        <v>60.537654189706508</v>
      </c>
      <c r="P208" s="144">
        <v>230.08967329077277</v>
      </c>
      <c r="Q208" s="144">
        <v>0</v>
      </c>
      <c r="R208" s="144">
        <v>0</v>
      </c>
      <c r="S208" s="144">
        <v>32.742259001679372</v>
      </c>
      <c r="T208" s="144">
        <v>50.178519778817524</v>
      </c>
      <c r="U208" s="475">
        <v>459.40178128706981</v>
      </c>
      <c r="V208" s="473">
        <v>1963.2401521930674</v>
      </c>
      <c r="W208" s="475">
        <v>-1516.35</v>
      </c>
      <c r="X208" s="473">
        <v>446.89015219306754</v>
      </c>
      <c r="Y208" s="144">
        <v>127.21540700000004</v>
      </c>
      <c r="Z208" s="144">
        <v>0</v>
      </c>
      <c r="AA208" s="144">
        <v>13.109081155005606</v>
      </c>
      <c r="AB208" s="144">
        <v>20.225669230176148</v>
      </c>
      <c r="AC208" s="144">
        <v>0</v>
      </c>
      <c r="AD208" s="472">
        <v>160.55015738518179</v>
      </c>
      <c r="AE208" s="144">
        <v>-0.98</v>
      </c>
      <c r="AF208" s="144">
        <v>-1.7799999999999998</v>
      </c>
      <c r="AG208" s="144">
        <v>-0.98</v>
      </c>
      <c r="AH208" s="144">
        <v>-0.01</v>
      </c>
      <c r="AI208" s="144">
        <v>-17.46</v>
      </c>
      <c r="AJ208" s="144">
        <v>-35.212650999574649</v>
      </c>
      <c r="AK208" s="144">
        <v>-172.32555572549117</v>
      </c>
      <c r="AL208" s="144">
        <v>-108.8923134670255</v>
      </c>
      <c r="AM208" s="144">
        <v>-29.8</v>
      </c>
      <c r="AN208" s="144">
        <v>-11.42</v>
      </c>
      <c r="AO208" s="144">
        <v>-17.086028759917241</v>
      </c>
      <c r="AP208" s="144">
        <v>-3.7900000000000005</v>
      </c>
      <c r="AQ208" s="144">
        <v>59.619444322116145</v>
      </c>
      <c r="AR208" s="144">
        <v>3.946078139788141</v>
      </c>
      <c r="AS208" s="472">
        <v>-336.1710264901044</v>
      </c>
      <c r="AT208" s="474">
        <v>271.26928308814496</v>
      </c>
      <c r="AU208" s="144">
        <v>516.99191798048173</v>
      </c>
      <c r="AV208" s="472">
        <v>788.26120106862663</v>
      </c>
      <c r="AW208" s="144">
        <v>153.33136428974922</v>
      </c>
      <c r="AX208" s="473">
        <v>941.59256535837596</v>
      </c>
      <c r="AY208" s="494">
        <f>X208/V208</f>
        <v>0.22762887754402439</v>
      </c>
      <c r="AZ208" s="144">
        <v>-17.034164419396003</v>
      </c>
      <c r="BA208" s="131">
        <v>924.55840093898007</v>
      </c>
    </row>
    <row r="209" spans="1:53">
      <c r="A209" s="416">
        <v>630</v>
      </c>
      <c r="B209" s="435">
        <v>17</v>
      </c>
      <c r="C209" s="413" t="s">
        <v>222</v>
      </c>
      <c r="D209" s="15">
        <v>1641</v>
      </c>
      <c r="E209" s="144">
        <v>727.62154783668495</v>
      </c>
      <c r="F209" s="144">
        <v>108.09367458866544</v>
      </c>
      <c r="G209" s="144">
        <v>667.97977452772705</v>
      </c>
      <c r="H209" s="144">
        <v>636.11009140767828</v>
      </c>
      <c r="I209" s="144">
        <v>53.267422303473488</v>
      </c>
      <c r="J209" s="144">
        <v>42.44987202925045</v>
      </c>
      <c r="K209" s="472">
        <v>2235.5223826934798</v>
      </c>
      <c r="L209" s="144">
        <v>65.29063009888219</v>
      </c>
      <c r="M209" s="144">
        <v>0</v>
      </c>
      <c r="N209" s="144">
        <v>0</v>
      </c>
      <c r="O209" s="144">
        <v>175.85266910420475</v>
      </c>
      <c r="P209" s="144">
        <v>407.63861683395317</v>
      </c>
      <c r="Q209" s="144">
        <v>0</v>
      </c>
      <c r="R209" s="144">
        <v>0</v>
      </c>
      <c r="S209" s="144">
        <v>41.83313859588587</v>
      </c>
      <c r="T209" s="144">
        <v>39.825959780621574</v>
      </c>
      <c r="U209" s="475">
        <v>730.44101441354746</v>
      </c>
      <c r="V209" s="473">
        <v>2965.9633971070275</v>
      </c>
      <c r="W209" s="475">
        <v>-1516.3499999999997</v>
      </c>
      <c r="X209" s="473">
        <v>1449.6133971070278</v>
      </c>
      <c r="Y209" s="144">
        <v>329.360027</v>
      </c>
      <c r="Z209" s="144">
        <v>0</v>
      </c>
      <c r="AA209" s="144">
        <v>18.970807430792917</v>
      </c>
      <c r="AB209" s="144">
        <v>17.170092593334619</v>
      </c>
      <c r="AC209" s="144">
        <v>2.2502555500732617</v>
      </c>
      <c r="AD209" s="472">
        <v>367.75118257420075</v>
      </c>
      <c r="AE209" s="144">
        <v>-0.98000000000000009</v>
      </c>
      <c r="AF209" s="144">
        <v>-1.78</v>
      </c>
      <c r="AG209" s="144">
        <v>-0.98000000000000009</v>
      </c>
      <c r="AH209" s="144">
        <v>-0.01</v>
      </c>
      <c r="AI209" s="144">
        <v>-17.46</v>
      </c>
      <c r="AJ209" s="144">
        <v>-9.6198598415600252</v>
      </c>
      <c r="AK209" s="144">
        <v>-129.72363831338609</v>
      </c>
      <c r="AL209" s="144">
        <v>-191.95518705158329</v>
      </c>
      <c r="AM209" s="144">
        <v>-29.8</v>
      </c>
      <c r="AN209" s="144">
        <v>-11.42</v>
      </c>
      <c r="AO209" s="144">
        <v>-40.255474215266453</v>
      </c>
      <c r="AP209" s="144">
        <v>-3.79</v>
      </c>
      <c r="AQ209" s="144">
        <v>19.63307562559805</v>
      </c>
      <c r="AR209" s="144">
        <v>-7.6115643618281954</v>
      </c>
      <c r="AS209" s="472">
        <v>-425.75264815802609</v>
      </c>
      <c r="AT209" s="474">
        <v>1391.6119315232022</v>
      </c>
      <c r="AU209" s="144">
        <v>465.56792579706433</v>
      </c>
      <c r="AV209" s="472">
        <v>1857.1798573202666</v>
      </c>
      <c r="AW209" s="144">
        <v>136.73928848658238</v>
      </c>
      <c r="AX209" s="473">
        <v>1993.919145806849</v>
      </c>
      <c r="AY209" s="494">
        <f>X209/V209</f>
        <v>0.48874959094942538</v>
      </c>
      <c r="AZ209" s="144">
        <v>148.45687221206583</v>
      </c>
      <c r="BA209" s="131">
        <v>2142.3760180189147</v>
      </c>
    </row>
    <row r="210" spans="1:53">
      <c r="A210" s="416">
        <v>631</v>
      </c>
      <c r="B210" s="435">
        <v>2</v>
      </c>
      <c r="C210" s="413" t="s">
        <v>223</v>
      </c>
      <c r="D210" s="15">
        <v>1919</v>
      </c>
      <c r="E210" s="144">
        <v>430.05906201146433</v>
      </c>
      <c r="F210" s="144">
        <v>58.379656070870247</v>
      </c>
      <c r="G210" s="144">
        <v>496.16178738926521</v>
      </c>
      <c r="H210" s="144">
        <v>494.50786868160498</v>
      </c>
      <c r="I210" s="144">
        <v>58.155956227201663</v>
      </c>
      <c r="J210" s="144">
        <v>44.39699843668577</v>
      </c>
      <c r="K210" s="472">
        <v>1581.6613288170922</v>
      </c>
      <c r="L210" s="144">
        <v>51.744509144972646</v>
      </c>
      <c r="M210" s="144">
        <v>0</v>
      </c>
      <c r="N210" s="144">
        <v>0</v>
      </c>
      <c r="O210" s="144">
        <v>65.470432516935901</v>
      </c>
      <c r="P210" s="144">
        <v>61.81494673360973</v>
      </c>
      <c r="Q210" s="144">
        <v>0</v>
      </c>
      <c r="R210" s="144">
        <v>0</v>
      </c>
      <c r="S210" s="144">
        <v>29.372637601763451</v>
      </c>
      <c r="T210" s="144">
        <v>35.459197498697243</v>
      </c>
      <c r="U210" s="475">
        <v>243.86172349597896</v>
      </c>
      <c r="V210" s="473">
        <v>1825.5230523130713</v>
      </c>
      <c r="W210" s="475">
        <v>-1516.35</v>
      </c>
      <c r="X210" s="473">
        <v>309.17305231307125</v>
      </c>
      <c r="Y210" s="144">
        <v>0</v>
      </c>
      <c r="Z210" s="144">
        <v>0</v>
      </c>
      <c r="AA210" s="144">
        <v>6.6173883993833247</v>
      </c>
      <c r="AB210" s="144">
        <v>8.8173946612968148</v>
      </c>
      <c r="AC210" s="144">
        <v>0</v>
      </c>
      <c r="AD210" s="472">
        <v>15.434783060680139</v>
      </c>
      <c r="AE210" s="144">
        <v>-0.98</v>
      </c>
      <c r="AF210" s="144">
        <v>-1.78</v>
      </c>
      <c r="AG210" s="144">
        <v>-0.98</v>
      </c>
      <c r="AH210" s="144">
        <v>-0.01</v>
      </c>
      <c r="AI210" s="144">
        <v>-17.460000000000004</v>
      </c>
      <c r="AJ210" s="144">
        <v>-15.167660239708182</v>
      </c>
      <c r="AK210" s="144">
        <v>74.104605987206426</v>
      </c>
      <c r="AL210" s="144">
        <v>87.119142181905715</v>
      </c>
      <c r="AM210" s="144">
        <v>-29.8</v>
      </c>
      <c r="AN210" s="144">
        <v>-11.42</v>
      </c>
      <c r="AO210" s="144">
        <v>-16.46958063581382</v>
      </c>
      <c r="AP210" s="144">
        <v>-3.79</v>
      </c>
      <c r="AQ210" s="144">
        <v>42.198854600356135</v>
      </c>
      <c r="AR210" s="144">
        <v>3.1600094334995479</v>
      </c>
      <c r="AS210" s="472">
        <v>108.7253713274458</v>
      </c>
      <c r="AT210" s="474">
        <v>433.33320670119713</v>
      </c>
      <c r="AU210" s="144">
        <v>326.48825886597677</v>
      </c>
      <c r="AV210" s="472">
        <v>759.82146556717385</v>
      </c>
      <c r="AW210" s="144">
        <v>97.80296504510433</v>
      </c>
      <c r="AX210" s="473">
        <v>857.62443061227827</v>
      </c>
      <c r="AY210" s="494">
        <f>X210/V210</f>
        <v>0.1693613520362432</v>
      </c>
      <c r="AZ210" s="144">
        <v>-482.04651636268892</v>
      </c>
      <c r="BA210" s="131">
        <v>375.57791424958936</v>
      </c>
    </row>
    <row r="211" spans="1:53">
      <c r="A211" s="416">
        <v>635</v>
      </c>
      <c r="B211" s="435">
        <v>6</v>
      </c>
      <c r="C211" s="413" t="s">
        <v>224</v>
      </c>
      <c r="D211" s="15">
        <v>6238</v>
      </c>
      <c r="E211" s="144">
        <v>357.48973068291116</v>
      </c>
      <c r="F211" s="144">
        <v>74.830714972747671</v>
      </c>
      <c r="G211" s="144">
        <v>463.0342946457198</v>
      </c>
      <c r="H211" s="144">
        <v>460.72378326386661</v>
      </c>
      <c r="I211" s="144">
        <v>59.058659826867583</v>
      </c>
      <c r="J211" s="144">
        <v>45.069612055145882</v>
      </c>
      <c r="K211" s="472">
        <v>1460.2067954472589</v>
      </c>
      <c r="L211" s="144">
        <v>44.940071909081823</v>
      </c>
      <c r="M211" s="144">
        <v>0</v>
      </c>
      <c r="N211" s="144">
        <v>0</v>
      </c>
      <c r="O211" s="144">
        <v>77.730559474190443</v>
      </c>
      <c r="P211" s="144">
        <v>74.211648102337136</v>
      </c>
      <c r="Q211" s="144">
        <v>0</v>
      </c>
      <c r="R211" s="144">
        <v>0</v>
      </c>
      <c r="S211" s="144">
        <v>30.814265778410466</v>
      </c>
      <c r="T211" s="144">
        <v>38.916768194934278</v>
      </c>
      <c r="U211" s="475">
        <v>266.61331345895417</v>
      </c>
      <c r="V211" s="473">
        <v>1726.8201089062131</v>
      </c>
      <c r="W211" s="475">
        <v>-1516.35</v>
      </c>
      <c r="X211" s="473">
        <v>210.47010890621323</v>
      </c>
      <c r="Y211" s="144">
        <v>26.321124000000001</v>
      </c>
      <c r="Z211" s="144">
        <v>0</v>
      </c>
      <c r="AA211" s="144">
        <v>9.4739897938473696</v>
      </c>
      <c r="AB211" s="144">
        <v>17.66358468736713</v>
      </c>
      <c r="AC211" s="144">
        <v>0</v>
      </c>
      <c r="AD211" s="472">
        <v>53.458698481214491</v>
      </c>
      <c r="AE211" s="144">
        <v>-0.98</v>
      </c>
      <c r="AF211" s="144">
        <v>-1.7799999999999998</v>
      </c>
      <c r="AG211" s="144">
        <v>-0.98</v>
      </c>
      <c r="AH211" s="144">
        <v>-0.01</v>
      </c>
      <c r="AI211" s="144">
        <v>-17.46</v>
      </c>
      <c r="AJ211" s="144">
        <v>-27.369894196857967</v>
      </c>
      <c r="AK211" s="144">
        <v>-18.342867047600123</v>
      </c>
      <c r="AL211" s="144">
        <v>-4.3005668702592166</v>
      </c>
      <c r="AM211" s="144">
        <v>-29.8</v>
      </c>
      <c r="AN211" s="144">
        <v>-11.420000000000002</v>
      </c>
      <c r="AO211" s="144">
        <v>-11.48486701765837</v>
      </c>
      <c r="AP211" s="144">
        <v>-3.79</v>
      </c>
      <c r="AQ211" s="144">
        <v>49.4240172767269</v>
      </c>
      <c r="AR211" s="144">
        <v>-0.85430024700045515</v>
      </c>
      <c r="AS211" s="472">
        <v>-79.148478102649236</v>
      </c>
      <c r="AT211" s="474">
        <v>184.7803292847785</v>
      </c>
      <c r="AU211" s="144">
        <v>345.0721716480769</v>
      </c>
      <c r="AV211" s="472">
        <v>529.85250093285538</v>
      </c>
      <c r="AW211" s="144">
        <v>141.16823943022376</v>
      </c>
      <c r="AX211" s="473">
        <v>671.0207403630792</v>
      </c>
      <c r="AY211" s="494">
        <f>X211/V211</f>
        <v>0.1218830541876926</v>
      </c>
      <c r="AZ211" s="144">
        <v>-46.255328021801866</v>
      </c>
      <c r="BA211" s="131">
        <v>624.76541234127728</v>
      </c>
    </row>
    <row r="212" spans="1:53">
      <c r="A212" s="416">
        <v>636</v>
      </c>
      <c r="B212" s="435">
        <v>2</v>
      </c>
      <c r="C212" s="413" t="s">
        <v>225</v>
      </c>
      <c r="D212" s="15">
        <v>8011</v>
      </c>
      <c r="E212" s="144">
        <v>431.80206466109104</v>
      </c>
      <c r="F212" s="144">
        <v>74.584486331294457</v>
      </c>
      <c r="G212" s="144">
        <v>610.24721383098233</v>
      </c>
      <c r="H212" s="144">
        <v>590.59373611284479</v>
      </c>
      <c r="I212" s="144">
        <v>56.556105355136687</v>
      </c>
      <c r="J212" s="144">
        <v>45.46050181001123</v>
      </c>
      <c r="K212" s="472">
        <v>1809.2441081013608</v>
      </c>
      <c r="L212" s="144">
        <v>59.909296945632754</v>
      </c>
      <c r="M212" s="144">
        <v>0</v>
      </c>
      <c r="N212" s="144">
        <v>0</v>
      </c>
      <c r="O212" s="144">
        <v>105.37120209711645</v>
      </c>
      <c r="P212" s="144">
        <v>77.297479476449496</v>
      </c>
      <c r="Q212" s="144">
        <v>0</v>
      </c>
      <c r="R212" s="144">
        <v>0</v>
      </c>
      <c r="S212" s="144">
        <v>42.101760113828234</v>
      </c>
      <c r="T212" s="144">
        <v>42.15790787666959</v>
      </c>
      <c r="U212" s="475">
        <v>326.83764650969647</v>
      </c>
      <c r="V212" s="473">
        <v>2136.081754611057</v>
      </c>
      <c r="W212" s="475">
        <v>-1516.35</v>
      </c>
      <c r="X212" s="473">
        <v>619.73175461105711</v>
      </c>
      <c r="Y212" s="144">
        <v>0</v>
      </c>
      <c r="Z212" s="144">
        <v>0</v>
      </c>
      <c r="AA212" s="144">
        <v>10.196555563243743</v>
      </c>
      <c r="AB212" s="144">
        <v>18.276303318359616</v>
      </c>
      <c r="AC212" s="144">
        <v>0</v>
      </c>
      <c r="AD212" s="472">
        <v>28.472858881603361</v>
      </c>
      <c r="AE212" s="144">
        <v>-0.98</v>
      </c>
      <c r="AF212" s="144">
        <v>-1.78</v>
      </c>
      <c r="AG212" s="144">
        <v>-0.98</v>
      </c>
      <c r="AH212" s="144">
        <v>-0.01</v>
      </c>
      <c r="AI212" s="144">
        <v>-17.46</v>
      </c>
      <c r="AJ212" s="144">
        <v>-33.999834290350769</v>
      </c>
      <c r="AK212" s="144">
        <v>91.912839441548854</v>
      </c>
      <c r="AL212" s="144">
        <v>-4.3021599448085226</v>
      </c>
      <c r="AM212" s="144">
        <v>-29.8</v>
      </c>
      <c r="AN212" s="144">
        <v>-11.42</v>
      </c>
      <c r="AO212" s="144">
        <v>-22.343338805868164</v>
      </c>
      <c r="AP212" s="144">
        <v>-3.79</v>
      </c>
      <c r="AQ212" s="144">
        <v>19.608714747568836</v>
      </c>
      <c r="AR212" s="144">
        <v>-1.014613860073498</v>
      </c>
      <c r="AS212" s="472">
        <v>-16.358392711983253</v>
      </c>
      <c r="AT212" s="474">
        <v>631.8462207806773</v>
      </c>
      <c r="AU212" s="144">
        <v>398.96013747118656</v>
      </c>
      <c r="AV212" s="472">
        <v>1030.8063582518639</v>
      </c>
      <c r="AW212" s="144">
        <v>166.87441744637141</v>
      </c>
      <c r="AX212" s="473">
        <v>1197.6807756982353</v>
      </c>
      <c r="AY212" s="494">
        <f>X212/V212</f>
        <v>0.29012548479161526</v>
      </c>
      <c r="AZ212" s="144">
        <v>82.824908388465872</v>
      </c>
      <c r="BA212" s="131">
        <v>1280.505684086701</v>
      </c>
    </row>
    <row r="213" spans="1:53">
      <c r="A213" s="416">
        <v>638</v>
      </c>
      <c r="B213" s="435">
        <v>1</v>
      </c>
      <c r="C213" s="413" t="s">
        <v>226</v>
      </c>
      <c r="D213" s="15">
        <v>51737</v>
      </c>
      <c r="E213" s="144">
        <v>463.10291841428767</v>
      </c>
      <c r="F213" s="144">
        <v>91.66799466532656</v>
      </c>
      <c r="G213" s="144">
        <v>557.82275566809051</v>
      </c>
      <c r="H213" s="144">
        <v>526.93976032626551</v>
      </c>
      <c r="I213" s="144">
        <v>56.958289811933433</v>
      </c>
      <c r="J213" s="144">
        <v>49.267318940023578</v>
      </c>
      <c r="K213" s="472">
        <v>1745.7590378259274</v>
      </c>
      <c r="L213" s="144">
        <v>64.195125180816987</v>
      </c>
      <c r="M213" s="144">
        <v>22.077999999999999</v>
      </c>
      <c r="N213" s="144">
        <v>80.455621740727139</v>
      </c>
      <c r="O213" s="144">
        <v>182.88833523397179</v>
      </c>
      <c r="P213" s="144">
        <v>10.451759146989223</v>
      </c>
      <c r="Q213" s="144">
        <v>0</v>
      </c>
      <c r="R213" s="144">
        <v>10.452957844482674</v>
      </c>
      <c r="S213" s="144">
        <v>28.395915571921837</v>
      </c>
      <c r="T213" s="144">
        <v>45.315638711173825</v>
      </c>
      <c r="U213" s="475">
        <v>444.23335343008341</v>
      </c>
      <c r="V213" s="473">
        <v>2189.9923912560107</v>
      </c>
      <c r="W213" s="475">
        <v>-1516.3499999999997</v>
      </c>
      <c r="X213" s="473">
        <v>673.64239125601091</v>
      </c>
      <c r="Y213" s="144">
        <v>0</v>
      </c>
      <c r="Z213" s="144">
        <v>0</v>
      </c>
      <c r="AA213" s="144">
        <v>13.04839496193271</v>
      </c>
      <c r="AB213" s="144">
        <v>21.986312216075284</v>
      </c>
      <c r="AC213" s="144">
        <v>4.2018845229763251</v>
      </c>
      <c r="AD213" s="472">
        <v>39.23659170098432</v>
      </c>
      <c r="AE213" s="144">
        <v>-0.98000000000000009</v>
      </c>
      <c r="AF213" s="144">
        <v>-1.78</v>
      </c>
      <c r="AG213" s="144">
        <v>-0.98000000000000009</v>
      </c>
      <c r="AH213" s="144">
        <v>-0.01</v>
      </c>
      <c r="AI213" s="144">
        <v>-17.46</v>
      </c>
      <c r="AJ213" s="144">
        <v>-48.598174376171798</v>
      </c>
      <c r="AK213" s="144">
        <v>280.69982777852545</v>
      </c>
      <c r="AL213" s="144">
        <v>70.07168722384381</v>
      </c>
      <c r="AM213" s="144">
        <v>-29.8</v>
      </c>
      <c r="AN213" s="144">
        <v>-11.42</v>
      </c>
      <c r="AO213" s="144">
        <v>-19.571248098352829</v>
      </c>
      <c r="AP213" s="144">
        <v>-3.79</v>
      </c>
      <c r="AQ213" s="144">
        <v>24.265372244820764</v>
      </c>
      <c r="AR213" s="144">
        <v>-2.537458994974628</v>
      </c>
      <c r="AS213" s="472">
        <v>238.11000577769079</v>
      </c>
      <c r="AT213" s="474">
        <v>950.98898873468602</v>
      </c>
      <c r="AU213" s="144">
        <v>-48.072591414141904</v>
      </c>
      <c r="AV213" s="472">
        <v>902.91639732054409</v>
      </c>
      <c r="AW213" s="144">
        <v>93.615741759973901</v>
      </c>
      <c r="AX213" s="473">
        <v>996.53213908051794</v>
      </c>
      <c r="AY213" s="494">
        <f>X213/V213</f>
        <v>0.30760033411333526</v>
      </c>
      <c r="AZ213" s="144">
        <v>-11.399319570520133</v>
      </c>
      <c r="BA213" s="131">
        <v>985.13281950999783</v>
      </c>
    </row>
    <row r="214" spans="1:53">
      <c r="A214" s="416">
        <v>678</v>
      </c>
      <c r="B214" s="435">
        <v>17</v>
      </c>
      <c r="C214" s="413" t="s">
        <v>227</v>
      </c>
      <c r="D214" s="15">
        <v>23571</v>
      </c>
      <c r="E214" s="144">
        <v>407.11525730770865</v>
      </c>
      <c r="F214" s="144">
        <v>85.948239786177922</v>
      </c>
      <c r="G214" s="144">
        <v>597.42856900428501</v>
      </c>
      <c r="H214" s="144">
        <v>599.29389334351526</v>
      </c>
      <c r="I214" s="144">
        <v>56.731682151796697</v>
      </c>
      <c r="J214" s="144">
        <v>44.403292181069951</v>
      </c>
      <c r="K214" s="472">
        <v>1790.9209337745533</v>
      </c>
      <c r="L214" s="144">
        <v>82.124813856383369</v>
      </c>
      <c r="M214" s="144">
        <v>0</v>
      </c>
      <c r="N214" s="144">
        <v>0</v>
      </c>
      <c r="O214" s="144">
        <v>87.28175809257138</v>
      </c>
      <c r="P214" s="144">
        <v>35.511774764877764</v>
      </c>
      <c r="Q214" s="144">
        <v>0</v>
      </c>
      <c r="R214" s="144">
        <v>0</v>
      </c>
      <c r="S214" s="144">
        <v>25.963424159147522</v>
      </c>
      <c r="T214" s="144">
        <v>53.134707903780075</v>
      </c>
      <c r="U214" s="475">
        <v>284.01647877676015</v>
      </c>
      <c r="V214" s="473">
        <v>2074.9374125513136</v>
      </c>
      <c r="W214" s="475">
        <v>-1516.3500000000001</v>
      </c>
      <c r="X214" s="473">
        <v>558.58741255131349</v>
      </c>
      <c r="Y214" s="144">
        <v>28.079000666666669</v>
      </c>
      <c r="Z214" s="144">
        <v>0</v>
      </c>
      <c r="AA214" s="144">
        <v>15.919597654411453</v>
      </c>
      <c r="AB214" s="144">
        <v>19.79223516033932</v>
      </c>
      <c r="AC214" s="144">
        <v>0</v>
      </c>
      <c r="AD214" s="472">
        <v>63.790833481417444</v>
      </c>
      <c r="AE214" s="144">
        <v>-0.97999999999999987</v>
      </c>
      <c r="AF214" s="144">
        <v>-1.7799999999999998</v>
      </c>
      <c r="AG214" s="144">
        <v>-0.97999999999999987</v>
      </c>
      <c r="AH214" s="144">
        <v>-0.01</v>
      </c>
      <c r="AI214" s="144">
        <v>-17.46</v>
      </c>
      <c r="AJ214" s="144">
        <v>-44.224322790717402</v>
      </c>
      <c r="AK214" s="144">
        <v>64.263225614765474</v>
      </c>
      <c r="AL214" s="144">
        <v>-4.3167290012122068</v>
      </c>
      <c r="AM214" s="144">
        <v>-29.8</v>
      </c>
      <c r="AN214" s="144">
        <v>-11.42</v>
      </c>
      <c r="AO214" s="144">
        <v>-12.938307399247503</v>
      </c>
      <c r="AP214" s="144">
        <v>-3.79</v>
      </c>
      <c r="AQ214" s="144">
        <v>43.294504424317118</v>
      </c>
      <c r="AR214" s="144">
        <v>2.9528556909579042</v>
      </c>
      <c r="AS214" s="472">
        <v>-17.188773461136627</v>
      </c>
      <c r="AT214" s="474">
        <v>605.18947257159425</v>
      </c>
      <c r="AU214" s="144">
        <v>-8.2827323551896566</v>
      </c>
      <c r="AV214" s="472">
        <v>596.90674021640461</v>
      </c>
      <c r="AW214" s="144">
        <v>81.401638003818121</v>
      </c>
      <c r="AX214" s="473">
        <v>678.30837822022272</v>
      </c>
      <c r="AY214" s="494">
        <f>X214/V214</f>
        <v>0.26920687302297103</v>
      </c>
      <c r="AZ214" s="144">
        <v>2.0444672190403468</v>
      </c>
      <c r="BA214" s="131">
        <v>680.35284543926309</v>
      </c>
    </row>
    <row r="215" spans="1:53">
      <c r="A215" s="416">
        <v>680</v>
      </c>
      <c r="B215" s="435">
        <v>2</v>
      </c>
      <c r="C215" s="413" t="s">
        <v>228</v>
      </c>
      <c r="D215" s="15">
        <v>25738</v>
      </c>
      <c r="E215" s="144">
        <v>485.06509518999144</v>
      </c>
      <c r="F215" s="144">
        <v>84.152776439505772</v>
      </c>
      <c r="G215" s="144">
        <v>521.01538114849643</v>
      </c>
      <c r="H215" s="144">
        <v>441.91353718237622</v>
      </c>
      <c r="I215" s="144">
        <v>57.588844510062941</v>
      </c>
      <c r="J215" s="144">
        <v>49.820638744269168</v>
      </c>
      <c r="K215" s="472">
        <v>1639.5562732147021</v>
      </c>
      <c r="L215" s="144">
        <v>57.889776292081578</v>
      </c>
      <c r="M215" s="144">
        <v>0</v>
      </c>
      <c r="N215" s="144">
        <v>0</v>
      </c>
      <c r="O215" s="144">
        <v>267.6386203279198</v>
      </c>
      <c r="P215" s="144">
        <v>1.565479582503625</v>
      </c>
      <c r="Q215" s="144">
        <v>0</v>
      </c>
      <c r="R215" s="144">
        <v>0</v>
      </c>
      <c r="S215" s="144">
        <v>33.009339276401732</v>
      </c>
      <c r="T215" s="144">
        <v>47.328207319916082</v>
      </c>
      <c r="U215" s="475">
        <v>407.43142279882284</v>
      </c>
      <c r="V215" s="473">
        <v>2046.9876960135248</v>
      </c>
      <c r="W215" s="475">
        <v>-1516.35</v>
      </c>
      <c r="X215" s="473">
        <v>530.63769601352499</v>
      </c>
      <c r="Y215" s="144">
        <v>0</v>
      </c>
      <c r="Z215" s="144">
        <v>0</v>
      </c>
      <c r="AA215" s="144">
        <v>14.045471181305491</v>
      </c>
      <c r="AB215" s="144">
        <v>16.730686696770054</v>
      </c>
      <c r="AC215" s="144">
        <v>13.548430899962751</v>
      </c>
      <c r="AD215" s="472">
        <v>44.324588778038297</v>
      </c>
      <c r="AE215" s="144">
        <v>-0.97999999999999987</v>
      </c>
      <c r="AF215" s="144">
        <v>-1.78</v>
      </c>
      <c r="AG215" s="144">
        <v>-0.97999999999999987</v>
      </c>
      <c r="AH215" s="144">
        <v>-0.01</v>
      </c>
      <c r="AI215" s="144">
        <v>-17.46</v>
      </c>
      <c r="AJ215" s="144">
        <v>-49.780620883518537</v>
      </c>
      <c r="AK215" s="144">
        <v>30.58425632281639</v>
      </c>
      <c r="AL215" s="144">
        <v>-4.0959915821333475</v>
      </c>
      <c r="AM215" s="144">
        <v>-29.8</v>
      </c>
      <c r="AN215" s="144">
        <v>-11.42</v>
      </c>
      <c r="AO215" s="144">
        <v>-12.920151809498543</v>
      </c>
      <c r="AP215" s="144">
        <v>-3.79</v>
      </c>
      <c r="AQ215" s="144">
        <v>53.742811556253571</v>
      </c>
      <c r="AR215" s="144">
        <v>1.5913952218029019</v>
      </c>
      <c r="AS215" s="472">
        <v>-47.098301174277566</v>
      </c>
      <c r="AT215" s="474">
        <v>527.86398361728573</v>
      </c>
      <c r="AU215" s="144">
        <v>68.205151373076149</v>
      </c>
      <c r="AV215" s="472">
        <v>596.06913499036182</v>
      </c>
      <c r="AW215" s="144">
        <v>76.265545556067039</v>
      </c>
      <c r="AX215" s="473">
        <v>672.3346805464289</v>
      </c>
      <c r="AY215" s="494">
        <f>X215/V215</f>
        <v>0.25922857135239907</v>
      </c>
      <c r="AZ215" s="144">
        <v>-27.728161561892904</v>
      </c>
      <c r="BA215" s="131">
        <v>644.60651898453602</v>
      </c>
    </row>
    <row r="216" spans="1:53">
      <c r="A216" s="416">
        <v>681</v>
      </c>
      <c r="B216" s="435">
        <v>10</v>
      </c>
      <c r="C216" s="413" t="s">
        <v>229</v>
      </c>
      <c r="D216" s="15">
        <v>3246</v>
      </c>
      <c r="E216" s="144">
        <v>281.29372766481828</v>
      </c>
      <c r="F216" s="144">
        <v>48.894011090573009</v>
      </c>
      <c r="G216" s="144">
        <v>463.40494146642021</v>
      </c>
      <c r="H216" s="144">
        <v>350.81722735674674</v>
      </c>
      <c r="I216" s="144">
        <v>60.399926062846582</v>
      </c>
      <c r="J216" s="144">
        <v>41.617621688231665</v>
      </c>
      <c r="K216" s="472">
        <v>1246.4274553296364</v>
      </c>
      <c r="L216" s="144">
        <v>69.868632430282361</v>
      </c>
      <c r="M216" s="144">
        <v>0</v>
      </c>
      <c r="N216" s="144">
        <v>0</v>
      </c>
      <c r="O216" s="144">
        <v>126.39735366605052</v>
      </c>
      <c r="P216" s="144">
        <v>142.35677309222783</v>
      </c>
      <c r="Q216" s="144">
        <v>0</v>
      </c>
      <c r="R216" s="144">
        <v>0</v>
      </c>
      <c r="S216" s="144">
        <v>41.126014872092803</v>
      </c>
      <c r="T216" s="144">
        <v>40.749784349969197</v>
      </c>
      <c r="U216" s="475">
        <v>420.49855841062276</v>
      </c>
      <c r="V216" s="473">
        <v>1666.9260137402591</v>
      </c>
      <c r="W216" s="475">
        <v>-1516.35</v>
      </c>
      <c r="X216" s="473">
        <v>150.57601374025913</v>
      </c>
      <c r="Y216" s="144">
        <v>62.657666333333339</v>
      </c>
      <c r="Z216" s="144">
        <v>0</v>
      </c>
      <c r="AA216" s="144">
        <v>12.189232057226812</v>
      </c>
      <c r="AB216" s="144">
        <v>22.216041277677487</v>
      </c>
      <c r="AC216" s="144">
        <v>0</v>
      </c>
      <c r="AD216" s="472">
        <v>97.062939668237632</v>
      </c>
      <c r="AE216" s="144">
        <v>-0.98</v>
      </c>
      <c r="AF216" s="144">
        <v>-1.78</v>
      </c>
      <c r="AG216" s="144">
        <v>-0.98</v>
      </c>
      <c r="AH216" s="144">
        <v>-0.01</v>
      </c>
      <c r="AI216" s="144">
        <v>-17.46</v>
      </c>
      <c r="AJ216" s="144">
        <v>-42.952270995070855</v>
      </c>
      <c r="AK216" s="144">
        <v>103.4839181706549</v>
      </c>
      <c r="AL216" s="144">
        <v>52.979812683085868</v>
      </c>
      <c r="AM216" s="144">
        <v>-29.8</v>
      </c>
      <c r="AN216" s="144">
        <v>-11.42</v>
      </c>
      <c r="AO216" s="144">
        <v>-15.89727444259387</v>
      </c>
      <c r="AP216" s="144">
        <v>-3.79</v>
      </c>
      <c r="AQ216" s="144">
        <v>33.495411667116763</v>
      </c>
      <c r="AR216" s="144">
        <v>3.4935524600432961</v>
      </c>
      <c r="AS216" s="472">
        <v>68.383149543236101</v>
      </c>
      <c r="AT216" s="474">
        <v>316.02210295173285</v>
      </c>
      <c r="AU216" s="144">
        <v>417.39610802740663</v>
      </c>
      <c r="AV216" s="472">
        <v>733.41821097913953</v>
      </c>
      <c r="AW216" s="144">
        <v>198.62765042748782</v>
      </c>
      <c r="AX216" s="473">
        <v>932.04586140662741</v>
      </c>
      <c r="AY216" s="494">
        <f>X216/V216</f>
        <v>9.0331551909970928E-2</v>
      </c>
      <c r="AZ216" s="144">
        <v>9.8340028650646953</v>
      </c>
      <c r="BA216" s="131">
        <v>941.87986427169199</v>
      </c>
    </row>
    <row r="217" spans="1:53">
      <c r="A217" s="416">
        <v>683</v>
      </c>
      <c r="B217" s="435">
        <v>19</v>
      </c>
      <c r="C217" s="413" t="s">
        <v>230</v>
      </c>
      <c r="D217" s="15">
        <v>3570</v>
      </c>
      <c r="E217" s="144">
        <v>395.94319607843141</v>
      </c>
      <c r="F217" s="144">
        <v>78.452773109243694</v>
      </c>
      <c r="G217" s="144">
        <v>596.16262745098038</v>
      </c>
      <c r="H217" s="144">
        <v>691.1197647058824</v>
      </c>
      <c r="I217" s="144">
        <v>56.419697478991601</v>
      </c>
      <c r="J217" s="144">
        <v>39.992515406162468</v>
      </c>
      <c r="K217" s="472">
        <v>1858.090574229692</v>
      </c>
      <c r="L217" s="144">
        <v>62.421409647299555</v>
      </c>
      <c r="M217" s="144">
        <v>0</v>
      </c>
      <c r="N217" s="144">
        <v>0</v>
      </c>
      <c r="O217" s="144">
        <v>38.491960784313726</v>
      </c>
      <c r="P217" s="144">
        <v>798.86630237071961</v>
      </c>
      <c r="Q217" s="144">
        <v>0</v>
      </c>
      <c r="R217" s="144">
        <v>0</v>
      </c>
      <c r="S217" s="144">
        <v>36.592153843815026</v>
      </c>
      <c r="T217" s="144">
        <v>35.227843137254908</v>
      </c>
      <c r="U217" s="475">
        <v>971.59966978340276</v>
      </c>
      <c r="V217" s="473">
        <v>2829.6902440130953</v>
      </c>
      <c r="W217" s="475">
        <v>-1516.35</v>
      </c>
      <c r="X217" s="473">
        <v>1313.3402440130951</v>
      </c>
      <c r="Y217" s="144">
        <v>356.12453900000003</v>
      </c>
      <c r="Z217" s="144">
        <v>0</v>
      </c>
      <c r="AA217" s="144">
        <v>13.117864096749226</v>
      </c>
      <c r="AB217" s="144">
        <v>15.414619824208973</v>
      </c>
      <c r="AC217" s="144">
        <v>0</v>
      </c>
      <c r="AD217" s="472">
        <v>384.65702292095818</v>
      </c>
      <c r="AE217" s="144">
        <v>-0.98</v>
      </c>
      <c r="AF217" s="144">
        <v>-1.78</v>
      </c>
      <c r="AG217" s="144">
        <v>-0.98</v>
      </c>
      <c r="AH217" s="144">
        <v>-0.01</v>
      </c>
      <c r="AI217" s="144">
        <v>-17.46</v>
      </c>
      <c r="AJ217" s="144">
        <v>-26.465663865546219</v>
      </c>
      <c r="AK217" s="144">
        <v>-36.168076720537378</v>
      </c>
      <c r="AL217" s="144">
        <v>4.8947264673286499</v>
      </c>
      <c r="AM217" s="144">
        <v>-29.8</v>
      </c>
      <c r="AN217" s="144">
        <v>-11.42</v>
      </c>
      <c r="AO217" s="144">
        <v>-49.295732509839262</v>
      </c>
      <c r="AP217" s="144">
        <v>-3.7899999999999996</v>
      </c>
      <c r="AQ217" s="144">
        <v>48.508107183577494</v>
      </c>
      <c r="AR217" s="144">
        <v>1.5757847653317762</v>
      </c>
      <c r="AS217" s="472">
        <v>-123.17085467968495</v>
      </c>
      <c r="AT217" s="474">
        <v>1574.8264122543685</v>
      </c>
      <c r="AU217" s="144">
        <v>699.42431398354483</v>
      </c>
      <c r="AV217" s="472">
        <v>2274.2507262379136</v>
      </c>
      <c r="AW217" s="144">
        <v>167.68445269540001</v>
      </c>
      <c r="AX217" s="473">
        <v>2441.9351789333136</v>
      </c>
      <c r="AY217" s="494">
        <f>X217/V217</f>
        <v>0.46412862566557911</v>
      </c>
      <c r="AZ217" s="144">
        <v>8.4045478991596738</v>
      </c>
      <c r="BA217" s="131">
        <v>2450.3397268324725</v>
      </c>
    </row>
    <row r="218" spans="1:53">
      <c r="A218" s="416">
        <v>684</v>
      </c>
      <c r="B218" s="435">
        <v>4</v>
      </c>
      <c r="C218" s="413" t="s">
        <v>231</v>
      </c>
      <c r="D218" s="15">
        <v>38968</v>
      </c>
      <c r="E218" s="144">
        <v>386.84536979059743</v>
      </c>
      <c r="F218" s="144">
        <v>68.279762882365006</v>
      </c>
      <c r="G218" s="144">
        <v>468.14248614247583</v>
      </c>
      <c r="H218" s="144">
        <v>453.3007529254773</v>
      </c>
      <c r="I218" s="144">
        <v>58.870862245945382</v>
      </c>
      <c r="J218" s="144">
        <v>48.58490453705604</v>
      </c>
      <c r="K218" s="472">
        <v>1484.0241385239171</v>
      </c>
      <c r="L218" s="144">
        <v>63.366748734488205</v>
      </c>
      <c r="M218" s="144">
        <v>0</v>
      </c>
      <c r="N218" s="144">
        <v>0</v>
      </c>
      <c r="O218" s="144">
        <v>185.4376485834531</v>
      </c>
      <c r="P218" s="144">
        <v>10.515708552850839</v>
      </c>
      <c r="Q218" s="144">
        <v>0</v>
      </c>
      <c r="R218" s="144">
        <v>0</v>
      </c>
      <c r="S218" s="144">
        <v>37.046343887702562</v>
      </c>
      <c r="T218" s="144">
        <v>44.683304249640727</v>
      </c>
      <c r="U218" s="475">
        <v>341.04975400813538</v>
      </c>
      <c r="V218" s="473">
        <v>1825.0738925320527</v>
      </c>
      <c r="W218" s="475">
        <v>-1516.35</v>
      </c>
      <c r="X218" s="473">
        <v>308.72389253205273</v>
      </c>
      <c r="Y218" s="144">
        <v>0</v>
      </c>
      <c r="Z218" s="144">
        <v>0</v>
      </c>
      <c r="AA218" s="144">
        <v>14.347503835898342</v>
      </c>
      <c r="AB218" s="144">
        <v>19.682306377975966</v>
      </c>
      <c r="AC218" s="144">
        <v>0.10052621035792986</v>
      </c>
      <c r="AD218" s="472">
        <v>34.13033642423224</v>
      </c>
      <c r="AE218" s="144">
        <v>-0.98</v>
      </c>
      <c r="AF218" s="144">
        <v>-1.7800000000000002</v>
      </c>
      <c r="AG218" s="144">
        <v>-0.98</v>
      </c>
      <c r="AH218" s="144">
        <v>-0.01</v>
      </c>
      <c r="AI218" s="144">
        <v>-17.46</v>
      </c>
      <c r="AJ218" s="144">
        <v>-34.841424946109633</v>
      </c>
      <c r="AK218" s="144">
        <v>-8.3243630965063407</v>
      </c>
      <c r="AL218" s="144">
        <v>-4.1940628948345555</v>
      </c>
      <c r="AM218" s="144">
        <v>-29.800000000000004</v>
      </c>
      <c r="AN218" s="144">
        <v>-11.42</v>
      </c>
      <c r="AO218" s="144">
        <v>-5.6119475630843461</v>
      </c>
      <c r="AP218" s="144">
        <v>-3.79</v>
      </c>
      <c r="AQ218" s="144">
        <v>47.962053657482727</v>
      </c>
      <c r="AR218" s="144">
        <v>-0.64175386664527967</v>
      </c>
      <c r="AS218" s="472">
        <v>-71.87149870969742</v>
      </c>
      <c r="AT218" s="474">
        <v>270.98273024658749</v>
      </c>
      <c r="AU218" s="144">
        <v>-12.07642799403026</v>
      </c>
      <c r="AV218" s="472">
        <v>258.90630225255728</v>
      </c>
      <c r="AW218" s="144">
        <v>130.31445770101183</v>
      </c>
      <c r="AX218" s="473">
        <v>389.22075995356909</v>
      </c>
      <c r="AY218" s="494">
        <f>X218/V218</f>
        <v>0.16915692772512267</v>
      </c>
      <c r="AZ218" s="144">
        <v>-74.360819896838422</v>
      </c>
      <c r="BA218" s="131">
        <v>314.85994005673075</v>
      </c>
    </row>
    <row r="219" spans="1:53">
      <c r="A219" s="416">
        <v>686</v>
      </c>
      <c r="B219" s="435">
        <v>11</v>
      </c>
      <c r="C219" s="413" t="s">
        <v>232</v>
      </c>
      <c r="D219" s="15">
        <v>2935</v>
      </c>
      <c r="E219" s="144">
        <v>239.30793867120957</v>
      </c>
      <c r="F219" s="144">
        <v>57.255822827938673</v>
      </c>
      <c r="G219" s="144">
        <v>422.54689948892673</v>
      </c>
      <c r="H219" s="144">
        <v>411.08539011925041</v>
      </c>
      <c r="I219" s="144">
        <v>60.712422487223165</v>
      </c>
      <c r="J219" s="144">
        <v>41.91005110732538</v>
      </c>
      <c r="K219" s="472">
        <v>1232.8185247018739</v>
      </c>
      <c r="L219" s="144">
        <v>70.993370959755012</v>
      </c>
      <c r="M219" s="144">
        <v>0</v>
      </c>
      <c r="N219" s="144">
        <v>0</v>
      </c>
      <c r="O219" s="144">
        <v>82.269189097103904</v>
      </c>
      <c r="P219" s="144">
        <v>151.61520343682162</v>
      </c>
      <c r="Q219" s="144">
        <v>0</v>
      </c>
      <c r="R219" s="144">
        <v>0</v>
      </c>
      <c r="S219" s="144">
        <v>26.162123833834872</v>
      </c>
      <c r="T219" s="144">
        <v>41.56981260647359</v>
      </c>
      <c r="U219" s="475">
        <v>372.60969993398896</v>
      </c>
      <c r="V219" s="473">
        <v>1605.428224635863</v>
      </c>
      <c r="W219" s="475">
        <v>-1516.35</v>
      </c>
      <c r="X219" s="473">
        <v>89.078224635862924</v>
      </c>
      <c r="Y219" s="144">
        <v>123.39790350000003</v>
      </c>
      <c r="Z219" s="144">
        <v>0</v>
      </c>
      <c r="AA219" s="144">
        <v>11.521349219780182</v>
      </c>
      <c r="AB219" s="144">
        <v>21.461324765193719</v>
      </c>
      <c r="AC219" s="144">
        <v>0</v>
      </c>
      <c r="AD219" s="472">
        <v>156.38057748497394</v>
      </c>
      <c r="AE219" s="144">
        <v>-0.97999999999999987</v>
      </c>
      <c r="AF219" s="144">
        <v>-1.78</v>
      </c>
      <c r="AG219" s="144">
        <v>-0.97999999999999987</v>
      </c>
      <c r="AH219" s="144">
        <v>-0.01</v>
      </c>
      <c r="AI219" s="144">
        <v>-17.46</v>
      </c>
      <c r="AJ219" s="144">
        <v>-46.192701073253829</v>
      </c>
      <c r="AK219" s="144">
        <v>-61.61688875967053</v>
      </c>
      <c r="AL219" s="144">
        <v>-50.727513266404372</v>
      </c>
      <c r="AM219" s="144">
        <v>-29.8</v>
      </c>
      <c r="AN219" s="144">
        <v>-11.419999999999998</v>
      </c>
      <c r="AO219" s="144">
        <v>-11.742493958279951</v>
      </c>
      <c r="AP219" s="144">
        <v>-3.79</v>
      </c>
      <c r="AQ219" s="144">
        <v>26.656397363336328</v>
      </c>
      <c r="AR219" s="144">
        <v>2.1431807065910213</v>
      </c>
      <c r="AS219" s="472">
        <v>-207.70001898768135</v>
      </c>
      <c r="AT219" s="474">
        <v>37.758783133155518</v>
      </c>
      <c r="AU219" s="144">
        <v>503.97929545472596</v>
      </c>
      <c r="AV219" s="472">
        <v>541.73807858788143</v>
      </c>
      <c r="AW219" s="144">
        <v>171.91069450847252</v>
      </c>
      <c r="AX219" s="473">
        <v>713.64877309635392</v>
      </c>
      <c r="AY219" s="494">
        <f>X219/V219</f>
        <v>5.5485647548066064E-2</v>
      </c>
      <c r="AZ219" s="144">
        <v>-6.8152722316865395</v>
      </c>
      <c r="BA219" s="131">
        <v>706.83350086466737</v>
      </c>
    </row>
    <row r="220" spans="1:53">
      <c r="A220" s="416">
        <v>687</v>
      </c>
      <c r="B220" s="435">
        <v>11</v>
      </c>
      <c r="C220" s="413" t="s">
        <v>233</v>
      </c>
      <c r="D220" s="15">
        <v>1413</v>
      </c>
      <c r="E220" s="144">
        <v>217.47087756546358</v>
      </c>
      <c r="F220" s="144">
        <v>46.249936305732483</v>
      </c>
      <c r="G220" s="144">
        <v>300.11315640481246</v>
      </c>
      <c r="H220" s="144">
        <v>354.98475583864121</v>
      </c>
      <c r="I220" s="144">
        <v>62.300297239915068</v>
      </c>
      <c r="J220" s="144">
        <v>39.28079263977353</v>
      </c>
      <c r="K220" s="472">
        <v>1020.3998159943384</v>
      </c>
      <c r="L220" s="144">
        <v>81.646584733899331</v>
      </c>
      <c r="M220" s="144">
        <v>0</v>
      </c>
      <c r="N220" s="144">
        <v>0</v>
      </c>
      <c r="O220" s="144">
        <v>48.625725406935594</v>
      </c>
      <c r="P220" s="144">
        <v>672.45596064327412</v>
      </c>
      <c r="Q220" s="144">
        <v>0</v>
      </c>
      <c r="R220" s="144">
        <v>0</v>
      </c>
      <c r="S220" s="144">
        <v>33.032283673489125</v>
      </c>
      <c r="T220" s="144">
        <v>41.821939136588824</v>
      </c>
      <c r="U220" s="475">
        <v>877.58249359418699</v>
      </c>
      <c r="V220" s="473">
        <v>1897.9823095885254</v>
      </c>
      <c r="W220" s="475">
        <v>-1516.35</v>
      </c>
      <c r="X220" s="473">
        <v>381.63230958852557</v>
      </c>
      <c r="Y220" s="144">
        <v>356.31600200000003</v>
      </c>
      <c r="Z220" s="144">
        <v>0</v>
      </c>
      <c r="AA220" s="144">
        <v>12.763847665050594</v>
      </c>
      <c r="AB220" s="144">
        <v>18.450156727367862</v>
      </c>
      <c r="AC220" s="144">
        <v>0</v>
      </c>
      <c r="AD220" s="472">
        <v>387.5300063924185</v>
      </c>
      <c r="AE220" s="144">
        <v>-0.98</v>
      </c>
      <c r="AF220" s="144">
        <v>-1.7799999999999998</v>
      </c>
      <c r="AG220" s="144">
        <v>-0.98</v>
      </c>
      <c r="AH220" s="144">
        <v>-0.01</v>
      </c>
      <c r="AI220" s="144">
        <v>-17.46</v>
      </c>
      <c r="AJ220" s="144">
        <v>-38.150444090587399</v>
      </c>
      <c r="AK220" s="144">
        <v>57.474574627625081</v>
      </c>
      <c r="AL220" s="144">
        <v>-35.509427896046326</v>
      </c>
      <c r="AM220" s="144">
        <v>-29.8</v>
      </c>
      <c r="AN220" s="144">
        <v>-11.42</v>
      </c>
      <c r="AO220" s="144">
        <v>-21.49822717126801</v>
      </c>
      <c r="AP220" s="144">
        <v>-3.7900000000000005</v>
      </c>
      <c r="AQ220" s="144">
        <v>66.969917876049834</v>
      </c>
      <c r="AR220" s="144">
        <v>3.4023831584701982</v>
      </c>
      <c r="AS220" s="472">
        <v>-33.531223495756628</v>
      </c>
      <c r="AT220" s="474">
        <v>735.63109248518742</v>
      </c>
      <c r="AU220" s="144">
        <v>256.18617582145879</v>
      </c>
      <c r="AV220" s="472">
        <v>991.81726830664616</v>
      </c>
      <c r="AW220" s="144">
        <v>221.66282443256304</v>
      </c>
      <c r="AX220" s="473">
        <v>1213.4800927392091</v>
      </c>
      <c r="AY220" s="494">
        <f>X220/V220</f>
        <v>0.20107263785364884</v>
      </c>
      <c r="AZ220" s="144">
        <v>107.41077643312106</v>
      </c>
      <c r="BA220" s="131">
        <v>1320.8908691723302</v>
      </c>
    </row>
    <row r="221" spans="1:53">
      <c r="A221" s="416">
        <v>689</v>
      </c>
      <c r="B221" s="435">
        <v>9</v>
      </c>
      <c r="C221" s="413" t="s">
        <v>234</v>
      </c>
      <c r="D221" s="15">
        <v>3008</v>
      </c>
      <c r="E221" s="144">
        <v>227.66275930851066</v>
      </c>
      <c r="F221" s="144">
        <v>71.384720744680848</v>
      </c>
      <c r="G221" s="144">
        <v>329.83381648936171</v>
      </c>
      <c r="H221" s="144">
        <v>324.49260638297875</v>
      </c>
      <c r="I221" s="144">
        <v>61.934813829787231</v>
      </c>
      <c r="J221" s="144">
        <v>40.060744680851059</v>
      </c>
      <c r="K221" s="472">
        <v>1055.3694614361702</v>
      </c>
      <c r="L221" s="144">
        <v>98.578999795337992</v>
      </c>
      <c r="M221" s="144">
        <v>0</v>
      </c>
      <c r="N221" s="144">
        <v>0</v>
      </c>
      <c r="O221" s="144">
        <v>118.77738696808511</v>
      </c>
      <c r="P221" s="144">
        <v>96.477306057066656</v>
      </c>
      <c r="Q221" s="144">
        <v>0</v>
      </c>
      <c r="R221" s="144">
        <v>0</v>
      </c>
      <c r="S221" s="144">
        <v>37.369346873367085</v>
      </c>
      <c r="T221" s="144">
        <v>56.939361702127663</v>
      </c>
      <c r="U221" s="475">
        <v>408.14240139598451</v>
      </c>
      <c r="V221" s="473">
        <v>1463.511862832155</v>
      </c>
      <c r="W221" s="475">
        <v>-1516.35</v>
      </c>
      <c r="X221" s="473">
        <v>-52.838137167844948</v>
      </c>
      <c r="Y221" s="144">
        <v>109.45637400000001</v>
      </c>
      <c r="Z221" s="144">
        <v>0</v>
      </c>
      <c r="AA221" s="144">
        <v>12.2886741480292</v>
      </c>
      <c r="AB221" s="144">
        <v>17.400806763249403</v>
      </c>
      <c r="AC221" s="144">
        <v>0</v>
      </c>
      <c r="AD221" s="472">
        <v>139.14585491127863</v>
      </c>
      <c r="AE221" s="144">
        <v>-0.98000000000000009</v>
      </c>
      <c r="AF221" s="144">
        <v>-1.78</v>
      </c>
      <c r="AG221" s="144">
        <v>-0.98000000000000009</v>
      </c>
      <c r="AH221" s="144">
        <v>-0.01</v>
      </c>
      <c r="AI221" s="144">
        <v>-17.46</v>
      </c>
      <c r="AJ221" s="144">
        <v>-38.354555634973401</v>
      </c>
      <c r="AK221" s="144">
        <v>457.71315009437819</v>
      </c>
      <c r="AL221" s="144">
        <v>261.98806341253288</v>
      </c>
      <c r="AM221" s="144">
        <v>-29.800000000000004</v>
      </c>
      <c r="AN221" s="144">
        <v>-11.42</v>
      </c>
      <c r="AO221" s="144">
        <v>-20.751787358356484</v>
      </c>
      <c r="AP221" s="144">
        <v>-3.79</v>
      </c>
      <c r="AQ221" s="144">
        <v>61.531107376652436</v>
      </c>
      <c r="AR221" s="144">
        <v>12.905259980168655</v>
      </c>
      <c r="AS221" s="472">
        <v>668.81123787040224</v>
      </c>
      <c r="AT221" s="474">
        <v>755.11895561383596</v>
      </c>
      <c r="AU221" s="144">
        <v>202.26143144212375</v>
      </c>
      <c r="AV221" s="472">
        <v>957.38038705595977</v>
      </c>
      <c r="AW221" s="144">
        <v>151.28341822223942</v>
      </c>
      <c r="AX221" s="473">
        <v>1108.6638052781993</v>
      </c>
      <c r="AY221" s="494">
        <f>X221/V221</f>
        <v>-3.6103661685115272E-2</v>
      </c>
      <c r="AZ221" s="144">
        <v>-5.5138546874999994</v>
      </c>
      <c r="BA221" s="131">
        <v>1103.1499505906993</v>
      </c>
    </row>
    <row r="222" spans="1:53">
      <c r="A222" s="416">
        <v>691</v>
      </c>
      <c r="B222" s="435">
        <v>17</v>
      </c>
      <c r="C222" s="413" t="s">
        <v>235</v>
      </c>
      <c r="D222" s="15">
        <v>2556</v>
      </c>
      <c r="E222" s="144">
        <v>528.97493740219102</v>
      </c>
      <c r="F222" s="144">
        <v>131.49126760563379</v>
      </c>
      <c r="G222" s="144">
        <v>651.10917057902975</v>
      </c>
      <c r="H222" s="144">
        <v>546.29410798122069</v>
      </c>
      <c r="I222" s="144">
        <v>55.250234741784041</v>
      </c>
      <c r="J222" s="144">
        <v>41.032394366197181</v>
      </c>
      <c r="K222" s="472">
        <v>1954.1521126760563</v>
      </c>
      <c r="L222" s="144">
        <v>42.259580971393262</v>
      </c>
      <c r="M222" s="144">
        <v>0</v>
      </c>
      <c r="N222" s="144">
        <v>0</v>
      </c>
      <c r="O222" s="144">
        <v>10.752449139280124</v>
      </c>
      <c r="P222" s="144">
        <v>153.01884430025123</v>
      </c>
      <c r="Q222" s="144">
        <v>0</v>
      </c>
      <c r="R222" s="144">
        <v>0</v>
      </c>
      <c r="S222" s="144">
        <v>32.500362841387854</v>
      </c>
      <c r="T222" s="144">
        <v>27.871205007824727</v>
      </c>
      <c r="U222" s="475">
        <v>266.40244226013721</v>
      </c>
      <c r="V222" s="473">
        <v>2220.5545549361932</v>
      </c>
      <c r="W222" s="475">
        <v>-1516.35</v>
      </c>
      <c r="X222" s="473">
        <v>704.2045549361934</v>
      </c>
      <c r="Y222" s="144">
        <v>125.55942000000002</v>
      </c>
      <c r="Z222" s="144">
        <v>0</v>
      </c>
      <c r="AA222" s="144">
        <v>12.607662628877659</v>
      </c>
      <c r="AB222" s="144">
        <v>20.218289659681954</v>
      </c>
      <c r="AC222" s="144">
        <v>0</v>
      </c>
      <c r="AD222" s="472">
        <v>158.38537228855964</v>
      </c>
      <c r="AE222" s="144">
        <v>-0.98000000000000009</v>
      </c>
      <c r="AF222" s="144">
        <v>-1.78</v>
      </c>
      <c r="AG222" s="144">
        <v>-0.98000000000000009</v>
      </c>
      <c r="AH222" s="144">
        <v>-0.01</v>
      </c>
      <c r="AI222" s="144">
        <v>-17.46</v>
      </c>
      <c r="AJ222" s="144">
        <v>-17.458253129890455</v>
      </c>
      <c r="AK222" s="144">
        <v>211.40318794422782</v>
      </c>
      <c r="AL222" s="144">
        <v>-4.3590026547778518</v>
      </c>
      <c r="AM222" s="144">
        <v>-29.8</v>
      </c>
      <c r="AN222" s="144">
        <v>-11.42</v>
      </c>
      <c r="AO222" s="144">
        <v>-36.094301342713763</v>
      </c>
      <c r="AP222" s="144">
        <v>-3.79</v>
      </c>
      <c r="AQ222" s="144">
        <v>36.185247066047722</v>
      </c>
      <c r="AR222" s="144">
        <v>-0.6010010321860163</v>
      </c>
      <c r="AS222" s="472">
        <v>122.85587685070747</v>
      </c>
      <c r="AT222" s="474">
        <v>985.4458040754605</v>
      </c>
      <c r="AU222" s="144">
        <v>679.75900904568459</v>
      </c>
      <c r="AV222" s="472">
        <v>1665.2048131211454</v>
      </c>
      <c r="AW222" s="144">
        <v>187.84824680276822</v>
      </c>
      <c r="AX222" s="473">
        <v>1853.0530599239137</v>
      </c>
      <c r="AY222" s="494">
        <f>X222/V222</f>
        <v>0.31713004004822953</v>
      </c>
      <c r="AZ222" s="144">
        <v>8.4779835680751177</v>
      </c>
      <c r="BA222" s="131">
        <v>1861.5310434919886</v>
      </c>
    </row>
    <row r="223" spans="1:53">
      <c r="A223" s="416">
        <v>694</v>
      </c>
      <c r="B223" s="435">
        <v>5</v>
      </c>
      <c r="C223" s="413" t="s">
        <v>236</v>
      </c>
      <c r="D223" s="15">
        <v>28643</v>
      </c>
      <c r="E223" s="144">
        <v>364.45052159340855</v>
      </c>
      <c r="F223" s="144">
        <v>83.76640575358725</v>
      </c>
      <c r="G223" s="144">
        <v>495.82815172991656</v>
      </c>
      <c r="H223" s="144">
        <v>516.36451419194918</v>
      </c>
      <c r="I223" s="144">
        <v>58.374692595049403</v>
      </c>
      <c r="J223" s="144">
        <v>49.66496526201864</v>
      </c>
      <c r="K223" s="472">
        <v>1568.4492511259298</v>
      </c>
      <c r="L223" s="144">
        <v>74.458549636513425</v>
      </c>
      <c r="M223" s="144">
        <v>0</v>
      </c>
      <c r="N223" s="144">
        <v>0</v>
      </c>
      <c r="O223" s="144">
        <v>159.68996613483225</v>
      </c>
      <c r="P223" s="144">
        <v>3.4882302201599491</v>
      </c>
      <c r="Q223" s="144">
        <v>0</v>
      </c>
      <c r="R223" s="144">
        <v>0</v>
      </c>
      <c r="S223" s="144">
        <v>32.052700507254279</v>
      </c>
      <c r="T223" s="144">
        <v>55.562608665293432</v>
      </c>
      <c r="U223" s="475">
        <v>325.25205516405327</v>
      </c>
      <c r="V223" s="473">
        <v>1893.7013062899832</v>
      </c>
      <c r="W223" s="475">
        <v>-1516.35</v>
      </c>
      <c r="X223" s="473">
        <v>377.35130628998326</v>
      </c>
      <c r="Y223" s="144">
        <v>0</v>
      </c>
      <c r="Z223" s="144">
        <v>0</v>
      </c>
      <c r="AA223" s="144">
        <v>13.731616085119981</v>
      </c>
      <c r="AB223" s="144">
        <v>20.824066746442202</v>
      </c>
      <c r="AC223" s="144">
        <v>1.5801934301254652</v>
      </c>
      <c r="AD223" s="472">
        <v>36.135876261687649</v>
      </c>
      <c r="AE223" s="144">
        <v>-0.98</v>
      </c>
      <c r="AF223" s="144">
        <v>-1.78</v>
      </c>
      <c r="AG223" s="144">
        <v>-0.98</v>
      </c>
      <c r="AH223" s="144">
        <v>-0.01</v>
      </c>
      <c r="AI223" s="144">
        <v>-17.46</v>
      </c>
      <c r="AJ223" s="144">
        <v>-73.04233601927173</v>
      </c>
      <c r="AK223" s="144">
        <v>-51.444134160249533</v>
      </c>
      <c r="AL223" s="144">
        <v>-4.1833270425589202</v>
      </c>
      <c r="AM223" s="144">
        <v>-29.8</v>
      </c>
      <c r="AN223" s="144">
        <v>-11.42</v>
      </c>
      <c r="AO223" s="144">
        <v>-5.8523433820749275</v>
      </c>
      <c r="AP223" s="144">
        <v>-3.79</v>
      </c>
      <c r="AQ223" s="144">
        <v>63.265653890426037</v>
      </c>
      <c r="AR223" s="144">
        <v>-2.3239497198188861</v>
      </c>
      <c r="AS223" s="472">
        <v>-139.80043643354799</v>
      </c>
      <c r="AT223" s="474">
        <v>273.68674611812298</v>
      </c>
      <c r="AU223" s="144">
        <v>-3.6898212479838524</v>
      </c>
      <c r="AV223" s="472">
        <v>269.99692487013914</v>
      </c>
      <c r="AW223" s="144">
        <v>89.614616571725279</v>
      </c>
      <c r="AX223" s="473">
        <v>359.6115414418644</v>
      </c>
      <c r="AY223" s="494">
        <f>X223/V223</f>
        <v>0.19926653957337415</v>
      </c>
      <c r="AZ223" s="144">
        <v>4.5206489320252805</v>
      </c>
      <c r="BA223" s="131">
        <v>364.13219037388961</v>
      </c>
    </row>
    <row r="224" spans="1:53">
      <c r="A224" s="416">
        <v>697</v>
      </c>
      <c r="B224" s="435">
        <v>18</v>
      </c>
      <c r="C224" s="413" t="s">
        <v>237</v>
      </c>
      <c r="D224" s="15">
        <v>1163</v>
      </c>
      <c r="E224" s="144">
        <v>256.66959587274289</v>
      </c>
      <c r="F224" s="144">
        <v>48.164471195184866</v>
      </c>
      <c r="G224" s="144">
        <v>433.42320722269994</v>
      </c>
      <c r="H224" s="144">
        <v>326.38369733447979</v>
      </c>
      <c r="I224" s="144">
        <v>60.97939810834049</v>
      </c>
      <c r="J224" s="144">
        <v>38.298469475494407</v>
      </c>
      <c r="K224" s="472">
        <v>1163.9188392089422</v>
      </c>
      <c r="L224" s="144">
        <v>70.056128700964067</v>
      </c>
      <c r="M224" s="144">
        <v>0</v>
      </c>
      <c r="N224" s="144">
        <v>0</v>
      </c>
      <c r="O224" s="144">
        <v>72.582003439380912</v>
      </c>
      <c r="P224" s="144">
        <v>593.44024163825918</v>
      </c>
      <c r="Q224" s="144">
        <v>0</v>
      </c>
      <c r="R224" s="144">
        <v>0</v>
      </c>
      <c r="S224" s="144">
        <v>17.599167530957317</v>
      </c>
      <c r="T224" s="144">
        <v>49.197248495270856</v>
      </c>
      <c r="U224" s="475">
        <v>802.8747898048324</v>
      </c>
      <c r="V224" s="473">
        <v>1966.7936290137748</v>
      </c>
      <c r="W224" s="475">
        <v>-1516.35</v>
      </c>
      <c r="X224" s="473">
        <v>450.44362901377485</v>
      </c>
      <c r="Y224" s="144">
        <v>108.24545450000001</v>
      </c>
      <c r="Z224" s="144">
        <v>0</v>
      </c>
      <c r="AA224" s="144">
        <v>9.8178357933285696</v>
      </c>
      <c r="AB224" s="144">
        <v>19.489182453706</v>
      </c>
      <c r="AC224" s="144">
        <v>0</v>
      </c>
      <c r="AD224" s="472">
        <v>137.55247274703456</v>
      </c>
      <c r="AE224" s="144">
        <v>-0.98</v>
      </c>
      <c r="AF224" s="144">
        <v>-1.7799999999999998</v>
      </c>
      <c r="AG224" s="144">
        <v>-0.98</v>
      </c>
      <c r="AH224" s="144">
        <v>-0.01</v>
      </c>
      <c r="AI224" s="144">
        <v>-17.46</v>
      </c>
      <c r="AJ224" s="144">
        <v>-22.695085984522784</v>
      </c>
      <c r="AK224" s="144">
        <v>-111.395123987161</v>
      </c>
      <c r="AL224" s="144">
        <v>-27.874842253913894</v>
      </c>
      <c r="AM224" s="144">
        <v>-29.8</v>
      </c>
      <c r="AN224" s="144">
        <v>-11.42</v>
      </c>
      <c r="AO224" s="144">
        <v>-17.240249721759266</v>
      </c>
      <c r="AP224" s="144">
        <v>-3.7900000000000005</v>
      </c>
      <c r="AQ224" s="144">
        <v>26.757053240399213</v>
      </c>
      <c r="AR224" s="144">
        <v>15.221137341613332</v>
      </c>
      <c r="AS224" s="472">
        <v>-203.44711136534437</v>
      </c>
      <c r="AT224" s="474">
        <v>384.54899039546507</v>
      </c>
      <c r="AU224" s="144">
        <v>410.82717005428736</v>
      </c>
      <c r="AV224" s="472">
        <v>795.37616044975243</v>
      </c>
      <c r="AW224" s="144">
        <v>198.09137398978365</v>
      </c>
      <c r="AX224" s="473">
        <v>993.46753443953594</v>
      </c>
      <c r="AY224" s="494">
        <f>X224/V224</f>
        <v>0.22902434824320864</v>
      </c>
      <c r="AZ224" s="144">
        <v>22.932443680137578</v>
      </c>
      <c r="BA224" s="131">
        <v>1016.3999781196735</v>
      </c>
    </row>
    <row r="225" spans="1:53">
      <c r="A225" s="416">
        <v>698</v>
      </c>
      <c r="B225" s="435">
        <v>19</v>
      </c>
      <c r="C225" s="413" t="s">
        <v>238</v>
      </c>
      <c r="D225" s="15">
        <v>65722</v>
      </c>
      <c r="E225" s="144">
        <v>478.77609080673142</v>
      </c>
      <c r="F225" s="144">
        <v>86.793199841757698</v>
      </c>
      <c r="G225" s="144">
        <v>518.13409938833274</v>
      </c>
      <c r="H225" s="144">
        <v>495.6705781929947</v>
      </c>
      <c r="I225" s="144">
        <v>57.370879766288304</v>
      </c>
      <c r="J225" s="144">
        <v>51.492279601959766</v>
      </c>
      <c r="K225" s="472">
        <v>1688.2371275980643</v>
      </c>
      <c r="L225" s="144">
        <v>63.889417072897025</v>
      </c>
      <c r="M225" s="144">
        <v>0</v>
      </c>
      <c r="N225" s="144">
        <v>0</v>
      </c>
      <c r="O225" s="144">
        <v>108.00848178692065</v>
      </c>
      <c r="P225" s="144">
        <v>95.246377915157822</v>
      </c>
      <c r="Q225" s="144">
        <v>0</v>
      </c>
      <c r="R225" s="144">
        <v>0</v>
      </c>
      <c r="S225" s="144">
        <v>21.036181425238397</v>
      </c>
      <c r="T225" s="144">
        <v>47.855348285201302</v>
      </c>
      <c r="U225" s="475">
        <v>336.03580648541521</v>
      </c>
      <c r="V225" s="473">
        <v>2024.2729340834794</v>
      </c>
      <c r="W225" s="475">
        <v>-1516.35</v>
      </c>
      <c r="X225" s="473">
        <v>507.92293408347962</v>
      </c>
      <c r="Y225" s="144">
        <v>0</v>
      </c>
      <c r="Z225" s="144">
        <v>0</v>
      </c>
      <c r="AA225" s="144">
        <v>13.883539997678584</v>
      </c>
      <c r="AB225" s="144">
        <v>18.704881201864936</v>
      </c>
      <c r="AC225" s="144">
        <v>8.7358491851988305</v>
      </c>
      <c r="AD225" s="472">
        <v>41.324270384742348</v>
      </c>
      <c r="AE225" s="144">
        <v>-0.98</v>
      </c>
      <c r="AF225" s="144">
        <v>-1.78</v>
      </c>
      <c r="AG225" s="144">
        <v>-0.98</v>
      </c>
      <c r="AH225" s="144">
        <v>-0.01</v>
      </c>
      <c r="AI225" s="144">
        <v>-17.46</v>
      </c>
      <c r="AJ225" s="144">
        <v>-47.159880692918662</v>
      </c>
      <c r="AK225" s="144">
        <v>-276.47956806825789</v>
      </c>
      <c r="AL225" s="144">
        <v>-143.59133951541267</v>
      </c>
      <c r="AM225" s="144">
        <v>-29.8</v>
      </c>
      <c r="AN225" s="144">
        <v>-11.42</v>
      </c>
      <c r="AO225" s="144">
        <v>-6.4340620121333654</v>
      </c>
      <c r="AP225" s="144">
        <v>-3.79</v>
      </c>
      <c r="AQ225" s="144">
        <v>28.152413518683094</v>
      </c>
      <c r="AR225" s="144">
        <v>8.0795518770406787</v>
      </c>
      <c r="AS225" s="472">
        <v>-503.65288489299894</v>
      </c>
      <c r="AT225" s="474">
        <v>45.594319575223018</v>
      </c>
      <c r="AU225" s="144">
        <v>251.24010114939924</v>
      </c>
      <c r="AV225" s="472">
        <v>296.83442072462225</v>
      </c>
      <c r="AW225" s="144">
        <v>83.972895113566153</v>
      </c>
      <c r="AX225" s="473">
        <v>380.8073158381884</v>
      </c>
      <c r="AY225" s="494">
        <f>X225/V225</f>
        <v>0.25091623048027833</v>
      </c>
      <c r="AZ225" s="144">
        <v>-83.815835843705287</v>
      </c>
      <c r="BA225" s="131">
        <v>296.99147999448309</v>
      </c>
    </row>
    <row r="226" spans="1:53">
      <c r="A226" s="416">
        <v>700</v>
      </c>
      <c r="B226" s="435">
        <v>9</v>
      </c>
      <c r="C226" s="413" t="s">
        <v>239</v>
      </c>
      <c r="D226" s="15">
        <v>4733</v>
      </c>
      <c r="E226" s="144">
        <v>244.85707162476231</v>
      </c>
      <c r="F226" s="144">
        <v>49.312698077329387</v>
      </c>
      <c r="G226" s="144">
        <v>395.5766786393408</v>
      </c>
      <c r="H226" s="144">
        <v>475.46847242763573</v>
      </c>
      <c r="I226" s="144">
        <v>60.632731882526933</v>
      </c>
      <c r="J226" s="144">
        <v>41.983655186984997</v>
      </c>
      <c r="K226" s="472">
        <v>1267.83130783858</v>
      </c>
      <c r="L226" s="144">
        <v>77.230070257379822</v>
      </c>
      <c r="M226" s="144">
        <v>0</v>
      </c>
      <c r="N226" s="144">
        <v>0</v>
      </c>
      <c r="O226" s="144">
        <v>82.538540038030845</v>
      </c>
      <c r="P226" s="144">
        <v>164.36835032007286</v>
      </c>
      <c r="Q226" s="144">
        <v>0</v>
      </c>
      <c r="R226" s="144">
        <v>19.457511092330446</v>
      </c>
      <c r="S226" s="144">
        <v>29.790536713992726</v>
      </c>
      <c r="T226" s="144">
        <v>46.146503274878519</v>
      </c>
      <c r="U226" s="475">
        <v>419.53151169668519</v>
      </c>
      <c r="V226" s="473">
        <v>1687.3628195352653</v>
      </c>
      <c r="W226" s="475">
        <v>-1516.35</v>
      </c>
      <c r="X226" s="473">
        <v>171.01281953526524</v>
      </c>
      <c r="Y226" s="144">
        <v>5.3172969999999999</v>
      </c>
      <c r="Z226" s="144">
        <v>0</v>
      </c>
      <c r="AA226" s="144">
        <v>8.1847907550152428</v>
      </c>
      <c r="AB226" s="144">
        <v>20.867452854868741</v>
      </c>
      <c r="AC226" s="144">
        <v>0</v>
      </c>
      <c r="AD226" s="472">
        <v>34.369540609883977</v>
      </c>
      <c r="AE226" s="144">
        <v>-0.98</v>
      </c>
      <c r="AF226" s="144">
        <v>-1.78</v>
      </c>
      <c r="AG226" s="144">
        <v>-0.98</v>
      </c>
      <c r="AH226" s="144">
        <v>-0.01</v>
      </c>
      <c r="AI226" s="144">
        <v>-17.46</v>
      </c>
      <c r="AJ226" s="144">
        <v>-29.868185738432285</v>
      </c>
      <c r="AK226" s="144">
        <v>55.445669844850421</v>
      </c>
      <c r="AL226" s="144">
        <v>55.107996941001865</v>
      </c>
      <c r="AM226" s="144">
        <v>-29.799999999999997</v>
      </c>
      <c r="AN226" s="144">
        <v>-11.42</v>
      </c>
      <c r="AO226" s="144">
        <v>-8.2021370467198942</v>
      </c>
      <c r="AP226" s="144">
        <v>-3.79</v>
      </c>
      <c r="AQ226" s="144">
        <v>52.028741234915287</v>
      </c>
      <c r="AR226" s="144">
        <v>2.4086074840710814</v>
      </c>
      <c r="AS226" s="472">
        <v>60.700692719686494</v>
      </c>
      <c r="AT226" s="474">
        <v>266.08305286483574</v>
      </c>
      <c r="AU226" s="144">
        <v>112.32122648089457</v>
      </c>
      <c r="AV226" s="472">
        <v>378.40427934573029</v>
      </c>
      <c r="AW226" s="144">
        <v>109.09673957440998</v>
      </c>
      <c r="AX226" s="473">
        <v>487.50101892014021</v>
      </c>
      <c r="AY226" s="494">
        <f>X226/V226</f>
        <v>0.10134916898451378</v>
      </c>
      <c r="AZ226" s="144">
        <v>-21.113622417071621</v>
      </c>
      <c r="BA226" s="131">
        <v>466.3873965030686</v>
      </c>
    </row>
    <row r="227" spans="1:53">
      <c r="A227" s="416">
        <v>702</v>
      </c>
      <c r="B227" s="435">
        <v>6</v>
      </c>
      <c r="C227" s="413" t="s">
        <v>240</v>
      </c>
      <c r="D227" s="15">
        <v>4039</v>
      </c>
      <c r="E227" s="144">
        <v>286.92956672443677</v>
      </c>
      <c r="F227" s="144">
        <v>53.162971032433767</v>
      </c>
      <c r="G227" s="144">
        <v>372.42199554345132</v>
      </c>
      <c r="H227" s="144">
        <v>389.34470908640753</v>
      </c>
      <c r="I227" s="144">
        <v>60.910522406536273</v>
      </c>
      <c r="J227" s="144">
        <v>39.55888091111661</v>
      </c>
      <c r="K227" s="472">
        <v>1202.3286457043823</v>
      </c>
      <c r="L227" s="144">
        <v>73.516810378234354</v>
      </c>
      <c r="M227" s="144">
        <v>0</v>
      </c>
      <c r="N227" s="144">
        <v>0</v>
      </c>
      <c r="O227" s="144">
        <v>69.988848724931898</v>
      </c>
      <c r="P227" s="144">
        <v>158.82191219252161</v>
      </c>
      <c r="Q227" s="144">
        <v>0</v>
      </c>
      <c r="R227" s="144">
        <v>0</v>
      </c>
      <c r="S227" s="144">
        <v>32.229173182484629</v>
      </c>
      <c r="T227" s="144">
        <v>51.239316662540233</v>
      </c>
      <c r="U227" s="475">
        <v>385.79606114071277</v>
      </c>
      <c r="V227" s="473">
        <v>1588.124706845095</v>
      </c>
      <c r="W227" s="475">
        <v>-1516.35</v>
      </c>
      <c r="X227" s="473">
        <v>71.774706845095196</v>
      </c>
      <c r="Y227" s="144">
        <v>109.67135000000002</v>
      </c>
      <c r="Z227" s="144">
        <v>0</v>
      </c>
      <c r="AA227" s="144">
        <v>13.27045190081091</v>
      </c>
      <c r="AB227" s="144">
        <v>21.552745682254226</v>
      </c>
      <c r="AC227" s="144">
        <v>0</v>
      </c>
      <c r="AD227" s="472">
        <v>144.49454758306516</v>
      </c>
      <c r="AE227" s="144">
        <v>-0.98</v>
      </c>
      <c r="AF227" s="144">
        <v>-1.78</v>
      </c>
      <c r="AG227" s="144">
        <v>-0.98</v>
      </c>
      <c r="AH227" s="144">
        <v>-0.01</v>
      </c>
      <c r="AI227" s="144">
        <v>-17.46</v>
      </c>
      <c r="AJ227" s="144">
        <v>-16.680932780391188</v>
      </c>
      <c r="AK227" s="144">
        <v>156.38278659696567</v>
      </c>
      <c r="AL227" s="144">
        <v>5.3292945493600428</v>
      </c>
      <c r="AM227" s="144">
        <v>-29.8</v>
      </c>
      <c r="AN227" s="144">
        <v>-11.42</v>
      </c>
      <c r="AO227" s="144">
        <v>-14.173909539704432</v>
      </c>
      <c r="AP227" s="144">
        <v>-3.79</v>
      </c>
      <c r="AQ227" s="144">
        <v>59.686330783613073</v>
      </c>
      <c r="AR227" s="144">
        <v>6.2883670335121069</v>
      </c>
      <c r="AS227" s="472">
        <v>130.61193664335528</v>
      </c>
      <c r="AT227" s="474">
        <v>346.88119107151562</v>
      </c>
      <c r="AU227" s="144">
        <v>307.02985605349232</v>
      </c>
      <c r="AV227" s="472">
        <v>653.91104712500794</v>
      </c>
      <c r="AW227" s="144">
        <v>164.82818063709311</v>
      </c>
      <c r="AX227" s="473">
        <v>818.73922776210111</v>
      </c>
      <c r="AY227" s="494">
        <f>X227/V227</f>
        <v>4.5194628945531584E-2</v>
      </c>
      <c r="AZ227" s="144">
        <v>-2.4762099529586523</v>
      </c>
      <c r="BA227" s="131">
        <v>816.26301780914241</v>
      </c>
    </row>
    <row r="228" spans="1:53">
      <c r="A228" s="416">
        <v>704</v>
      </c>
      <c r="B228" s="435">
        <v>2</v>
      </c>
      <c r="C228" s="413" t="s">
        <v>241</v>
      </c>
      <c r="D228" s="15">
        <v>6418</v>
      </c>
      <c r="E228" s="144">
        <v>575.91396229354939</v>
      </c>
      <c r="F228" s="144">
        <v>132.37224680585851</v>
      </c>
      <c r="G228" s="144">
        <v>704.36872078529143</v>
      </c>
      <c r="H228" s="144">
        <v>553.41601121844815</v>
      </c>
      <c r="I228" s="144">
        <v>54.382810844499843</v>
      </c>
      <c r="J228" s="144">
        <v>47.59839202243689</v>
      </c>
      <c r="K228" s="472">
        <v>2068.0521439700847</v>
      </c>
      <c r="L228" s="144">
        <v>31.376669309311403</v>
      </c>
      <c r="M228" s="144">
        <v>0</v>
      </c>
      <c r="N228" s="144">
        <v>0</v>
      </c>
      <c r="O228" s="144">
        <v>63.621489560610776</v>
      </c>
      <c r="P228" s="144">
        <v>16.358865766740387</v>
      </c>
      <c r="Q228" s="144">
        <v>0</v>
      </c>
      <c r="R228" s="144">
        <v>0</v>
      </c>
      <c r="S228" s="144">
        <v>17.188310399867884</v>
      </c>
      <c r="T228" s="144">
        <v>24.979526332190719</v>
      </c>
      <c r="U228" s="475">
        <v>153.52486136872116</v>
      </c>
      <c r="V228" s="473">
        <v>2221.5770053388055</v>
      </c>
      <c r="W228" s="475">
        <v>-1516.35</v>
      </c>
      <c r="X228" s="473">
        <v>705.22700533880561</v>
      </c>
      <c r="Y228" s="144">
        <v>0</v>
      </c>
      <c r="Z228" s="144">
        <v>0</v>
      </c>
      <c r="AA228" s="144">
        <v>9.204937697205871</v>
      </c>
      <c r="AB228" s="144">
        <v>23.450592055338859</v>
      </c>
      <c r="AC228" s="144">
        <v>2.2453455303274539</v>
      </c>
      <c r="AD228" s="472">
        <v>34.900875282872185</v>
      </c>
      <c r="AE228" s="144">
        <v>-0.98000000000000009</v>
      </c>
      <c r="AF228" s="144">
        <v>-1.78</v>
      </c>
      <c r="AG228" s="144">
        <v>-0.98000000000000009</v>
      </c>
      <c r="AH228" s="144">
        <v>-0.01</v>
      </c>
      <c r="AI228" s="144">
        <v>-17.46</v>
      </c>
      <c r="AJ228" s="144">
        <v>-7.962416640698037</v>
      </c>
      <c r="AK228" s="144">
        <v>143.20186228671034</v>
      </c>
      <c r="AL228" s="144">
        <v>-4.2332969376433187</v>
      </c>
      <c r="AM228" s="144">
        <v>-29.8</v>
      </c>
      <c r="AN228" s="144">
        <v>-11.42</v>
      </c>
      <c r="AO228" s="144">
        <v>-20.66105861620715</v>
      </c>
      <c r="AP228" s="144">
        <v>-3.79</v>
      </c>
      <c r="AQ228" s="144">
        <v>16.310007580917279</v>
      </c>
      <c r="AR228" s="144">
        <v>-3.5263474119056624</v>
      </c>
      <c r="AS228" s="472">
        <v>56.908750261173445</v>
      </c>
      <c r="AT228" s="474">
        <v>797.03663088285123</v>
      </c>
      <c r="AU228" s="144">
        <v>156.15800018129758</v>
      </c>
      <c r="AV228" s="472">
        <v>953.19463106414889</v>
      </c>
      <c r="AW228" s="144">
        <v>71.399277060854018</v>
      </c>
      <c r="AX228" s="473">
        <v>1024.5939081250031</v>
      </c>
      <c r="AY228" s="494">
        <f>X228/V228</f>
        <v>0.3174443215985906</v>
      </c>
      <c r="AZ228" s="144">
        <v>6.1943927547522497</v>
      </c>
      <c r="BA228" s="131">
        <v>1030.7883008797553</v>
      </c>
    </row>
    <row r="229" spans="1:53">
      <c r="A229" s="416">
        <v>707</v>
      </c>
      <c r="B229" s="435">
        <v>12</v>
      </c>
      <c r="C229" s="413" t="s">
        <v>242</v>
      </c>
      <c r="D229" s="15">
        <v>1881</v>
      </c>
      <c r="E229" s="144">
        <v>126.02311004784691</v>
      </c>
      <c r="F229" s="144">
        <v>34.742775119617221</v>
      </c>
      <c r="G229" s="144">
        <v>276.48774587985116</v>
      </c>
      <c r="H229" s="144">
        <v>259.45607655502391</v>
      </c>
      <c r="I229" s="144">
        <v>63.787942583732054</v>
      </c>
      <c r="J229" s="144">
        <v>37.630196703880912</v>
      </c>
      <c r="K229" s="472">
        <v>798.12784688995214</v>
      </c>
      <c r="L229" s="144">
        <v>113.82346634543565</v>
      </c>
      <c r="M229" s="144">
        <v>0</v>
      </c>
      <c r="N229" s="144">
        <v>0</v>
      </c>
      <c r="O229" s="144">
        <v>92.884109516214764</v>
      </c>
      <c r="P229" s="144">
        <v>187.90069196692258</v>
      </c>
      <c r="Q229" s="144">
        <v>0</v>
      </c>
      <c r="R229" s="144">
        <v>55.881105794790003</v>
      </c>
      <c r="S229" s="144">
        <v>33.986734081140185</v>
      </c>
      <c r="T229" s="144">
        <v>62.367038809144084</v>
      </c>
      <c r="U229" s="475">
        <v>546.8431465136473</v>
      </c>
      <c r="V229" s="473">
        <v>1344.9709934035993</v>
      </c>
      <c r="W229" s="475">
        <v>-1516.35</v>
      </c>
      <c r="X229" s="473">
        <v>-171.37900659640047</v>
      </c>
      <c r="Y229" s="144">
        <v>145.03154300000003</v>
      </c>
      <c r="Z229" s="144">
        <v>0</v>
      </c>
      <c r="AA229" s="144">
        <v>10.661545215567971</v>
      </c>
      <c r="AB229" s="144">
        <v>23.304772423690554</v>
      </c>
      <c r="AC229" s="144">
        <v>0</v>
      </c>
      <c r="AD229" s="472">
        <v>178.99786063925853</v>
      </c>
      <c r="AE229" s="144">
        <v>-0.98</v>
      </c>
      <c r="AF229" s="144">
        <v>-1.7799999999999998</v>
      </c>
      <c r="AG229" s="144">
        <v>-0.98</v>
      </c>
      <c r="AH229" s="144">
        <v>-9.9999999999999985E-3</v>
      </c>
      <c r="AI229" s="144">
        <v>-17.46</v>
      </c>
      <c r="AJ229" s="144">
        <v>-24.22960393407762</v>
      </c>
      <c r="AK229" s="144">
        <v>-113.03513938727617</v>
      </c>
      <c r="AL229" s="144">
        <v>-4.4042286009604652</v>
      </c>
      <c r="AM229" s="144">
        <v>-29.8</v>
      </c>
      <c r="AN229" s="144">
        <v>-11.42</v>
      </c>
      <c r="AO229" s="144">
        <v>-11.635807396551773</v>
      </c>
      <c r="AP229" s="144">
        <v>-3.79</v>
      </c>
      <c r="AQ229" s="144">
        <v>64.30761992239654</v>
      </c>
      <c r="AR229" s="144">
        <v>24.565330582270768</v>
      </c>
      <c r="AS229" s="472">
        <v>-130.65182881419872</v>
      </c>
      <c r="AT229" s="474">
        <v>-123.03297477134065</v>
      </c>
      <c r="AU229" s="144">
        <v>659.84908591626538</v>
      </c>
      <c r="AV229" s="472">
        <v>536.81611114492466</v>
      </c>
      <c r="AW229" s="144">
        <v>233.12140739383301</v>
      </c>
      <c r="AX229" s="473">
        <v>769.93751853875767</v>
      </c>
      <c r="AY229" s="494">
        <f>X229/V229</f>
        <v>-0.12742208377498668</v>
      </c>
      <c r="AZ229" s="144">
        <v>-15.481540637958533</v>
      </c>
      <c r="BA229" s="131">
        <v>754.4559779007991</v>
      </c>
    </row>
    <row r="230" spans="1:53">
      <c r="A230" s="416">
        <v>710</v>
      </c>
      <c r="B230" s="435">
        <v>1</v>
      </c>
      <c r="C230" s="413" t="s">
        <v>243</v>
      </c>
      <c r="D230" s="15">
        <v>27036</v>
      </c>
      <c r="E230" s="144">
        <v>404.94798305962422</v>
      </c>
      <c r="F230" s="144">
        <v>85.982916111850855</v>
      </c>
      <c r="G230" s="144">
        <v>461.08006139961537</v>
      </c>
      <c r="H230" s="144">
        <v>462.31568131380379</v>
      </c>
      <c r="I230" s="144">
        <v>58.61381861222074</v>
      </c>
      <c r="J230" s="144">
        <v>46.665672436750995</v>
      </c>
      <c r="K230" s="472">
        <v>1519.6061329338659</v>
      </c>
      <c r="L230" s="144">
        <v>58.136260166595619</v>
      </c>
      <c r="M230" s="144">
        <v>22.077999999999999</v>
      </c>
      <c r="N230" s="144">
        <v>185.98975610297381</v>
      </c>
      <c r="O230" s="144">
        <v>122.20300599201065</v>
      </c>
      <c r="P230" s="144">
        <v>35.185619287768283</v>
      </c>
      <c r="Q230" s="144">
        <v>0</v>
      </c>
      <c r="R230" s="144">
        <v>20.696135523006362</v>
      </c>
      <c r="S230" s="144">
        <v>34.576650182899009</v>
      </c>
      <c r="T230" s="144">
        <v>39.705015534842431</v>
      </c>
      <c r="U230" s="475">
        <v>518.57044279009619</v>
      </c>
      <c r="V230" s="473">
        <v>2038.1765757239623</v>
      </c>
      <c r="W230" s="475">
        <v>-1516.3499999999997</v>
      </c>
      <c r="X230" s="473">
        <v>521.82657572396238</v>
      </c>
      <c r="Y230" s="144">
        <v>0</v>
      </c>
      <c r="Z230" s="144">
        <v>0</v>
      </c>
      <c r="AA230" s="144">
        <v>11.901388691648172</v>
      </c>
      <c r="AB230" s="144">
        <v>17.347591337777065</v>
      </c>
      <c r="AC230" s="144">
        <v>0</v>
      </c>
      <c r="AD230" s="472">
        <v>29.248980029425237</v>
      </c>
      <c r="AE230" s="144">
        <v>-0.98</v>
      </c>
      <c r="AF230" s="144">
        <v>-1.78</v>
      </c>
      <c r="AG230" s="144">
        <v>-0.98</v>
      </c>
      <c r="AH230" s="144">
        <v>-0.01</v>
      </c>
      <c r="AI230" s="144">
        <v>-17.46</v>
      </c>
      <c r="AJ230" s="144">
        <v>-41.590972281402571</v>
      </c>
      <c r="AK230" s="144">
        <v>-87.00499719288085</v>
      </c>
      <c r="AL230" s="144">
        <v>-4.2689220548054516</v>
      </c>
      <c r="AM230" s="144">
        <v>-29.8</v>
      </c>
      <c r="AN230" s="144">
        <v>-11.42</v>
      </c>
      <c r="AO230" s="144">
        <v>-13.263392584781361</v>
      </c>
      <c r="AP230" s="144">
        <v>-3.79</v>
      </c>
      <c r="AQ230" s="144">
        <v>24.200396606580565</v>
      </c>
      <c r="AR230" s="144">
        <v>-1.7257712500322286</v>
      </c>
      <c r="AS230" s="472">
        <v>-189.87365875732195</v>
      </c>
      <c r="AT230" s="474">
        <v>361.20189699606573</v>
      </c>
      <c r="AU230" s="144">
        <v>250.70259620315542</v>
      </c>
      <c r="AV230" s="472">
        <v>611.90449319922118</v>
      </c>
      <c r="AW230" s="144">
        <v>113.39459137256054</v>
      </c>
      <c r="AX230" s="473">
        <v>725.29908457178169</v>
      </c>
      <c r="AY230" s="494">
        <f>X230/V230</f>
        <v>0.25602618631735041</v>
      </c>
      <c r="AZ230" s="144">
        <v>-47.175250233022645</v>
      </c>
      <c r="BA230" s="131">
        <v>678.12383433875902</v>
      </c>
    </row>
    <row r="231" spans="1:53">
      <c r="A231" s="416">
        <v>729</v>
      </c>
      <c r="B231" s="435">
        <v>13</v>
      </c>
      <c r="C231" s="413" t="s">
        <v>244</v>
      </c>
      <c r="D231" s="15">
        <v>8858</v>
      </c>
      <c r="E231" s="144">
        <v>309.2389162339129</v>
      </c>
      <c r="F231" s="144">
        <v>82.208019869044918</v>
      </c>
      <c r="G231" s="144">
        <v>463.37544479566492</v>
      </c>
      <c r="H231" s="144">
        <v>410.15617972454277</v>
      </c>
      <c r="I231" s="144">
        <v>59.635430119665841</v>
      </c>
      <c r="J231" s="144">
        <v>41.610566719349734</v>
      </c>
      <c r="K231" s="472">
        <v>1366.2245574621811</v>
      </c>
      <c r="L231" s="144">
        <v>95.36691292869989</v>
      </c>
      <c r="M231" s="144">
        <v>0</v>
      </c>
      <c r="N231" s="144">
        <v>0</v>
      </c>
      <c r="O231" s="144">
        <v>54.517965680740566</v>
      </c>
      <c r="P231" s="144">
        <v>116.67767753667188</v>
      </c>
      <c r="Q231" s="144">
        <v>0</v>
      </c>
      <c r="R231" s="144">
        <v>0</v>
      </c>
      <c r="S231" s="144">
        <v>29.126541607604523</v>
      </c>
      <c r="T231" s="144">
        <v>60.903906073605782</v>
      </c>
      <c r="U231" s="475">
        <v>356.59300382732266</v>
      </c>
      <c r="V231" s="473">
        <v>1722.8175612895038</v>
      </c>
      <c r="W231" s="475">
        <v>-1516.35</v>
      </c>
      <c r="X231" s="473">
        <v>206.46756128950386</v>
      </c>
      <c r="Y231" s="144">
        <v>52.461981666666674</v>
      </c>
      <c r="Z231" s="144">
        <v>0</v>
      </c>
      <c r="AA231" s="144">
        <v>12.811047568833382</v>
      </c>
      <c r="AB231" s="144">
        <v>21.798691568241679</v>
      </c>
      <c r="AC231" s="144">
        <v>0</v>
      </c>
      <c r="AD231" s="472">
        <v>87.071720803741741</v>
      </c>
      <c r="AE231" s="144">
        <v>-0.98</v>
      </c>
      <c r="AF231" s="144">
        <v>-1.78</v>
      </c>
      <c r="AG231" s="144">
        <v>-0.98</v>
      </c>
      <c r="AH231" s="144">
        <v>-0.01</v>
      </c>
      <c r="AI231" s="144">
        <v>-17.46</v>
      </c>
      <c r="AJ231" s="144">
        <v>-39.142942831338907</v>
      </c>
      <c r="AK231" s="144">
        <v>-57.18078661168154</v>
      </c>
      <c r="AL231" s="144">
        <v>-4.2825393127680931</v>
      </c>
      <c r="AM231" s="144">
        <v>-29.800000000000004</v>
      </c>
      <c r="AN231" s="144">
        <v>-11.42</v>
      </c>
      <c r="AO231" s="144">
        <v>-15.175130628530187</v>
      </c>
      <c r="AP231" s="144">
        <v>-3.79</v>
      </c>
      <c r="AQ231" s="144">
        <v>64.309595555244073</v>
      </c>
      <c r="AR231" s="144">
        <v>7.503142365029011</v>
      </c>
      <c r="AS231" s="472">
        <v>-110.18866146404568</v>
      </c>
      <c r="AT231" s="474">
        <v>183.35062062919994</v>
      </c>
      <c r="AU231" s="144">
        <v>516.75160111588696</v>
      </c>
      <c r="AV231" s="472">
        <v>700.10222174508692</v>
      </c>
      <c r="AW231" s="144">
        <v>158.44707959571528</v>
      </c>
      <c r="AX231" s="473">
        <v>858.54930134080223</v>
      </c>
      <c r="AY231" s="494">
        <f>X231/V231</f>
        <v>0.11984296302097472</v>
      </c>
      <c r="AZ231" s="144">
        <v>2.3390823955746267</v>
      </c>
      <c r="BA231" s="131">
        <v>860.88838373637691</v>
      </c>
    </row>
    <row r="232" spans="1:53">
      <c r="A232" s="416">
        <v>732</v>
      </c>
      <c r="B232" s="435">
        <v>19</v>
      </c>
      <c r="C232" s="413" t="s">
        <v>245</v>
      </c>
      <c r="D232" s="15">
        <v>3285</v>
      </c>
      <c r="E232" s="144">
        <v>205.79298934550991</v>
      </c>
      <c r="F232" s="144">
        <v>34.103671232876714</v>
      </c>
      <c r="G232" s="144">
        <v>292.27872146118722</v>
      </c>
      <c r="H232" s="144">
        <v>297.1305205479452</v>
      </c>
      <c r="I232" s="144">
        <v>62.841668188736683</v>
      </c>
      <c r="J232" s="144">
        <v>40.729375951293761</v>
      </c>
      <c r="K232" s="472">
        <v>932.87694672754935</v>
      </c>
      <c r="L232" s="144">
        <v>88.098289718935135</v>
      </c>
      <c r="M232" s="144">
        <v>0</v>
      </c>
      <c r="N232" s="144">
        <v>0</v>
      </c>
      <c r="O232" s="144">
        <v>83.065299847793</v>
      </c>
      <c r="P232" s="144">
        <v>891</v>
      </c>
      <c r="Q232" s="144">
        <v>0</v>
      </c>
      <c r="R232" s="144">
        <v>0</v>
      </c>
      <c r="S232" s="144">
        <v>29.278615074228995</v>
      </c>
      <c r="T232" s="144">
        <v>48.61266362252664</v>
      </c>
      <c r="U232" s="475">
        <v>1140.0548682634837</v>
      </c>
      <c r="V232" s="473">
        <v>2072.9318149910328</v>
      </c>
      <c r="W232" s="475">
        <v>-1516.35</v>
      </c>
      <c r="X232" s="473">
        <v>556.58181499103296</v>
      </c>
      <c r="Y232" s="144">
        <v>361.62658100000004</v>
      </c>
      <c r="Z232" s="144">
        <v>0</v>
      </c>
      <c r="AA232" s="144">
        <v>13.100255095049366</v>
      </c>
      <c r="AB232" s="144">
        <v>17.950482648021033</v>
      </c>
      <c r="AC232" s="144">
        <v>0</v>
      </c>
      <c r="AD232" s="472">
        <v>392.67731874307043</v>
      </c>
      <c r="AE232" s="144">
        <v>-0.97999999999999987</v>
      </c>
      <c r="AF232" s="144">
        <v>-1.78</v>
      </c>
      <c r="AG232" s="144">
        <v>-0.97999999999999987</v>
      </c>
      <c r="AH232" s="144">
        <v>-0.01</v>
      </c>
      <c r="AI232" s="144">
        <v>-17.46</v>
      </c>
      <c r="AJ232" s="144">
        <v>-14.839193302891934</v>
      </c>
      <c r="AK232" s="144">
        <v>-216.21681121788143</v>
      </c>
      <c r="AL232" s="144">
        <v>100.21820800462331</v>
      </c>
      <c r="AM232" s="144">
        <v>-29.8</v>
      </c>
      <c r="AN232" s="144">
        <v>-11.42</v>
      </c>
      <c r="AO232" s="144">
        <v>-25.974558411477684</v>
      </c>
      <c r="AP232" s="144">
        <v>-3.79</v>
      </c>
      <c r="AQ232" s="144">
        <v>49.272101631713554</v>
      </c>
      <c r="AR232" s="144">
        <v>6.0205807830450073</v>
      </c>
      <c r="AS232" s="472">
        <v>-167.73967251286919</v>
      </c>
      <c r="AT232" s="474">
        <v>781.51946122123434</v>
      </c>
      <c r="AU232" s="144">
        <v>416.8126321140561</v>
      </c>
      <c r="AV232" s="472">
        <v>1198.3320933352904</v>
      </c>
      <c r="AW232" s="144">
        <v>166.73440956378198</v>
      </c>
      <c r="AX232" s="473">
        <v>1365.0665028990725</v>
      </c>
      <c r="AY232" s="494">
        <f>X232/V232</f>
        <v>0.26849981797082922</v>
      </c>
      <c r="AZ232" s="144">
        <v>-32.475411872146118</v>
      </c>
      <c r="BA232" s="131">
        <v>1332.5910910269263</v>
      </c>
    </row>
    <row r="233" spans="1:53">
      <c r="A233" s="416">
        <v>734</v>
      </c>
      <c r="B233" s="435">
        <v>2</v>
      </c>
      <c r="C233" s="413" t="s">
        <v>246</v>
      </c>
      <c r="D233" s="15">
        <v>50870</v>
      </c>
      <c r="E233" s="144">
        <v>344.83311932376648</v>
      </c>
      <c r="F233" s="144">
        <v>70.473322586986441</v>
      </c>
      <c r="G233" s="144">
        <v>443.70331688618046</v>
      </c>
      <c r="H233" s="144">
        <v>486.35263416551993</v>
      </c>
      <c r="I233" s="144">
        <v>59.225913898171804</v>
      </c>
      <c r="J233" s="144">
        <v>46.643683113819534</v>
      </c>
      <c r="K233" s="472">
        <v>1451.2319899744446</v>
      </c>
      <c r="L233" s="144">
        <v>68.986531604596536</v>
      </c>
      <c r="M233" s="144">
        <v>0</v>
      </c>
      <c r="N233" s="144">
        <v>0</v>
      </c>
      <c r="O233" s="144">
        <v>180.33260408885394</v>
      </c>
      <c r="P233" s="144">
        <v>32.29561233790573</v>
      </c>
      <c r="Q233" s="144">
        <v>0</v>
      </c>
      <c r="R233" s="144">
        <v>3.608210733241596</v>
      </c>
      <c r="S233" s="144">
        <v>34.07273998939749</v>
      </c>
      <c r="T233" s="144">
        <v>54.037570277177124</v>
      </c>
      <c r="U233" s="475">
        <v>373.33326903117245</v>
      </c>
      <c r="V233" s="473">
        <v>1824.565259005617</v>
      </c>
      <c r="W233" s="475">
        <v>-1516.35</v>
      </c>
      <c r="X233" s="473">
        <v>308.21525900561704</v>
      </c>
      <c r="Y233" s="144">
        <v>0</v>
      </c>
      <c r="Z233" s="144">
        <v>0</v>
      </c>
      <c r="AA233" s="144">
        <v>12.506449157527411</v>
      </c>
      <c r="AB233" s="144">
        <v>19.289438517859757</v>
      </c>
      <c r="AC233" s="144">
        <v>0</v>
      </c>
      <c r="AD233" s="472">
        <v>31.795887675387167</v>
      </c>
      <c r="AE233" s="144">
        <v>-0.98</v>
      </c>
      <c r="AF233" s="144">
        <v>-1.78</v>
      </c>
      <c r="AG233" s="144">
        <v>-0.98</v>
      </c>
      <c r="AH233" s="144">
        <v>-0.01</v>
      </c>
      <c r="AI233" s="144">
        <v>-17.46</v>
      </c>
      <c r="AJ233" s="144">
        <v>-39.148808614114408</v>
      </c>
      <c r="AK233" s="144">
        <v>-29.255482501735766</v>
      </c>
      <c r="AL233" s="144">
        <v>-4.2319457982216093</v>
      </c>
      <c r="AM233" s="144">
        <v>-29.8</v>
      </c>
      <c r="AN233" s="144">
        <v>-11.42</v>
      </c>
      <c r="AO233" s="144">
        <v>-11.781740619649414</v>
      </c>
      <c r="AP233" s="144">
        <v>-3.7899999999999996</v>
      </c>
      <c r="AQ233" s="144">
        <v>48.994594859309807</v>
      </c>
      <c r="AR233" s="144">
        <v>6.0946869453157175</v>
      </c>
      <c r="AS233" s="472">
        <v>-95.548695729095684</v>
      </c>
      <c r="AT233" s="474">
        <v>244.46245095190855</v>
      </c>
      <c r="AU233" s="144">
        <v>299.08626607418046</v>
      </c>
      <c r="AV233" s="472">
        <v>543.54871702608898</v>
      </c>
      <c r="AW233" s="144">
        <v>127.41912074400521</v>
      </c>
      <c r="AX233" s="473">
        <v>670.96783777009409</v>
      </c>
      <c r="AY233" s="494">
        <f>X233/V233</f>
        <v>0.1689253138435802</v>
      </c>
      <c r="AZ233" s="144">
        <v>-10.761626790642813</v>
      </c>
      <c r="BA233" s="131">
        <v>660.20621097945138</v>
      </c>
    </row>
    <row r="234" spans="1:53">
      <c r="A234" s="416">
        <v>738</v>
      </c>
      <c r="B234" s="435">
        <v>2</v>
      </c>
      <c r="C234" s="413" t="s">
        <v>247</v>
      </c>
      <c r="D234" s="15">
        <v>2965</v>
      </c>
      <c r="E234" s="144">
        <v>387.90182462057339</v>
      </c>
      <c r="F234" s="144">
        <v>85.014758853288356</v>
      </c>
      <c r="G234" s="144">
        <v>501.92586172006742</v>
      </c>
      <c r="H234" s="144">
        <v>557.80868802698149</v>
      </c>
      <c r="I234" s="144">
        <v>57.919487352445195</v>
      </c>
      <c r="J234" s="144">
        <v>46.376984822934226</v>
      </c>
      <c r="K234" s="472">
        <v>1636.9476053962901</v>
      </c>
      <c r="L234" s="144">
        <v>45.346312412827849</v>
      </c>
      <c r="M234" s="144">
        <v>0</v>
      </c>
      <c r="N234" s="144">
        <v>0</v>
      </c>
      <c r="O234" s="144">
        <v>131.09336256323778</v>
      </c>
      <c r="P234" s="144">
        <v>70.391528247133422</v>
      </c>
      <c r="Q234" s="144">
        <v>0</v>
      </c>
      <c r="R234" s="144">
        <v>0</v>
      </c>
      <c r="S234" s="144">
        <v>39.888755399293629</v>
      </c>
      <c r="T234" s="144">
        <v>36.272107925801009</v>
      </c>
      <c r="U234" s="475">
        <v>322.99206654829368</v>
      </c>
      <c r="V234" s="473">
        <v>1959.9396719445838</v>
      </c>
      <c r="W234" s="475">
        <v>-1516.35</v>
      </c>
      <c r="X234" s="473">
        <v>443.5896719445837</v>
      </c>
      <c r="Y234" s="144">
        <v>0</v>
      </c>
      <c r="Z234" s="144">
        <v>0</v>
      </c>
      <c r="AA234" s="144">
        <v>8.1104872958293175</v>
      </c>
      <c r="AB234" s="144">
        <v>13.429488733241307</v>
      </c>
      <c r="AC234" s="144">
        <v>0.85004432537969732</v>
      </c>
      <c r="AD234" s="472">
        <v>22.390020354450318</v>
      </c>
      <c r="AE234" s="144">
        <v>-0.98</v>
      </c>
      <c r="AF234" s="144">
        <v>-1.78</v>
      </c>
      <c r="AG234" s="144">
        <v>-0.98</v>
      </c>
      <c r="AH234" s="144">
        <v>-0.01</v>
      </c>
      <c r="AI234" s="144">
        <v>-17.46</v>
      </c>
      <c r="AJ234" s="144">
        <v>-21.377158870151771</v>
      </c>
      <c r="AK234" s="144">
        <v>32.805450316937133</v>
      </c>
      <c r="AL234" s="144">
        <v>-4.1582855445077183</v>
      </c>
      <c r="AM234" s="144">
        <v>-29.8</v>
      </c>
      <c r="AN234" s="144">
        <v>-11.420000000000002</v>
      </c>
      <c r="AO234" s="144">
        <v>-15.647393773873945</v>
      </c>
      <c r="AP234" s="144">
        <v>-3.79</v>
      </c>
      <c r="AQ234" s="144">
        <v>41.148552771518759</v>
      </c>
      <c r="AR234" s="144">
        <v>-0.76865830342150365</v>
      </c>
      <c r="AS234" s="472">
        <v>-34.217493403499049</v>
      </c>
      <c r="AT234" s="474">
        <v>431.76219889553494</v>
      </c>
      <c r="AU234" s="144">
        <v>290.12780744244878</v>
      </c>
      <c r="AV234" s="472">
        <v>721.89000633798378</v>
      </c>
      <c r="AW234" s="144">
        <v>149.80727202703153</v>
      </c>
      <c r="AX234" s="473">
        <v>871.69727836501522</v>
      </c>
      <c r="AY234" s="494">
        <f>X234/V234</f>
        <v>0.22632822749307865</v>
      </c>
      <c r="AZ234" s="144">
        <v>28.081536222596974</v>
      </c>
      <c r="BA234" s="131">
        <v>899.77881458761237</v>
      </c>
    </row>
    <row r="235" spans="1:53">
      <c r="A235" s="416">
        <v>739</v>
      </c>
      <c r="B235" s="435">
        <v>9</v>
      </c>
      <c r="C235" s="413" t="s">
        <v>248</v>
      </c>
      <c r="D235" s="15">
        <v>3188</v>
      </c>
      <c r="E235" s="144">
        <v>311.19696675031372</v>
      </c>
      <c r="F235" s="144">
        <v>40.998218318695102</v>
      </c>
      <c r="G235" s="144">
        <v>376.46471141781683</v>
      </c>
      <c r="H235" s="144">
        <v>386.96636762860726</v>
      </c>
      <c r="I235" s="144">
        <v>60.787452948557089</v>
      </c>
      <c r="J235" s="144">
        <v>39.856662484316182</v>
      </c>
      <c r="K235" s="472">
        <v>1216.2703795483062</v>
      </c>
      <c r="L235" s="144">
        <v>73.255146134728349</v>
      </c>
      <c r="M235" s="144">
        <v>0</v>
      </c>
      <c r="N235" s="144">
        <v>0</v>
      </c>
      <c r="O235" s="144">
        <v>59.11437892095357</v>
      </c>
      <c r="P235" s="144">
        <v>139.62962398876735</v>
      </c>
      <c r="Q235" s="144">
        <v>0</v>
      </c>
      <c r="R235" s="144">
        <v>0</v>
      </c>
      <c r="S235" s="144">
        <v>32.747522607338361</v>
      </c>
      <c r="T235" s="144">
        <v>39.586449184441655</v>
      </c>
      <c r="U235" s="475">
        <v>344.33312083622934</v>
      </c>
      <c r="V235" s="473">
        <v>1560.6035003845357</v>
      </c>
      <c r="W235" s="475">
        <v>-1516.35</v>
      </c>
      <c r="X235" s="473">
        <v>44.25350038453567</v>
      </c>
      <c r="Y235" s="144">
        <v>40.325914666666669</v>
      </c>
      <c r="Z235" s="144">
        <v>0</v>
      </c>
      <c r="AA235" s="144">
        <v>11.382582732447105</v>
      </c>
      <c r="AB235" s="144">
        <v>21.046146640821938</v>
      </c>
      <c r="AC235" s="144">
        <v>0</v>
      </c>
      <c r="AD235" s="472">
        <v>72.754644039935712</v>
      </c>
      <c r="AE235" s="144">
        <v>-0.98</v>
      </c>
      <c r="AF235" s="144">
        <v>-1.78</v>
      </c>
      <c r="AG235" s="144">
        <v>-0.98</v>
      </c>
      <c r="AH235" s="144">
        <v>-0.01</v>
      </c>
      <c r="AI235" s="144">
        <v>-17.46</v>
      </c>
      <c r="AJ235" s="144">
        <v>-34.442126097867003</v>
      </c>
      <c r="AK235" s="144">
        <v>370.52595524452437</v>
      </c>
      <c r="AL235" s="144">
        <v>268.9781911488119</v>
      </c>
      <c r="AM235" s="144">
        <v>-29.800000000000004</v>
      </c>
      <c r="AN235" s="144">
        <v>-11.42</v>
      </c>
      <c r="AO235" s="144">
        <v>-21.637987979016017</v>
      </c>
      <c r="AP235" s="144">
        <v>-3.79</v>
      </c>
      <c r="AQ235" s="144">
        <v>34.34811387922651</v>
      </c>
      <c r="AR235" s="144">
        <v>3.8344175891275811</v>
      </c>
      <c r="AS235" s="472">
        <v>555.38656378480732</v>
      </c>
      <c r="AT235" s="474">
        <v>672.39470820927875</v>
      </c>
      <c r="AU235" s="144">
        <v>325.8704025846875</v>
      </c>
      <c r="AV235" s="472">
        <v>998.26511079396619</v>
      </c>
      <c r="AW235" s="144">
        <v>177.02711630812112</v>
      </c>
      <c r="AX235" s="473">
        <v>1175.2922271020873</v>
      </c>
      <c r="AY235" s="494">
        <f>X235/V235</f>
        <v>2.8356658416844205E-2</v>
      </c>
      <c r="AZ235" s="144">
        <v>17.254631744040147</v>
      </c>
      <c r="BA235" s="131">
        <v>1192.5468588461274</v>
      </c>
    </row>
    <row r="236" spans="1:53">
      <c r="A236" s="416">
        <v>740</v>
      </c>
      <c r="B236" s="435">
        <v>10</v>
      </c>
      <c r="C236" s="413" t="s">
        <v>249</v>
      </c>
      <c r="D236" s="15">
        <v>31460</v>
      </c>
      <c r="E236" s="144">
        <v>250.60679529561349</v>
      </c>
      <c r="F236" s="144">
        <v>57.867024793388424</v>
      </c>
      <c r="G236" s="144">
        <v>387.34014589955501</v>
      </c>
      <c r="H236" s="144">
        <v>393.42522377622373</v>
      </c>
      <c r="I236" s="144">
        <v>61.011389701207882</v>
      </c>
      <c r="J236" s="144">
        <v>44.271239669421483</v>
      </c>
      <c r="K236" s="472">
        <v>1194.5218191354099</v>
      </c>
      <c r="L236" s="144">
        <v>86.142967587360403</v>
      </c>
      <c r="M236" s="144">
        <v>0</v>
      </c>
      <c r="N236" s="144">
        <v>0</v>
      </c>
      <c r="O236" s="144">
        <v>111.6952034329307</v>
      </c>
      <c r="P236" s="144">
        <v>58.735916021803938</v>
      </c>
      <c r="Q236" s="144">
        <v>0</v>
      </c>
      <c r="R236" s="144">
        <v>46.422709472345836</v>
      </c>
      <c r="S236" s="144">
        <v>26.510366491264026</v>
      </c>
      <c r="T236" s="144">
        <v>57.965689764780684</v>
      </c>
      <c r="U236" s="475">
        <v>387.47285277048559</v>
      </c>
      <c r="V236" s="473">
        <v>1581.9946719058958</v>
      </c>
      <c r="W236" s="475">
        <v>-1516.35</v>
      </c>
      <c r="X236" s="473">
        <v>65.644671905895692</v>
      </c>
      <c r="Y236" s="144">
        <v>24.715522</v>
      </c>
      <c r="Z236" s="144">
        <v>0</v>
      </c>
      <c r="AA236" s="144">
        <v>14.250900280575829</v>
      </c>
      <c r="AB236" s="144">
        <v>18.624745643131604</v>
      </c>
      <c r="AC236" s="144">
        <v>0</v>
      </c>
      <c r="AD236" s="472">
        <v>57.591167923707431</v>
      </c>
      <c r="AE236" s="144">
        <v>-0.98</v>
      </c>
      <c r="AF236" s="144">
        <v>-1.78</v>
      </c>
      <c r="AG236" s="144">
        <v>-0.98</v>
      </c>
      <c r="AH236" s="144">
        <v>-0.01</v>
      </c>
      <c r="AI236" s="144">
        <v>-17.46</v>
      </c>
      <c r="AJ236" s="144">
        <v>-55.460153469485064</v>
      </c>
      <c r="AK236" s="144">
        <v>-174.31509597167079</v>
      </c>
      <c r="AL236" s="144">
        <v>-29.312074921106611</v>
      </c>
      <c r="AM236" s="144">
        <v>-29.8</v>
      </c>
      <c r="AN236" s="144">
        <v>-11.42</v>
      </c>
      <c r="AO236" s="144">
        <v>-2.5854969365022833</v>
      </c>
      <c r="AP236" s="144">
        <v>-3.79</v>
      </c>
      <c r="AQ236" s="144">
        <v>54.554546545176706</v>
      </c>
      <c r="AR236" s="144">
        <v>3.7178406234820627</v>
      </c>
      <c r="AS236" s="472">
        <v>-269.62043413010593</v>
      </c>
      <c r="AT236" s="474">
        <v>-146.38459430050278</v>
      </c>
      <c r="AU236" s="144">
        <v>265.6660814830409</v>
      </c>
      <c r="AV236" s="472">
        <v>119.28148718253809</v>
      </c>
      <c r="AW236" s="144">
        <v>132.13398485369507</v>
      </c>
      <c r="AX236" s="473">
        <v>251.41547203623315</v>
      </c>
      <c r="AY236" s="494">
        <f>X236/V236</f>
        <v>4.1494875470604958E-2</v>
      </c>
      <c r="AZ236" s="144">
        <v>-21.41380938652258</v>
      </c>
      <c r="BA236" s="131">
        <v>230.00166264971057</v>
      </c>
    </row>
    <row r="237" spans="1:53">
      <c r="A237" s="416">
        <v>742</v>
      </c>
      <c r="B237" s="435">
        <v>19</v>
      </c>
      <c r="C237" s="413" t="s">
        <v>250</v>
      </c>
      <c r="D237" s="15">
        <v>964</v>
      </c>
      <c r="E237" s="144">
        <v>327.86925311203322</v>
      </c>
      <c r="F237" s="144">
        <v>87.16070539419087</v>
      </c>
      <c r="G237" s="144">
        <v>331.99709543568468</v>
      </c>
      <c r="H237" s="144">
        <v>281.25684647302904</v>
      </c>
      <c r="I237" s="144">
        <v>61.234937759336098</v>
      </c>
      <c r="J237" s="144">
        <v>43.786804979253105</v>
      </c>
      <c r="K237" s="472">
        <v>1133.3056431535272</v>
      </c>
      <c r="L237" s="144">
        <v>89.882401961935045</v>
      </c>
      <c r="M237" s="144">
        <v>0</v>
      </c>
      <c r="N237" s="144">
        <v>0</v>
      </c>
      <c r="O237" s="144">
        <v>46.837209543568463</v>
      </c>
      <c r="P237" s="144">
        <v>891</v>
      </c>
      <c r="Q237" s="144">
        <v>0</v>
      </c>
      <c r="R237" s="144">
        <v>0</v>
      </c>
      <c r="S237" s="144">
        <v>28.813875152415839</v>
      </c>
      <c r="T237" s="144">
        <v>59.353112033195032</v>
      </c>
      <c r="U237" s="475">
        <v>1115.8865986911144</v>
      </c>
      <c r="V237" s="473">
        <v>2249.1922418446416</v>
      </c>
      <c r="W237" s="475">
        <v>-1516.35</v>
      </c>
      <c r="X237" s="473">
        <v>732.84224184464153</v>
      </c>
      <c r="Y237" s="144">
        <v>391.66947700000003</v>
      </c>
      <c r="Z237" s="144">
        <v>0</v>
      </c>
      <c r="AA237" s="144">
        <v>13.502125441158508</v>
      </c>
      <c r="AB237" s="144">
        <v>18.739017853209759</v>
      </c>
      <c r="AC237" s="144">
        <v>0</v>
      </c>
      <c r="AD237" s="472">
        <v>423.9106202943683</v>
      </c>
      <c r="AE237" s="144">
        <v>-0.98</v>
      </c>
      <c r="AF237" s="144">
        <v>-1.78</v>
      </c>
      <c r="AG237" s="144">
        <v>-0.98</v>
      </c>
      <c r="AH237" s="144">
        <v>-0.01</v>
      </c>
      <c r="AI237" s="144">
        <v>-17.46</v>
      </c>
      <c r="AJ237" s="144">
        <v>-24.148755186721992</v>
      </c>
      <c r="AK237" s="144">
        <v>-3.1840045416237994</v>
      </c>
      <c r="AL237" s="144">
        <v>182.37247239919552</v>
      </c>
      <c r="AM237" s="144">
        <v>-29.8</v>
      </c>
      <c r="AN237" s="144">
        <v>-11.42</v>
      </c>
      <c r="AO237" s="144">
        <v>-29.742808162190993</v>
      </c>
      <c r="AP237" s="144">
        <v>-3.79</v>
      </c>
      <c r="AQ237" s="144">
        <v>71.597848981798563</v>
      </c>
      <c r="AR237" s="144">
        <v>16.993628425912114</v>
      </c>
      <c r="AS237" s="472">
        <v>147.66838191636938</v>
      </c>
      <c r="AT237" s="474">
        <v>1304.421244055379</v>
      </c>
      <c r="AU237" s="144">
        <v>67.758448166793301</v>
      </c>
      <c r="AV237" s="472">
        <v>1372.1796922221724</v>
      </c>
      <c r="AW237" s="144">
        <v>181.31457976712559</v>
      </c>
      <c r="AX237" s="473">
        <v>1553.4942719892979</v>
      </c>
      <c r="AY237" s="494">
        <f>X237/V237</f>
        <v>0.32582463526710898</v>
      </c>
      <c r="AZ237" s="144">
        <v>44.871480186721996</v>
      </c>
      <c r="BA237" s="131">
        <v>1598.3657521760201</v>
      </c>
    </row>
    <row r="238" spans="1:53">
      <c r="A238" s="416">
        <v>743</v>
      </c>
      <c r="B238" s="435">
        <v>14</v>
      </c>
      <c r="C238" s="413" t="s">
        <v>251</v>
      </c>
      <c r="D238" s="15">
        <v>66611</v>
      </c>
      <c r="E238" s="144">
        <v>496.63825013886594</v>
      </c>
      <c r="F238" s="144">
        <v>93.063072465508696</v>
      </c>
      <c r="G238" s="144">
        <v>570.6770447823933</v>
      </c>
      <c r="H238" s="144">
        <v>501.26640554863309</v>
      </c>
      <c r="I238" s="144">
        <v>56.705270901202503</v>
      </c>
      <c r="J238" s="144">
        <v>50.981296182312228</v>
      </c>
      <c r="K238" s="472">
        <v>1769.3313400189159</v>
      </c>
      <c r="L238" s="144">
        <v>56.402365105034981</v>
      </c>
      <c r="M238" s="144">
        <v>0</v>
      </c>
      <c r="N238" s="144">
        <v>0</v>
      </c>
      <c r="O238" s="144">
        <v>104.9460823287445</v>
      </c>
      <c r="P238" s="144">
        <v>17.744962456220676</v>
      </c>
      <c r="Q238" s="144">
        <v>0</v>
      </c>
      <c r="R238" s="144">
        <v>0</v>
      </c>
      <c r="S238" s="144">
        <v>19.849104923155625</v>
      </c>
      <c r="T238" s="144">
        <v>43.090069207788503</v>
      </c>
      <c r="U238" s="475">
        <v>242.03258402094428</v>
      </c>
      <c r="V238" s="473">
        <v>2011.36392403986</v>
      </c>
      <c r="W238" s="475">
        <v>-1516.35</v>
      </c>
      <c r="X238" s="473">
        <v>495.01392403986017</v>
      </c>
      <c r="Y238" s="144">
        <v>0</v>
      </c>
      <c r="Z238" s="144">
        <v>0</v>
      </c>
      <c r="AA238" s="144">
        <v>15.701351968772272</v>
      </c>
      <c r="AB238" s="144">
        <v>19.202444808603268</v>
      </c>
      <c r="AC238" s="144">
        <v>10.512908143079267</v>
      </c>
      <c r="AD238" s="472">
        <v>45.416704920454805</v>
      </c>
      <c r="AE238" s="144">
        <v>-0.98</v>
      </c>
      <c r="AF238" s="144">
        <v>-1.78</v>
      </c>
      <c r="AG238" s="144">
        <v>-0.98</v>
      </c>
      <c r="AH238" s="144">
        <v>-0.01</v>
      </c>
      <c r="AI238" s="144">
        <v>-17.46</v>
      </c>
      <c r="AJ238" s="144">
        <v>-48.886898609839221</v>
      </c>
      <c r="AK238" s="144">
        <v>-128.08064151777322</v>
      </c>
      <c r="AL238" s="144">
        <v>-35.220689502067643</v>
      </c>
      <c r="AM238" s="144">
        <v>-29.8</v>
      </c>
      <c r="AN238" s="144">
        <v>-11.42</v>
      </c>
      <c r="AO238" s="144">
        <v>-10.177110320754309</v>
      </c>
      <c r="AP238" s="144">
        <v>-3.79</v>
      </c>
      <c r="AQ238" s="144">
        <v>35.25456530704048</v>
      </c>
      <c r="AR238" s="144">
        <v>0.68602301118164188</v>
      </c>
      <c r="AS238" s="472">
        <v>-252.64475163221235</v>
      </c>
      <c r="AT238" s="474">
        <v>287.78587732810263</v>
      </c>
      <c r="AU238" s="144">
        <v>181.73347778765958</v>
      </c>
      <c r="AV238" s="472">
        <v>469.51935511576221</v>
      </c>
      <c r="AW238" s="144">
        <v>76.425105599880638</v>
      </c>
      <c r="AX238" s="473">
        <v>545.94446071564278</v>
      </c>
      <c r="AY238" s="494">
        <f>X238/V238</f>
        <v>0.24610858240194344</v>
      </c>
      <c r="AZ238" s="144">
        <v>-5.527645325546831</v>
      </c>
      <c r="BA238" s="131">
        <v>540.41681539009596</v>
      </c>
    </row>
    <row r="239" spans="1:53">
      <c r="A239" s="416">
        <v>746</v>
      </c>
      <c r="B239" s="435">
        <v>17</v>
      </c>
      <c r="C239" s="413" t="s">
        <v>252</v>
      </c>
      <c r="D239" s="15">
        <v>4603</v>
      </c>
      <c r="E239" s="144">
        <v>591.28374972843801</v>
      </c>
      <c r="F239" s="144">
        <v>121.69298283728001</v>
      </c>
      <c r="G239" s="144">
        <v>778.73261785791885</v>
      </c>
      <c r="H239" s="144">
        <v>824.645318270693</v>
      </c>
      <c r="I239" s="144">
        <v>52.327525526830328</v>
      </c>
      <c r="J239" s="144">
        <v>43.563189224418856</v>
      </c>
      <c r="K239" s="472">
        <v>2412.2453834455791</v>
      </c>
      <c r="L239" s="144">
        <v>71.329885700303748</v>
      </c>
      <c r="M239" s="144">
        <v>0</v>
      </c>
      <c r="N239" s="144">
        <v>0</v>
      </c>
      <c r="O239" s="144">
        <v>77.619461220942867</v>
      </c>
      <c r="P239" s="144">
        <v>141.05854168932413</v>
      </c>
      <c r="Q239" s="144">
        <v>0</v>
      </c>
      <c r="R239" s="144">
        <v>0</v>
      </c>
      <c r="S239" s="144">
        <v>36.456992270310181</v>
      </c>
      <c r="T239" s="144">
        <v>41.003475993917007</v>
      </c>
      <c r="U239" s="475">
        <v>367.46835687479796</v>
      </c>
      <c r="V239" s="473">
        <v>2779.7137403203769</v>
      </c>
      <c r="W239" s="475">
        <v>-1516.35</v>
      </c>
      <c r="X239" s="473">
        <v>1263.363740320377</v>
      </c>
      <c r="Y239" s="144">
        <v>11.444113000000002</v>
      </c>
      <c r="Z239" s="144">
        <v>0</v>
      </c>
      <c r="AA239" s="144">
        <v>16.306856065626132</v>
      </c>
      <c r="AB239" s="144">
        <v>18.316093676800602</v>
      </c>
      <c r="AC239" s="144">
        <v>0</v>
      </c>
      <c r="AD239" s="472">
        <v>46.067062742426728</v>
      </c>
      <c r="AE239" s="144">
        <v>-0.97999999999999987</v>
      </c>
      <c r="AF239" s="144">
        <v>-1.78</v>
      </c>
      <c r="AG239" s="144">
        <v>-0.97999999999999987</v>
      </c>
      <c r="AH239" s="144">
        <v>-0.01</v>
      </c>
      <c r="AI239" s="144">
        <v>-17.46</v>
      </c>
      <c r="AJ239" s="144">
        <v>-32.114374321094935</v>
      </c>
      <c r="AK239" s="144">
        <v>-32.308782116970214</v>
      </c>
      <c r="AL239" s="144">
        <v>-101.11967163187025</v>
      </c>
      <c r="AM239" s="144">
        <v>-29.799999999999997</v>
      </c>
      <c r="AN239" s="144">
        <v>-11.42</v>
      </c>
      <c r="AO239" s="144">
        <v>-33.953716283382349</v>
      </c>
      <c r="AP239" s="144">
        <v>-3.7899999999999996</v>
      </c>
      <c r="AQ239" s="144">
        <v>25.427416851216545</v>
      </c>
      <c r="AR239" s="144">
        <v>-6.9848724808632232</v>
      </c>
      <c r="AS239" s="472">
        <v>-247.27399998296448</v>
      </c>
      <c r="AT239" s="474">
        <v>1062.1568030798394</v>
      </c>
      <c r="AU239" s="144">
        <v>504.29246107392197</v>
      </c>
      <c r="AV239" s="472">
        <v>1566.4492641537613</v>
      </c>
      <c r="AW239" s="144">
        <v>142.32521208522704</v>
      </c>
      <c r="AX239" s="473">
        <v>1708.7744762389884</v>
      </c>
      <c r="AY239" s="494">
        <f>X239/V239</f>
        <v>0.45449418837450778</v>
      </c>
      <c r="AZ239" s="144">
        <v>10.331678049098414</v>
      </c>
      <c r="BA239" s="131">
        <v>1719.1061542880866</v>
      </c>
    </row>
    <row r="240" spans="1:53">
      <c r="A240" s="416">
        <v>747</v>
      </c>
      <c r="B240" s="435">
        <v>4</v>
      </c>
      <c r="C240" s="413" t="s">
        <v>253</v>
      </c>
      <c r="D240" s="15">
        <v>1264</v>
      </c>
      <c r="E240" s="144">
        <v>256.99807753164555</v>
      </c>
      <c r="F240" s="144">
        <v>73.859810126582275</v>
      </c>
      <c r="G240" s="144">
        <v>392.46049050632911</v>
      </c>
      <c r="H240" s="144">
        <v>396.83026898734181</v>
      </c>
      <c r="I240" s="144">
        <v>60.782405063291129</v>
      </c>
      <c r="J240" s="144">
        <v>39.608860759493673</v>
      </c>
      <c r="K240" s="472">
        <v>1220.5399129746836</v>
      </c>
      <c r="L240" s="144">
        <v>73.341411304898514</v>
      </c>
      <c r="M240" s="144">
        <v>0</v>
      </c>
      <c r="N240" s="144">
        <v>0</v>
      </c>
      <c r="O240" s="144">
        <v>31.061550632911388</v>
      </c>
      <c r="P240" s="144">
        <v>302.64045583119469</v>
      </c>
      <c r="Q240" s="144">
        <v>0</v>
      </c>
      <c r="R240" s="144">
        <v>0</v>
      </c>
      <c r="S240" s="144">
        <v>30.339434460976424</v>
      </c>
      <c r="T240" s="144">
        <v>45.81091772151899</v>
      </c>
      <c r="U240" s="475">
        <v>483.19376995150003</v>
      </c>
      <c r="V240" s="473">
        <v>1703.7336829261835</v>
      </c>
      <c r="W240" s="475">
        <v>-1516.35</v>
      </c>
      <c r="X240" s="473">
        <v>187.38368292618358</v>
      </c>
      <c r="Y240" s="144">
        <v>123.25346650000003</v>
      </c>
      <c r="Z240" s="144">
        <v>0</v>
      </c>
      <c r="AA240" s="144">
        <v>11.227215190115652</v>
      </c>
      <c r="AB240" s="144">
        <v>14.871639971302088</v>
      </c>
      <c r="AC240" s="144">
        <v>0</v>
      </c>
      <c r="AD240" s="472">
        <v>149.35232166141776</v>
      </c>
      <c r="AE240" s="144">
        <v>-0.98</v>
      </c>
      <c r="AF240" s="144">
        <v>-1.78</v>
      </c>
      <c r="AG240" s="144">
        <v>-0.98</v>
      </c>
      <c r="AH240" s="144">
        <v>-0.01</v>
      </c>
      <c r="AI240" s="144">
        <v>-17.46</v>
      </c>
      <c r="AJ240" s="144">
        <v>-17.257515822784811</v>
      </c>
      <c r="AK240" s="144">
        <v>287.63708762088243</v>
      </c>
      <c r="AL240" s="144">
        <v>188.74905990396491</v>
      </c>
      <c r="AM240" s="144">
        <v>-29.800000000000004</v>
      </c>
      <c r="AN240" s="144">
        <v>-11.42</v>
      </c>
      <c r="AO240" s="144">
        <v>-27.095028710314477</v>
      </c>
      <c r="AP240" s="144">
        <v>-3.7900000000000005</v>
      </c>
      <c r="AQ240" s="144">
        <v>92.735639956678725</v>
      </c>
      <c r="AR240" s="144">
        <v>3.1361684784348247</v>
      </c>
      <c r="AS240" s="472">
        <v>461.68541142686166</v>
      </c>
      <c r="AT240" s="474">
        <v>798.42141601446303</v>
      </c>
      <c r="AU240" s="144">
        <v>451.60339515089436</v>
      </c>
      <c r="AV240" s="472">
        <v>1250.0248111653573</v>
      </c>
      <c r="AW240" s="144">
        <v>218.8834347577189</v>
      </c>
      <c r="AX240" s="473">
        <v>1468.9082459230763</v>
      </c>
      <c r="AY240" s="494">
        <f>X240/V240</f>
        <v>0.10998413942509477</v>
      </c>
      <c r="AZ240" s="144">
        <v>42.265988212025334</v>
      </c>
      <c r="BA240" s="131">
        <v>1511.1742341351016</v>
      </c>
    </row>
    <row r="241" spans="1:53">
      <c r="A241" s="416">
        <v>748</v>
      </c>
      <c r="B241" s="435">
        <v>17</v>
      </c>
      <c r="C241" s="413" t="s">
        <v>254</v>
      </c>
      <c r="D241" s="15">
        <v>4804</v>
      </c>
      <c r="E241" s="144">
        <v>508.06236053288927</v>
      </c>
      <c r="F241" s="144">
        <v>132.14817651956702</v>
      </c>
      <c r="G241" s="144">
        <v>707.84351582014983</v>
      </c>
      <c r="H241" s="144">
        <v>713.94977935054112</v>
      </c>
      <c r="I241" s="144">
        <v>54.071940049958371</v>
      </c>
      <c r="J241" s="144">
        <v>41.524879267277264</v>
      </c>
      <c r="K241" s="472">
        <v>2157.6006515403828</v>
      </c>
      <c r="L241" s="144">
        <v>65.350198870316305</v>
      </c>
      <c r="M241" s="144">
        <v>0</v>
      </c>
      <c r="N241" s="144">
        <v>0</v>
      </c>
      <c r="O241" s="144">
        <v>36.777289758534558</v>
      </c>
      <c r="P241" s="144">
        <v>181.41193276304813</v>
      </c>
      <c r="Q241" s="144">
        <v>0</v>
      </c>
      <c r="R241" s="144">
        <v>0</v>
      </c>
      <c r="S241" s="144">
        <v>28.639276728751227</v>
      </c>
      <c r="T241" s="144">
        <v>39.652747710241464</v>
      </c>
      <c r="U241" s="475">
        <v>351.83144583089171</v>
      </c>
      <c r="V241" s="473">
        <v>2509.4320973712743</v>
      </c>
      <c r="W241" s="475">
        <v>-1516.35</v>
      </c>
      <c r="X241" s="473">
        <v>993.08209737127459</v>
      </c>
      <c r="Y241" s="144">
        <v>36.29511466666667</v>
      </c>
      <c r="Z241" s="144">
        <v>0</v>
      </c>
      <c r="AA241" s="144">
        <v>13.012717450097441</v>
      </c>
      <c r="AB241" s="144">
        <v>18.227555735000511</v>
      </c>
      <c r="AC241" s="144">
        <v>0</v>
      </c>
      <c r="AD241" s="472">
        <v>67.535387851764625</v>
      </c>
      <c r="AE241" s="144">
        <v>-0.98</v>
      </c>
      <c r="AF241" s="144">
        <v>-1.7800000000000002</v>
      </c>
      <c r="AG241" s="144">
        <v>-0.98</v>
      </c>
      <c r="AH241" s="144">
        <v>-0.01</v>
      </c>
      <c r="AI241" s="144">
        <v>-17.46</v>
      </c>
      <c r="AJ241" s="144">
        <v>-17.624722106577849</v>
      </c>
      <c r="AK241" s="144">
        <v>-172.45814791122794</v>
      </c>
      <c r="AL241" s="144">
        <v>-159.75402327449413</v>
      </c>
      <c r="AM241" s="144">
        <v>-29.8</v>
      </c>
      <c r="AN241" s="144">
        <v>-11.42</v>
      </c>
      <c r="AO241" s="144">
        <v>-25.437936201257465</v>
      </c>
      <c r="AP241" s="144">
        <v>-3.79</v>
      </c>
      <c r="AQ241" s="144">
        <v>26.667380201748152</v>
      </c>
      <c r="AR241" s="144">
        <v>3.3397572903236745</v>
      </c>
      <c r="AS241" s="472">
        <v>-411.48769200148553</v>
      </c>
      <c r="AT241" s="474">
        <v>649.12979322155365</v>
      </c>
      <c r="AU241" s="144">
        <v>524.44532036776911</v>
      </c>
      <c r="AV241" s="472">
        <v>1173.5751135893229</v>
      </c>
      <c r="AW241" s="144">
        <v>155.50081896428523</v>
      </c>
      <c r="AX241" s="473">
        <v>1329.0759325536083</v>
      </c>
      <c r="AY241" s="494">
        <f>X241/V241</f>
        <v>0.3957397765062326</v>
      </c>
      <c r="AZ241" s="144">
        <v>49.61844004995838</v>
      </c>
      <c r="BA241" s="131">
        <v>1378.6943726035665</v>
      </c>
    </row>
    <row r="242" spans="1:53">
      <c r="A242" s="416">
        <v>749</v>
      </c>
      <c r="B242" s="435">
        <v>11</v>
      </c>
      <c r="C242" s="413" t="s">
        <v>255</v>
      </c>
      <c r="D242" s="15">
        <v>21269</v>
      </c>
      <c r="E242" s="144">
        <v>485.43990596643005</v>
      </c>
      <c r="F242" s="144">
        <v>113.24731016973057</v>
      </c>
      <c r="G242" s="144">
        <v>666.22790117071793</v>
      </c>
      <c r="H242" s="144">
        <v>589.58279655837134</v>
      </c>
      <c r="I242" s="144">
        <v>55.375996990925763</v>
      </c>
      <c r="J242" s="144">
        <v>47.14340683624053</v>
      </c>
      <c r="K242" s="472">
        <v>1957.0173176924161</v>
      </c>
      <c r="L242" s="144">
        <v>57.525680444834265</v>
      </c>
      <c r="M242" s="144">
        <v>0</v>
      </c>
      <c r="N242" s="144">
        <v>0</v>
      </c>
      <c r="O242" s="144">
        <v>47.902755653768395</v>
      </c>
      <c r="P242" s="144">
        <v>15.567588514450428</v>
      </c>
      <c r="Q242" s="144">
        <v>0</v>
      </c>
      <c r="R242" s="144">
        <v>0</v>
      </c>
      <c r="S242" s="144">
        <v>16.34349076630745</v>
      </c>
      <c r="T242" s="144">
        <v>38.341727396680611</v>
      </c>
      <c r="U242" s="475">
        <v>175.68124277604113</v>
      </c>
      <c r="V242" s="473">
        <v>2132.6985604684573</v>
      </c>
      <c r="W242" s="475">
        <v>-1516.35</v>
      </c>
      <c r="X242" s="473">
        <v>616.34856046845744</v>
      </c>
      <c r="Y242" s="144">
        <v>0</v>
      </c>
      <c r="Z242" s="144">
        <v>0</v>
      </c>
      <c r="AA242" s="144">
        <v>11.035860158269086</v>
      </c>
      <c r="AB242" s="144">
        <v>20.026865485953614</v>
      </c>
      <c r="AC242" s="144">
        <v>0</v>
      </c>
      <c r="AD242" s="472">
        <v>31.062725644222702</v>
      </c>
      <c r="AE242" s="144">
        <v>-0.98</v>
      </c>
      <c r="AF242" s="144">
        <v>-1.78</v>
      </c>
      <c r="AG242" s="144">
        <v>-0.98</v>
      </c>
      <c r="AH242" s="144">
        <v>-0.01</v>
      </c>
      <c r="AI242" s="144">
        <v>-17.46</v>
      </c>
      <c r="AJ242" s="144">
        <v>-38.922552071089378</v>
      </c>
      <c r="AK242" s="144">
        <v>-93.732362959299948</v>
      </c>
      <c r="AL242" s="144">
        <v>-75.921458845633225</v>
      </c>
      <c r="AM242" s="144">
        <v>-29.800000000000004</v>
      </c>
      <c r="AN242" s="144">
        <v>-11.42</v>
      </c>
      <c r="AO242" s="144">
        <v>-9.0156232596840553</v>
      </c>
      <c r="AP242" s="144">
        <v>-3.7899999999999996</v>
      </c>
      <c r="AQ242" s="144">
        <v>21.125771984903224</v>
      </c>
      <c r="AR242" s="144">
        <v>-4.1900259794047319</v>
      </c>
      <c r="AS242" s="472">
        <v>-266.87625113020812</v>
      </c>
      <c r="AT242" s="474">
        <v>380.53503498247204</v>
      </c>
      <c r="AU242" s="144">
        <v>35.399300545078816</v>
      </c>
      <c r="AV242" s="472">
        <v>415.93433552755084</v>
      </c>
      <c r="AW242" s="144">
        <v>59.733521282736596</v>
      </c>
      <c r="AX242" s="473">
        <v>475.66785681028739</v>
      </c>
      <c r="AY242" s="494">
        <f>X242/V242</f>
        <v>0.28899937942147508</v>
      </c>
      <c r="AZ242" s="144">
        <v>12.626573003902395</v>
      </c>
      <c r="BA242" s="131">
        <v>488.29442981418998</v>
      </c>
    </row>
    <row r="243" spans="1:53">
      <c r="A243" s="416">
        <v>751</v>
      </c>
      <c r="B243" s="435">
        <v>19</v>
      </c>
      <c r="C243" s="413" t="s">
        <v>256</v>
      </c>
      <c r="D243" s="15">
        <v>2778</v>
      </c>
      <c r="E243" s="144">
        <v>281.27620230381569</v>
      </c>
      <c r="F243" s="144">
        <v>57.131015118790494</v>
      </c>
      <c r="G243" s="144">
        <v>469.46875089992801</v>
      </c>
      <c r="H243" s="144">
        <v>478.23788336933046</v>
      </c>
      <c r="I243" s="144">
        <v>59.641439884809209</v>
      </c>
      <c r="J243" s="144">
        <v>40.767401007919368</v>
      </c>
      <c r="K243" s="472">
        <v>1386.5226925845932</v>
      </c>
      <c r="L243" s="144">
        <v>65.545472527058919</v>
      </c>
      <c r="M243" s="144">
        <v>0</v>
      </c>
      <c r="N243" s="144">
        <v>0</v>
      </c>
      <c r="O243" s="144">
        <v>20.493020158387328</v>
      </c>
      <c r="P243" s="144">
        <v>429.68314876670985</v>
      </c>
      <c r="Q243" s="144">
        <v>0</v>
      </c>
      <c r="R243" s="144">
        <v>0</v>
      </c>
      <c r="S243" s="144">
        <v>23.107785888180736</v>
      </c>
      <c r="T243" s="144">
        <v>41.665730741540678</v>
      </c>
      <c r="U243" s="475">
        <v>580.49515808187755</v>
      </c>
      <c r="V243" s="473">
        <v>1967.0178506664708</v>
      </c>
      <c r="W243" s="475">
        <v>-1516.35</v>
      </c>
      <c r="X243" s="473">
        <v>450.66785066647094</v>
      </c>
      <c r="Y243" s="144">
        <v>53.233431999999993</v>
      </c>
      <c r="Z243" s="144">
        <v>0</v>
      </c>
      <c r="AA243" s="144">
        <v>8.2675284834180296</v>
      </c>
      <c r="AB243" s="144">
        <v>19.19278295514086</v>
      </c>
      <c r="AC243" s="144">
        <v>0</v>
      </c>
      <c r="AD243" s="472">
        <v>80.693743438558897</v>
      </c>
      <c r="AE243" s="144">
        <v>-0.98</v>
      </c>
      <c r="AF243" s="144">
        <v>-1.78</v>
      </c>
      <c r="AG243" s="144">
        <v>-0.98</v>
      </c>
      <c r="AH243" s="144">
        <v>-0.01</v>
      </c>
      <c r="AI243" s="144">
        <v>-17.46</v>
      </c>
      <c r="AJ243" s="144">
        <v>-17.870433765298777</v>
      </c>
      <c r="AK243" s="144">
        <v>100.24151274144138</v>
      </c>
      <c r="AL243" s="144">
        <v>-4.3773391614536754</v>
      </c>
      <c r="AM243" s="144">
        <v>-29.800000000000004</v>
      </c>
      <c r="AN243" s="144">
        <v>-11.42</v>
      </c>
      <c r="AO243" s="144">
        <v>-21.184336810883959</v>
      </c>
      <c r="AP243" s="144">
        <v>-3.7900000000000005</v>
      </c>
      <c r="AQ243" s="144">
        <v>55.525422749894751</v>
      </c>
      <c r="AR243" s="144">
        <v>7.4281828116086563</v>
      </c>
      <c r="AS243" s="472">
        <v>53.543008565308376</v>
      </c>
      <c r="AT243" s="474">
        <v>584.90460267033825</v>
      </c>
      <c r="AU243" s="144">
        <v>392.43138411929175</v>
      </c>
      <c r="AV243" s="472">
        <v>977.33598678963006</v>
      </c>
      <c r="AW243" s="144">
        <v>115.12723890658759</v>
      </c>
      <c r="AX243" s="473">
        <v>1092.4632256962177</v>
      </c>
      <c r="AY243" s="494">
        <f>X243/V243</f>
        <v>0.22911223226254623</v>
      </c>
      <c r="AZ243" s="144">
        <v>5.9703653347732173</v>
      </c>
      <c r="BA243" s="131">
        <v>1098.4335910309908</v>
      </c>
    </row>
    <row r="244" spans="1:53">
      <c r="A244" s="416">
        <v>753</v>
      </c>
      <c r="B244" s="435">
        <v>1</v>
      </c>
      <c r="C244" s="413" t="s">
        <v>257</v>
      </c>
      <c r="D244" s="15">
        <v>22826</v>
      </c>
      <c r="E244" s="144">
        <v>496.17527819153599</v>
      </c>
      <c r="F244" s="144">
        <v>100.20549373521422</v>
      </c>
      <c r="G244" s="144">
        <v>571.35905984403746</v>
      </c>
      <c r="H244" s="144">
        <v>557.68109261368613</v>
      </c>
      <c r="I244" s="144">
        <v>56.36448961710331</v>
      </c>
      <c r="J244" s="144">
        <v>52.107389818627873</v>
      </c>
      <c r="K244" s="472">
        <v>1833.892803820205</v>
      </c>
      <c r="L244" s="144">
        <v>48.719551423542065</v>
      </c>
      <c r="M244" s="144">
        <v>22.077999999999999</v>
      </c>
      <c r="N244" s="144">
        <v>80.507418294926836</v>
      </c>
      <c r="O244" s="144">
        <v>148.95609743275213</v>
      </c>
      <c r="P244" s="144">
        <v>12.286544575883992</v>
      </c>
      <c r="Q244" s="144">
        <v>0</v>
      </c>
      <c r="R244" s="144">
        <v>2.6154946114080433</v>
      </c>
      <c r="S244" s="144">
        <v>27.419176767077481</v>
      </c>
      <c r="T244" s="144">
        <v>35.432927363532819</v>
      </c>
      <c r="U244" s="475">
        <v>378.01521046912336</v>
      </c>
      <c r="V244" s="473">
        <v>2211.9080142893285</v>
      </c>
      <c r="W244" s="475">
        <v>-1516.3500000000001</v>
      </c>
      <c r="X244" s="473">
        <v>695.55801428932841</v>
      </c>
      <c r="Y244" s="144">
        <v>0</v>
      </c>
      <c r="Z244" s="144">
        <v>0</v>
      </c>
      <c r="AA244" s="144">
        <v>8.7440410720264197</v>
      </c>
      <c r="AB244" s="144">
        <v>18.948442414152549</v>
      </c>
      <c r="AC244" s="144">
        <v>10.404886583527484</v>
      </c>
      <c r="AD244" s="472">
        <v>38.097370069706443</v>
      </c>
      <c r="AE244" s="144">
        <v>-0.98</v>
      </c>
      <c r="AF244" s="144">
        <v>-1.78</v>
      </c>
      <c r="AG244" s="144">
        <v>-0.98</v>
      </c>
      <c r="AH244" s="144">
        <v>-0.01</v>
      </c>
      <c r="AI244" s="144">
        <v>-17.46</v>
      </c>
      <c r="AJ244" s="144">
        <v>-34.996299846666084</v>
      </c>
      <c r="AK244" s="144">
        <v>290.03477037699525</v>
      </c>
      <c r="AL244" s="144">
        <v>124.15603575467549</v>
      </c>
      <c r="AM244" s="144">
        <v>-29.8</v>
      </c>
      <c r="AN244" s="144">
        <v>-11.42</v>
      </c>
      <c r="AO244" s="144">
        <v>-21.642389307736057</v>
      </c>
      <c r="AP244" s="144">
        <v>-3.7899999999999996</v>
      </c>
      <c r="AQ244" s="144">
        <v>14.963899093534129</v>
      </c>
      <c r="AR244" s="144">
        <v>-4.2477293259682165</v>
      </c>
      <c r="AS244" s="472">
        <v>302.04828674483457</v>
      </c>
      <c r="AT244" s="474">
        <v>1035.7036711038693</v>
      </c>
      <c r="AU244" s="144">
        <v>-37.235505714133346</v>
      </c>
      <c r="AV244" s="472">
        <v>998.46816538973599</v>
      </c>
      <c r="AW244" s="144">
        <v>62.520421462000478</v>
      </c>
      <c r="AX244" s="473">
        <v>1060.9885868517365</v>
      </c>
      <c r="AY244" s="494">
        <f>X244/V244</f>
        <v>0.31446064203208135</v>
      </c>
      <c r="AZ244" s="144">
        <v>-3.317592125646208</v>
      </c>
      <c r="BA244" s="131">
        <v>1057.6709947260904</v>
      </c>
    </row>
    <row r="245" spans="1:53">
      <c r="A245" s="416">
        <v>755</v>
      </c>
      <c r="B245" s="435">
        <v>1</v>
      </c>
      <c r="C245" s="413" t="s">
        <v>258</v>
      </c>
      <c r="D245" s="15">
        <v>6182</v>
      </c>
      <c r="E245" s="144">
        <v>434.57791329666776</v>
      </c>
      <c r="F245" s="144">
        <v>77.018744742801672</v>
      </c>
      <c r="G245" s="144">
        <v>556.5328210934972</v>
      </c>
      <c r="H245" s="144">
        <v>570.15703655774826</v>
      </c>
      <c r="I245" s="144">
        <v>57.081397605952766</v>
      </c>
      <c r="J245" s="144">
        <v>50.44874797800064</v>
      </c>
      <c r="K245" s="472">
        <v>1745.8166612746679</v>
      </c>
      <c r="L245" s="144">
        <v>41.07882358619193</v>
      </c>
      <c r="M245" s="144">
        <v>22.077999999999999</v>
      </c>
      <c r="N245" s="144">
        <v>76.865357489485604</v>
      </c>
      <c r="O245" s="144">
        <v>168.9362471692009</v>
      </c>
      <c r="P245" s="144">
        <v>32.258521826725087</v>
      </c>
      <c r="Q245" s="144">
        <v>0</v>
      </c>
      <c r="R245" s="144">
        <v>0</v>
      </c>
      <c r="S245" s="144">
        <v>33.308209670761705</v>
      </c>
      <c r="T245" s="144">
        <v>28.636816564218702</v>
      </c>
      <c r="U245" s="475">
        <v>403.16197630658399</v>
      </c>
      <c r="V245" s="473">
        <v>2148.9786375812519</v>
      </c>
      <c r="W245" s="475">
        <v>-1516.35</v>
      </c>
      <c r="X245" s="473">
        <v>632.62863758125195</v>
      </c>
      <c r="Y245" s="144">
        <v>0</v>
      </c>
      <c r="Z245" s="144">
        <v>0</v>
      </c>
      <c r="AA245" s="144">
        <v>6.137320480059171</v>
      </c>
      <c r="AB245" s="144">
        <v>22.938213636676608</v>
      </c>
      <c r="AC245" s="144">
        <v>0</v>
      </c>
      <c r="AD245" s="472">
        <v>29.075534116735781</v>
      </c>
      <c r="AE245" s="144">
        <v>-0.98</v>
      </c>
      <c r="AF245" s="144">
        <v>-1.7800000000000002</v>
      </c>
      <c r="AG245" s="144">
        <v>-0.98</v>
      </c>
      <c r="AH245" s="144">
        <v>-0.01</v>
      </c>
      <c r="AI245" s="144">
        <v>-17.46</v>
      </c>
      <c r="AJ245" s="144">
        <v>-30.529446780977032</v>
      </c>
      <c r="AK245" s="144">
        <v>153.39959248480784</v>
      </c>
      <c r="AL245" s="144">
        <v>133.45284906193626</v>
      </c>
      <c r="AM245" s="144">
        <v>-29.8</v>
      </c>
      <c r="AN245" s="144">
        <v>-11.42</v>
      </c>
      <c r="AO245" s="144">
        <v>-18.03456150406576</v>
      </c>
      <c r="AP245" s="144">
        <v>-3.7899999999999996</v>
      </c>
      <c r="AQ245" s="144">
        <v>15.204704444639324</v>
      </c>
      <c r="AR245" s="144">
        <v>-6.435933885799999</v>
      </c>
      <c r="AS245" s="472">
        <v>180.83720382054065</v>
      </c>
      <c r="AT245" s="474">
        <v>842.5413755185283</v>
      </c>
      <c r="AU245" s="144">
        <v>-10.519768175187114</v>
      </c>
      <c r="AV245" s="472">
        <v>832.02160734334132</v>
      </c>
      <c r="AW245" s="144">
        <v>78.822564632521122</v>
      </c>
      <c r="AX245" s="473">
        <v>910.84417197586242</v>
      </c>
      <c r="AY245" s="494">
        <f>X245/V245</f>
        <v>0.29438572655766226</v>
      </c>
      <c r="AZ245" s="144">
        <v>-183.9497271789065</v>
      </c>
      <c r="BA245" s="131">
        <v>726.8944447969559</v>
      </c>
    </row>
    <row r="246" spans="1:53">
      <c r="A246" s="416">
        <v>758</v>
      </c>
      <c r="B246" s="435">
        <v>19</v>
      </c>
      <c r="C246" s="413" t="s">
        <v>259</v>
      </c>
      <c r="D246" s="15">
        <v>8127</v>
      </c>
      <c r="E246" s="144">
        <v>342.45556416881999</v>
      </c>
      <c r="F246" s="144">
        <v>65.478671096345508</v>
      </c>
      <c r="G246" s="144">
        <v>470.59679340470041</v>
      </c>
      <c r="H246" s="144">
        <v>430.36761904761909</v>
      </c>
      <c r="I246" s="144">
        <v>59.334101144333701</v>
      </c>
      <c r="J246" s="144">
        <v>46.596018210901924</v>
      </c>
      <c r="K246" s="472">
        <v>1414.8287670727207</v>
      </c>
      <c r="L246" s="144">
        <v>43.332840170666742</v>
      </c>
      <c r="M246" s="144">
        <v>0</v>
      </c>
      <c r="N246" s="144">
        <v>0</v>
      </c>
      <c r="O246" s="144">
        <v>53.382907591977357</v>
      </c>
      <c r="P246" s="144">
        <v>891</v>
      </c>
      <c r="Q246" s="144">
        <v>0</v>
      </c>
      <c r="R246" s="144">
        <v>0</v>
      </c>
      <c r="S246" s="144">
        <v>23.194530529911557</v>
      </c>
      <c r="T246" s="144">
        <v>34.500479881875236</v>
      </c>
      <c r="U246" s="475">
        <v>1045.4107581744311</v>
      </c>
      <c r="V246" s="473">
        <v>2460.2395252471515</v>
      </c>
      <c r="W246" s="475">
        <v>-1516.35</v>
      </c>
      <c r="X246" s="473">
        <v>943.88952524715171</v>
      </c>
      <c r="Y246" s="144">
        <v>146.58843950000002</v>
      </c>
      <c r="Z246" s="144">
        <v>15.59047619047619</v>
      </c>
      <c r="AA246" s="144">
        <v>15.021326170772035</v>
      </c>
      <c r="AB246" s="144">
        <v>19.447266360641809</v>
      </c>
      <c r="AC246" s="144">
        <v>0</v>
      </c>
      <c r="AD246" s="472">
        <v>196.64750822189006</v>
      </c>
      <c r="AE246" s="144">
        <v>-0.98</v>
      </c>
      <c r="AF246" s="144">
        <v>-1.78</v>
      </c>
      <c r="AG246" s="144">
        <v>-0.98</v>
      </c>
      <c r="AH246" s="144">
        <v>-0.01</v>
      </c>
      <c r="AI246" s="144">
        <v>-17.46</v>
      </c>
      <c r="AJ246" s="144">
        <v>-19.557750092284977</v>
      </c>
      <c r="AK246" s="144">
        <v>-285.29136367130252</v>
      </c>
      <c r="AL246" s="144">
        <v>-82.230122696131062</v>
      </c>
      <c r="AM246" s="144">
        <v>-29.8</v>
      </c>
      <c r="AN246" s="144">
        <v>-11.42</v>
      </c>
      <c r="AO246" s="144">
        <v>-13.958177898196823</v>
      </c>
      <c r="AP246" s="144">
        <v>-3.79</v>
      </c>
      <c r="AQ246" s="144">
        <v>35.464729468120076</v>
      </c>
      <c r="AR246" s="144">
        <v>3.880970882860006</v>
      </c>
      <c r="AS246" s="472">
        <v>-427.91171400693537</v>
      </c>
      <c r="AT246" s="474">
        <v>712.62531946210652</v>
      </c>
      <c r="AU246" s="144">
        <v>-68.66701707566699</v>
      </c>
      <c r="AV246" s="472">
        <v>643.95830238643941</v>
      </c>
      <c r="AW246" s="144">
        <v>122.65173937418682</v>
      </c>
      <c r="AX246" s="473">
        <v>766.61004176062625</v>
      </c>
      <c r="AY246" s="494">
        <f>X246/V246</f>
        <v>0.38365757299681225</v>
      </c>
      <c r="AZ246" s="144">
        <v>-12.080783536360281</v>
      </c>
      <c r="BA246" s="131">
        <v>754.52925822426596</v>
      </c>
    </row>
    <row r="247" spans="1:53">
      <c r="A247" s="416">
        <v>759</v>
      </c>
      <c r="B247" s="435">
        <v>14</v>
      </c>
      <c r="C247" s="413" t="s">
        <v>260</v>
      </c>
      <c r="D247" s="15">
        <v>1800</v>
      </c>
      <c r="E247" s="144">
        <v>370.69464444444452</v>
      </c>
      <c r="F247" s="144">
        <v>77.798999999999992</v>
      </c>
      <c r="G247" s="144">
        <v>586.74953333333326</v>
      </c>
      <c r="H247" s="144">
        <v>497.07460000000003</v>
      </c>
      <c r="I247" s="144">
        <v>57.686622222222219</v>
      </c>
      <c r="J247" s="144">
        <v>41.001999999999995</v>
      </c>
      <c r="K247" s="472">
        <v>1631.0064</v>
      </c>
      <c r="L247" s="144">
        <v>44.372560019962926</v>
      </c>
      <c r="M247" s="144">
        <v>0</v>
      </c>
      <c r="N247" s="144">
        <v>0</v>
      </c>
      <c r="O247" s="144">
        <v>27.265138888888888</v>
      </c>
      <c r="P247" s="144">
        <v>253.1847148954036</v>
      </c>
      <c r="Q247" s="144">
        <v>0</v>
      </c>
      <c r="R247" s="144">
        <v>0</v>
      </c>
      <c r="S247" s="144">
        <v>29.89630737537307</v>
      </c>
      <c r="T247" s="144">
        <v>32.44766666666667</v>
      </c>
      <c r="U247" s="475">
        <v>387.16638784629515</v>
      </c>
      <c r="V247" s="473">
        <v>2018.1727878462953</v>
      </c>
      <c r="W247" s="475">
        <v>-1516.35</v>
      </c>
      <c r="X247" s="473">
        <v>501.82278784629528</v>
      </c>
      <c r="Y247" s="144">
        <v>119.81553000000001</v>
      </c>
      <c r="Z247" s="144">
        <v>0</v>
      </c>
      <c r="AA247" s="144">
        <v>13.789217987678965</v>
      </c>
      <c r="AB247" s="144">
        <v>18.059438042268752</v>
      </c>
      <c r="AC247" s="144">
        <v>0</v>
      </c>
      <c r="AD247" s="472">
        <v>151.66418602994773</v>
      </c>
      <c r="AE247" s="144">
        <v>-0.98</v>
      </c>
      <c r="AF247" s="144">
        <v>-1.78</v>
      </c>
      <c r="AG247" s="144">
        <v>-0.98</v>
      </c>
      <c r="AH247" s="144">
        <v>-0.01</v>
      </c>
      <c r="AI247" s="144">
        <v>-17.46</v>
      </c>
      <c r="AJ247" s="144">
        <v>-34.046311111111109</v>
      </c>
      <c r="AK247" s="144">
        <v>46.10970991578764</v>
      </c>
      <c r="AL247" s="144">
        <v>-45.48543729081274</v>
      </c>
      <c r="AM247" s="144">
        <v>-29.8</v>
      </c>
      <c r="AN247" s="144">
        <v>-11.42</v>
      </c>
      <c r="AO247" s="144">
        <v>-21.286697634511466</v>
      </c>
      <c r="AP247" s="144">
        <v>-3.79</v>
      </c>
      <c r="AQ247" s="144">
        <v>58.290153491958826</v>
      </c>
      <c r="AR247" s="144">
        <v>2.7741483481958293</v>
      </c>
      <c r="AS247" s="472">
        <v>-59.864434280493008</v>
      </c>
      <c r="AT247" s="474">
        <v>593.62253959574991</v>
      </c>
      <c r="AU247" s="144">
        <v>388.43584740218807</v>
      </c>
      <c r="AV247" s="472">
        <v>982.0583869979381</v>
      </c>
      <c r="AW247" s="144">
        <v>219.75292439099593</v>
      </c>
      <c r="AX247" s="473">
        <v>1201.811311388934</v>
      </c>
      <c r="AY247" s="494">
        <f>X247/V247</f>
        <v>0.24865204350605596</v>
      </c>
      <c r="AZ247" s="144">
        <v>199.14848616666669</v>
      </c>
      <c r="BA247" s="131">
        <v>1400.9597975556007</v>
      </c>
    </row>
    <row r="248" spans="1:53">
      <c r="A248" s="416">
        <v>761</v>
      </c>
      <c r="B248" s="435">
        <v>2</v>
      </c>
      <c r="C248" s="413" t="s">
        <v>261</v>
      </c>
      <c r="D248" s="15">
        <v>8429</v>
      </c>
      <c r="E248" s="144">
        <v>316.64508719895605</v>
      </c>
      <c r="F248" s="144">
        <v>73.100970459129186</v>
      </c>
      <c r="G248" s="144">
        <v>471.77145687507414</v>
      </c>
      <c r="H248" s="144">
        <v>398.86485229564596</v>
      </c>
      <c r="I248" s="144">
        <v>59.629621544667224</v>
      </c>
      <c r="J248" s="144">
        <v>42.878377031676351</v>
      </c>
      <c r="K248" s="472">
        <v>1362.8903654051489</v>
      </c>
      <c r="L248" s="144">
        <v>66.002733801485675</v>
      </c>
      <c r="M248" s="144">
        <v>0</v>
      </c>
      <c r="N248" s="144">
        <v>0</v>
      </c>
      <c r="O248" s="144">
        <v>131.35398742436826</v>
      </c>
      <c r="P248" s="144">
        <v>65.439775037782283</v>
      </c>
      <c r="Q248" s="144">
        <v>0</v>
      </c>
      <c r="R248" s="144">
        <v>0</v>
      </c>
      <c r="S248" s="144">
        <v>37.901464706341933</v>
      </c>
      <c r="T248" s="144">
        <v>43.268193142721557</v>
      </c>
      <c r="U248" s="475">
        <v>343.96615411269966</v>
      </c>
      <c r="V248" s="473">
        <v>1706.8565195178487</v>
      </c>
      <c r="W248" s="475">
        <v>-1516.35</v>
      </c>
      <c r="X248" s="473">
        <v>190.50651951784883</v>
      </c>
      <c r="Y248" s="144">
        <v>0</v>
      </c>
      <c r="Z248" s="144">
        <v>0</v>
      </c>
      <c r="AA248" s="144">
        <v>11.977141805318793</v>
      </c>
      <c r="AB248" s="144">
        <v>17.76763862441269</v>
      </c>
      <c r="AC248" s="144">
        <v>0</v>
      </c>
      <c r="AD248" s="472">
        <v>29.744780429731485</v>
      </c>
      <c r="AE248" s="144">
        <v>-0.98</v>
      </c>
      <c r="AF248" s="144">
        <v>-1.78</v>
      </c>
      <c r="AG248" s="144">
        <v>-0.98</v>
      </c>
      <c r="AH248" s="144">
        <v>-0.01</v>
      </c>
      <c r="AI248" s="144">
        <v>-17.46</v>
      </c>
      <c r="AJ248" s="144">
        <v>-31.472703772689524</v>
      </c>
      <c r="AK248" s="144">
        <v>140.49635542928903</v>
      </c>
      <c r="AL248" s="144">
        <v>46.837291157480252</v>
      </c>
      <c r="AM248" s="144">
        <v>-29.8</v>
      </c>
      <c r="AN248" s="144">
        <v>-11.42</v>
      </c>
      <c r="AO248" s="144">
        <v>-17.552139870972784</v>
      </c>
      <c r="AP248" s="144">
        <v>-3.79</v>
      </c>
      <c r="AQ248" s="144">
        <v>40.192996124167323</v>
      </c>
      <c r="AR248" s="144">
        <v>3.4942339994508926</v>
      </c>
      <c r="AS248" s="472">
        <v>115.77603306672518</v>
      </c>
      <c r="AT248" s="474">
        <v>336.0273330143055</v>
      </c>
      <c r="AU248" s="144">
        <v>473.73782953037903</v>
      </c>
      <c r="AV248" s="472">
        <v>809.76516254468459</v>
      </c>
      <c r="AW248" s="144">
        <v>173.52506428642775</v>
      </c>
      <c r="AX248" s="473">
        <v>983.29022683111225</v>
      </c>
      <c r="AY248" s="494">
        <f>X248/V248</f>
        <v>0.11161249779311441</v>
      </c>
      <c r="AZ248" s="144">
        <v>64.666858939375985</v>
      </c>
      <c r="BA248" s="131">
        <v>1047.9570857704882</v>
      </c>
    </row>
    <row r="249" spans="1:53">
      <c r="A249" s="416">
        <v>762</v>
      </c>
      <c r="B249" s="435">
        <v>11</v>
      </c>
      <c r="C249" s="413" t="s">
        <v>262</v>
      </c>
      <c r="D249" s="15">
        <v>3570</v>
      </c>
      <c r="E249" s="144">
        <v>275.43874509803925</v>
      </c>
      <c r="F249" s="144">
        <v>60.147126050420162</v>
      </c>
      <c r="G249" s="144">
        <v>405.65953221288515</v>
      </c>
      <c r="H249" s="144">
        <v>425.30447058823529</v>
      </c>
      <c r="I249" s="144">
        <v>60.48129971988795</v>
      </c>
      <c r="J249" s="144">
        <v>41.104761904761908</v>
      </c>
      <c r="K249" s="472">
        <v>1268.1359355742297</v>
      </c>
      <c r="L249" s="144">
        <v>73.930375972321912</v>
      </c>
      <c r="M249" s="144">
        <v>0</v>
      </c>
      <c r="N249" s="144">
        <v>0</v>
      </c>
      <c r="O249" s="144">
        <v>32.443224089635855</v>
      </c>
      <c r="P249" s="144">
        <v>339.06730220941171</v>
      </c>
      <c r="Q249" s="144">
        <v>0</v>
      </c>
      <c r="R249" s="144">
        <v>0</v>
      </c>
      <c r="S249" s="144">
        <v>29.243634650006502</v>
      </c>
      <c r="T249" s="144">
        <v>43.644649859943982</v>
      </c>
      <c r="U249" s="475">
        <v>518.32918678132</v>
      </c>
      <c r="V249" s="473">
        <v>1786.4651223555497</v>
      </c>
      <c r="W249" s="475">
        <v>-1516.35</v>
      </c>
      <c r="X249" s="473">
        <v>270.11512235554966</v>
      </c>
      <c r="Y249" s="144">
        <v>107.87596450000002</v>
      </c>
      <c r="Z249" s="144">
        <v>0</v>
      </c>
      <c r="AA249" s="144">
        <v>11.927482123631432</v>
      </c>
      <c r="AB249" s="144">
        <v>18.054087836756334</v>
      </c>
      <c r="AC249" s="144">
        <v>0</v>
      </c>
      <c r="AD249" s="472">
        <v>137.8575344603878</v>
      </c>
      <c r="AE249" s="144">
        <v>-0.98</v>
      </c>
      <c r="AF249" s="144">
        <v>-1.78</v>
      </c>
      <c r="AG249" s="144">
        <v>-0.98</v>
      </c>
      <c r="AH249" s="144">
        <v>-0.01</v>
      </c>
      <c r="AI249" s="144">
        <v>-17.46</v>
      </c>
      <c r="AJ249" s="144">
        <v>-34.781938375350144</v>
      </c>
      <c r="AK249" s="144">
        <v>317.4606837348129</v>
      </c>
      <c r="AL249" s="144">
        <v>130.90832321573097</v>
      </c>
      <c r="AM249" s="144">
        <v>-29.8</v>
      </c>
      <c r="AN249" s="144">
        <v>-11.42</v>
      </c>
      <c r="AO249" s="144">
        <v>-25.641431803578641</v>
      </c>
      <c r="AP249" s="144">
        <v>-3.7899999999999996</v>
      </c>
      <c r="AQ249" s="144">
        <v>60.824157902915879</v>
      </c>
      <c r="AR249" s="144">
        <v>1.8971103690407252</v>
      </c>
      <c r="AS249" s="472">
        <v>384.44690504357169</v>
      </c>
      <c r="AT249" s="474">
        <v>792.41956185950914</v>
      </c>
      <c r="AU249" s="144">
        <v>390.54378875971861</v>
      </c>
      <c r="AV249" s="472">
        <v>1182.9633506192279</v>
      </c>
      <c r="AW249" s="144">
        <v>196.31786741035978</v>
      </c>
      <c r="AX249" s="473">
        <v>1379.2812180295875</v>
      </c>
      <c r="AY249" s="494">
        <f>X249/V249</f>
        <v>0.15120089330341274</v>
      </c>
      <c r="AZ249" s="144">
        <v>-3.0209680504201666</v>
      </c>
      <c r="BA249" s="131">
        <v>1376.2602499791674</v>
      </c>
    </row>
    <row r="250" spans="1:53">
      <c r="A250" s="416">
        <v>765</v>
      </c>
      <c r="B250" s="435">
        <v>18</v>
      </c>
      <c r="C250" s="413" t="s">
        <v>263</v>
      </c>
      <c r="D250" s="15">
        <v>10185</v>
      </c>
      <c r="E250" s="144">
        <v>384.45813058419242</v>
      </c>
      <c r="F250" s="144">
        <v>70.580536082474211</v>
      </c>
      <c r="G250" s="144">
        <v>538.12214531173288</v>
      </c>
      <c r="H250" s="144">
        <v>489.82046539027988</v>
      </c>
      <c r="I250" s="144">
        <v>58.086448699067255</v>
      </c>
      <c r="J250" s="144">
        <v>46.045808541973486</v>
      </c>
      <c r="K250" s="472">
        <v>1587.1135346097205</v>
      </c>
      <c r="L250" s="144">
        <v>45.97945168547092</v>
      </c>
      <c r="M250" s="144">
        <v>0</v>
      </c>
      <c r="N250" s="144">
        <v>0</v>
      </c>
      <c r="O250" s="144">
        <v>101.19020618556701</v>
      </c>
      <c r="P250" s="144">
        <v>214.73539391996769</v>
      </c>
      <c r="Q250" s="144">
        <v>0</v>
      </c>
      <c r="R250" s="144">
        <v>0</v>
      </c>
      <c r="S250" s="144">
        <v>23.2391831020547</v>
      </c>
      <c r="T250" s="144">
        <v>39.76651939126166</v>
      </c>
      <c r="U250" s="475">
        <v>424.91075428432202</v>
      </c>
      <c r="V250" s="473">
        <v>2012.0242888940427</v>
      </c>
      <c r="W250" s="475">
        <v>-1516.35</v>
      </c>
      <c r="X250" s="473">
        <v>495.6742888940426</v>
      </c>
      <c r="Y250" s="144">
        <v>40.014647333333336</v>
      </c>
      <c r="Z250" s="144">
        <v>0</v>
      </c>
      <c r="AA250" s="144">
        <v>15.19376789317859</v>
      </c>
      <c r="AB250" s="144">
        <v>19.441839104493926</v>
      </c>
      <c r="AC250" s="144">
        <v>0</v>
      </c>
      <c r="AD250" s="472">
        <v>74.650254331005854</v>
      </c>
      <c r="AE250" s="144">
        <v>-0.98</v>
      </c>
      <c r="AF250" s="144">
        <v>-1.78</v>
      </c>
      <c r="AG250" s="144">
        <v>-0.98</v>
      </c>
      <c r="AH250" s="144">
        <v>-0.01</v>
      </c>
      <c r="AI250" s="144">
        <v>-17.46</v>
      </c>
      <c r="AJ250" s="144">
        <v>-23.616831821305844</v>
      </c>
      <c r="AK250" s="144">
        <v>-102.49135605352251</v>
      </c>
      <c r="AL250" s="144">
        <v>-4.296845165434477</v>
      </c>
      <c r="AM250" s="144">
        <v>-29.8</v>
      </c>
      <c r="AN250" s="144">
        <v>-11.42</v>
      </c>
      <c r="AO250" s="144">
        <v>-12.721166760850446</v>
      </c>
      <c r="AP250" s="144">
        <v>-3.79</v>
      </c>
      <c r="AQ250" s="144">
        <v>33.453866971727535</v>
      </c>
      <c r="AR250" s="144">
        <v>10.03898306271261</v>
      </c>
      <c r="AS250" s="472">
        <v>-165.85334976667312</v>
      </c>
      <c r="AT250" s="474">
        <v>404.47119345837535</v>
      </c>
      <c r="AU250" s="144">
        <v>182.41779817357116</v>
      </c>
      <c r="AV250" s="472">
        <v>586.88899163194651</v>
      </c>
      <c r="AW250" s="144">
        <v>113.62730148957827</v>
      </c>
      <c r="AX250" s="473">
        <v>700.51629312152477</v>
      </c>
      <c r="AY250" s="494">
        <f>X250/V250</f>
        <v>0.24635601649048772</v>
      </c>
      <c r="AZ250" s="144">
        <v>-2.531858020618559</v>
      </c>
      <c r="BA250" s="131">
        <v>697.98443510090624</v>
      </c>
    </row>
    <row r="251" spans="1:53">
      <c r="A251" s="416">
        <v>768</v>
      </c>
      <c r="B251" s="435">
        <v>10</v>
      </c>
      <c r="C251" s="413" t="s">
        <v>264</v>
      </c>
      <c r="D251" s="15">
        <v>2361</v>
      </c>
      <c r="E251" s="144">
        <v>264.02046166878444</v>
      </c>
      <c r="F251" s="144">
        <v>31.633646759847519</v>
      </c>
      <c r="G251" s="144">
        <v>365.99832274459976</v>
      </c>
      <c r="H251" s="144">
        <v>264.12650571791613</v>
      </c>
      <c r="I251" s="144">
        <v>61.93822956374418</v>
      </c>
      <c r="J251" s="144">
        <v>39.778127911901734</v>
      </c>
      <c r="K251" s="472">
        <v>1027.495294366794</v>
      </c>
      <c r="L251" s="144">
        <v>67.222217173099978</v>
      </c>
      <c r="M251" s="144">
        <v>0</v>
      </c>
      <c r="N251" s="144">
        <v>0</v>
      </c>
      <c r="O251" s="144">
        <v>89.798271918678523</v>
      </c>
      <c r="P251" s="144">
        <v>204.38723017691731</v>
      </c>
      <c r="Q251" s="144">
        <v>434.13</v>
      </c>
      <c r="R251" s="144">
        <v>0</v>
      </c>
      <c r="S251" s="144">
        <v>29.774216631475063</v>
      </c>
      <c r="T251" s="144">
        <v>38.339517153748417</v>
      </c>
      <c r="U251" s="475">
        <v>863.65145305391923</v>
      </c>
      <c r="V251" s="473">
        <v>1891.1467474207132</v>
      </c>
      <c r="W251" s="475">
        <v>-1516.35</v>
      </c>
      <c r="X251" s="473">
        <v>374.7967474207133</v>
      </c>
      <c r="Y251" s="144">
        <v>123.99916450000001</v>
      </c>
      <c r="Z251" s="144">
        <v>0</v>
      </c>
      <c r="AA251" s="144">
        <v>12.230758631104486</v>
      </c>
      <c r="AB251" s="144">
        <v>17.951041353673595</v>
      </c>
      <c r="AC251" s="144">
        <v>0</v>
      </c>
      <c r="AD251" s="472">
        <v>154.18096448477809</v>
      </c>
      <c r="AE251" s="144">
        <v>-0.97999999999999987</v>
      </c>
      <c r="AF251" s="144">
        <v>-1.78</v>
      </c>
      <c r="AG251" s="144">
        <v>-0.97999999999999987</v>
      </c>
      <c r="AH251" s="144">
        <v>-0.01</v>
      </c>
      <c r="AI251" s="144">
        <v>-17.46</v>
      </c>
      <c r="AJ251" s="144">
        <v>-44.887994493858528</v>
      </c>
      <c r="AK251" s="144">
        <v>150.84202245802689</v>
      </c>
      <c r="AL251" s="144">
        <v>211.19402983634342</v>
      </c>
      <c r="AM251" s="144">
        <v>-29.8</v>
      </c>
      <c r="AN251" s="144">
        <v>-11.42</v>
      </c>
      <c r="AO251" s="144">
        <v>-25.419577344707641</v>
      </c>
      <c r="AP251" s="144">
        <v>-3.79</v>
      </c>
      <c r="AQ251" s="144">
        <v>36.018536472415668</v>
      </c>
      <c r="AR251" s="144">
        <v>6.5780900034609191</v>
      </c>
      <c r="AS251" s="472">
        <v>268.10510693168072</v>
      </c>
      <c r="AT251" s="474">
        <v>797.08281883717211</v>
      </c>
      <c r="AU251" s="144">
        <v>375.64531184479648</v>
      </c>
      <c r="AV251" s="472">
        <v>1172.7281306819687</v>
      </c>
      <c r="AW251" s="144">
        <v>205.18336007928704</v>
      </c>
      <c r="AX251" s="473">
        <v>1377.9114907612557</v>
      </c>
      <c r="AY251" s="494">
        <f>X251/V251</f>
        <v>0.19818490972839048</v>
      </c>
      <c r="AZ251" s="144">
        <v>48.044337611181689</v>
      </c>
      <c r="BA251" s="131">
        <v>1425.9558283724375</v>
      </c>
    </row>
    <row r="252" spans="1:53">
      <c r="A252" s="416">
        <v>777</v>
      </c>
      <c r="B252" s="435">
        <v>18</v>
      </c>
      <c r="C252" s="413" t="s">
        <v>265</v>
      </c>
      <c r="D252" s="15">
        <v>7038</v>
      </c>
      <c r="E252" s="144">
        <v>228.2848294970162</v>
      </c>
      <c r="F252" s="144">
        <v>57.03933503836317</v>
      </c>
      <c r="G252" s="144">
        <v>370.61215970446148</v>
      </c>
      <c r="H252" s="144">
        <v>327.4536231884058</v>
      </c>
      <c r="I252" s="144">
        <v>61.670292696788863</v>
      </c>
      <c r="J252" s="144">
        <v>39.431486217675477</v>
      </c>
      <c r="K252" s="472">
        <v>1084.4917263427108</v>
      </c>
      <c r="L252" s="144">
        <v>87.399811466532455</v>
      </c>
      <c r="M252" s="144">
        <v>0</v>
      </c>
      <c r="N252" s="144">
        <v>0</v>
      </c>
      <c r="O252" s="144">
        <v>68.616104006820109</v>
      </c>
      <c r="P252" s="144">
        <v>618.27408093107726</v>
      </c>
      <c r="Q252" s="144">
        <v>0</v>
      </c>
      <c r="R252" s="144">
        <v>0</v>
      </c>
      <c r="S252" s="144">
        <v>26.628505441748739</v>
      </c>
      <c r="T252" s="144">
        <v>51.819778346121062</v>
      </c>
      <c r="U252" s="475">
        <v>852.73828019229938</v>
      </c>
      <c r="V252" s="473">
        <v>1937.23000653501</v>
      </c>
      <c r="W252" s="475">
        <v>-1516.35</v>
      </c>
      <c r="X252" s="473">
        <v>420.88000653501024</v>
      </c>
      <c r="Y252" s="144">
        <v>149.28571649999998</v>
      </c>
      <c r="Z252" s="144">
        <v>0</v>
      </c>
      <c r="AA252" s="144">
        <v>12.502008385951411</v>
      </c>
      <c r="AB252" s="144">
        <v>18.563370159324016</v>
      </c>
      <c r="AC252" s="144">
        <v>0</v>
      </c>
      <c r="AD252" s="472">
        <v>180.35109504527543</v>
      </c>
      <c r="AE252" s="144">
        <v>-0.98</v>
      </c>
      <c r="AF252" s="144">
        <v>-1.78</v>
      </c>
      <c r="AG252" s="144">
        <v>-0.98</v>
      </c>
      <c r="AH252" s="144">
        <v>-0.01</v>
      </c>
      <c r="AI252" s="144">
        <v>-17.46</v>
      </c>
      <c r="AJ252" s="144">
        <v>-29.887622442455243</v>
      </c>
      <c r="AK252" s="144">
        <v>42.536404583181707</v>
      </c>
      <c r="AL252" s="144">
        <v>43.513724307885653</v>
      </c>
      <c r="AM252" s="144">
        <v>-29.8</v>
      </c>
      <c r="AN252" s="144">
        <v>-11.420000000000002</v>
      </c>
      <c r="AO252" s="144">
        <v>-24.522895346104111</v>
      </c>
      <c r="AP252" s="144">
        <v>-3.79</v>
      </c>
      <c r="AQ252" s="144">
        <v>47.8675313892792</v>
      </c>
      <c r="AR252" s="144">
        <v>7.0803525558752476</v>
      </c>
      <c r="AS252" s="472">
        <v>20.367495047662459</v>
      </c>
      <c r="AT252" s="474">
        <v>621.59859662794815</v>
      </c>
      <c r="AU252" s="144">
        <v>509.76125362281869</v>
      </c>
      <c r="AV252" s="472">
        <v>1131.3598502507668</v>
      </c>
      <c r="AW252" s="144">
        <v>159.03500938054938</v>
      </c>
      <c r="AX252" s="473">
        <v>1290.3948596313162</v>
      </c>
      <c r="AY252" s="494">
        <f>X252/V252</f>
        <v>0.21725866578321762</v>
      </c>
      <c r="AZ252" s="144">
        <v>-3.078960784313725</v>
      </c>
      <c r="BA252" s="131">
        <v>1287.3158988470025</v>
      </c>
    </row>
    <row r="253" spans="1:53">
      <c r="A253" s="416">
        <v>778</v>
      </c>
      <c r="B253" s="435">
        <v>11</v>
      </c>
      <c r="C253" s="413" t="s">
        <v>266</v>
      </c>
      <c r="D253" s="15">
        <v>6632</v>
      </c>
      <c r="E253" s="144">
        <v>305.80366556091678</v>
      </c>
      <c r="F253" s="144">
        <v>71.792804583835945</v>
      </c>
      <c r="G253" s="144">
        <v>475.33854342581424</v>
      </c>
      <c r="H253" s="144">
        <v>443.57325995174909</v>
      </c>
      <c r="I253" s="144">
        <v>59.466839565741857</v>
      </c>
      <c r="J253" s="144">
        <v>43.133968636911938</v>
      </c>
      <c r="K253" s="472">
        <v>1399.1090817249699</v>
      </c>
      <c r="L253" s="144">
        <v>61.109351150815726</v>
      </c>
      <c r="M253" s="144">
        <v>0</v>
      </c>
      <c r="N253" s="144">
        <v>0</v>
      </c>
      <c r="O253" s="144">
        <v>82.880759951749084</v>
      </c>
      <c r="P253" s="144">
        <v>88.835870348929006</v>
      </c>
      <c r="Q253" s="144">
        <v>0</v>
      </c>
      <c r="R253" s="144">
        <v>0</v>
      </c>
      <c r="S253" s="144">
        <v>31.481344489478516</v>
      </c>
      <c r="T253" s="144">
        <v>40.38039806996381</v>
      </c>
      <c r="U253" s="475">
        <v>304.68772401093617</v>
      </c>
      <c r="V253" s="473">
        <v>1703.796805735906</v>
      </c>
      <c r="W253" s="475">
        <v>-1516.35</v>
      </c>
      <c r="X253" s="473">
        <v>187.44680573590622</v>
      </c>
      <c r="Y253" s="144">
        <v>26.352474666666666</v>
      </c>
      <c r="Z253" s="144">
        <v>0</v>
      </c>
      <c r="AA253" s="144">
        <v>13.149291065433554</v>
      </c>
      <c r="AB253" s="144">
        <v>16.313830040564852</v>
      </c>
      <c r="AC253" s="144">
        <v>0</v>
      </c>
      <c r="AD253" s="472">
        <v>55.815595772665077</v>
      </c>
      <c r="AE253" s="144">
        <v>-0.98</v>
      </c>
      <c r="AF253" s="144">
        <v>-1.7800000000000002</v>
      </c>
      <c r="AG253" s="144">
        <v>-0.98</v>
      </c>
      <c r="AH253" s="144">
        <v>-1.0000000000000002E-2</v>
      </c>
      <c r="AI253" s="144">
        <v>-17.46</v>
      </c>
      <c r="AJ253" s="144">
        <v>-48.396303671592278</v>
      </c>
      <c r="AK253" s="144">
        <v>110.84943872814443</v>
      </c>
      <c r="AL253" s="144">
        <v>-1.6197766369323885</v>
      </c>
      <c r="AM253" s="144">
        <v>-29.8</v>
      </c>
      <c r="AN253" s="144">
        <v>-11.42</v>
      </c>
      <c r="AO253" s="144">
        <v>-11.496723994694184</v>
      </c>
      <c r="AP253" s="144">
        <v>-3.79</v>
      </c>
      <c r="AQ253" s="144">
        <v>38.434529918187131</v>
      </c>
      <c r="AR253" s="144">
        <v>4.1016680884764245</v>
      </c>
      <c r="AS253" s="472">
        <v>25.652832431589125</v>
      </c>
      <c r="AT253" s="474">
        <v>268.91523394016042</v>
      </c>
      <c r="AU253" s="144">
        <v>261.48428672973415</v>
      </c>
      <c r="AV253" s="472">
        <v>530.39952066989463</v>
      </c>
      <c r="AW253" s="144">
        <v>138.25115315752197</v>
      </c>
      <c r="AX253" s="473">
        <v>668.65067382741654</v>
      </c>
      <c r="AY253" s="494">
        <f>X253/V253</f>
        <v>0.11001711301773687</v>
      </c>
      <c r="AZ253" s="144">
        <v>30.676325256332941</v>
      </c>
      <c r="BA253" s="131">
        <v>699.32699908374946</v>
      </c>
    </row>
    <row r="254" spans="1:53">
      <c r="A254" s="416">
        <v>781</v>
      </c>
      <c r="B254" s="435">
        <v>7</v>
      </c>
      <c r="C254" s="413" t="s">
        <v>267</v>
      </c>
      <c r="D254" s="15">
        <v>3428</v>
      </c>
      <c r="E254" s="144">
        <v>192.08598308051342</v>
      </c>
      <c r="F254" s="144">
        <v>32.6810268378063</v>
      </c>
      <c r="G254" s="144">
        <v>301.09269836639442</v>
      </c>
      <c r="H254" s="144">
        <v>241.23435822637106</v>
      </c>
      <c r="I254" s="144">
        <v>63.167071178529753</v>
      </c>
      <c r="J254" s="144">
        <v>38.375635939323217</v>
      </c>
      <c r="K254" s="472">
        <v>868.63677362893827</v>
      </c>
      <c r="L254" s="144">
        <v>79.428367749804067</v>
      </c>
      <c r="M254" s="144">
        <v>0</v>
      </c>
      <c r="N254" s="144">
        <v>0</v>
      </c>
      <c r="O254" s="144">
        <v>66.428949824970829</v>
      </c>
      <c r="P254" s="144">
        <v>160.59225389776705</v>
      </c>
      <c r="Q254" s="144">
        <v>0</v>
      </c>
      <c r="R254" s="144">
        <v>0</v>
      </c>
      <c r="S254" s="144">
        <v>33.032283673489125</v>
      </c>
      <c r="T254" s="144">
        <v>41.690723453908987</v>
      </c>
      <c r="U254" s="475">
        <v>381.17257859994004</v>
      </c>
      <c r="V254" s="473">
        <v>1249.8093522288782</v>
      </c>
      <c r="W254" s="475">
        <v>-1516.35</v>
      </c>
      <c r="X254" s="473">
        <v>-266.54064777112171</v>
      </c>
      <c r="Y254" s="144">
        <v>109.26323149999999</v>
      </c>
      <c r="Z254" s="144">
        <v>0</v>
      </c>
      <c r="AA254" s="144">
        <v>11.826747973384837</v>
      </c>
      <c r="AB254" s="144">
        <v>19.486086035627995</v>
      </c>
      <c r="AC254" s="144">
        <v>0</v>
      </c>
      <c r="AD254" s="472">
        <v>140.57606550901284</v>
      </c>
      <c r="AE254" s="144">
        <v>-0.98</v>
      </c>
      <c r="AF254" s="144">
        <v>-1.78</v>
      </c>
      <c r="AG254" s="144">
        <v>-0.98</v>
      </c>
      <c r="AH254" s="144">
        <v>-0.01</v>
      </c>
      <c r="AI254" s="144">
        <v>-17.46</v>
      </c>
      <c r="AJ254" s="144">
        <v>-26.094908109684948</v>
      </c>
      <c r="AK254" s="144">
        <v>520.43354974885267</v>
      </c>
      <c r="AL254" s="144">
        <v>429.96382784828188</v>
      </c>
      <c r="AM254" s="144">
        <v>-29.800000000000004</v>
      </c>
      <c r="AN254" s="144">
        <v>-11.42</v>
      </c>
      <c r="AO254" s="144">
        <v>-21.923831505349789</v>
      </c>
      <c r="AP254" s="144">
        <v>-3.79</v>
      </c>
      <c r="AQ254" s="144">
        <v>43.239724397926317</v>
      </c>
      <c r="AR254" s="144">
        <v>5.5259608065921446</v>
      </c>
      <c r="AS254" s="472">
        <v>884.92432318661838</v>
      </c>
      <c r="AT254" s="474">
        <v>758.95974092450945</v>
      </c>
      <c r="AU254" s="144">
        <v>252.49271518834874</v>
      </c>
      <c r="AV254" s="472">
        <v>1011.4524561128582</v>
      </c>
      <c r="AW254" s="144">
        <v>212.01039931781418</v>
      </c>
      <c r="AX254" s="473">
        <v>1223.4628554306723</v>
      </c>
      <c r="AY254" s="494">
        <f>X254/V254</f>
        <v>-0.21326504502129057</v>
      </c>
      <c r="AZ254" s="144">
        <v>1.9450431738623084</v>
      </c>
      <c r="BA254" s="131">
        <v>1225.4078986045347</v>
      </c>
    </row>
    <row r="255" spans="1:53">
      <c r="A255" s="416">
        <v>783</v>
      </c>
      <c r="B255" s="435">
        <v>4</v>
      </c>
      <c r="C255" s="413" t="s">
        <v>268</v>
      </c>
      <c r="D255" s="15">
        <v>6256</v>
      </c>
      <c r="E255" s="144">
        <v>310.14926630434786</v>
      </c>
      <c r="F255" s="144">
        <v>67.153868286445004</v>
      </c>
      <c r="G255" s="144">
        <v>448.91250479539639</v>
      </c>
      <c r="H255" s="144">
        <v>446.39633631713554</v>
      </c>
      <c r="I255" s="144">
        <v>59.679629156010229</v>
      </c>
      <c r="J255" s="144">
        <v>43.974079283887463</v>
      </c>
      <c r="K255" s="472">
        <v>1376.2656841432224</v>
      </c>
      <c r="L255" s="144">
        <v>46.918942676014964</v>
      </c>
      <c r="M255" s="144">
        <v>0</v>
      </c>
      <c r="N255" s="144">
        <v>0</v>
      </c>
      <c r="O255" s="144">
        <v>104.17932864450128</v>
      </c>
      <c r="P255" s="144">
        <v>53.695756156805864</v>
      </c>
      <c r="Q255" s="144">
        <v>0</v>
      </c>
      <c r="R255" s="144">
        <v>0</v>
      </c>
      <c r="S255" s="144">
        <v>38.018849906311765</v>
      </c>
      <c r="T255" s="144">
        <v>32.690888746803068</v>
      </c>
      <c r="U255" s="475">
        <v>275.50376613043693</v>
      </c>
      <c r="V255" s="473">
        <v>1651.7694502736592</v>
      </c>
      <c r="W255" s="475">
        <v>-1516.35</v>
      </c>
      <c r="X255" s="473">
        <v>135.41945027365929</v>
      </c>
      <c r="Y255" s="144">
        <v>0</v>
      </c>
      <c r="Z255" s="144">
        <v>0</v>
      </c>
      <c r="AA255" s="144">
        <v>16.953484526714416</v>
      </c>
      <c r="AB255" s="144">
        <v>14.918767784804253</v>
      </c>
      <c r="AC255" s="144">
        <v>0</v>
      </c>
      <c r="AD255" s="472">
        <v>31.872252311518668</v>
      </c>
      <c r="AE255" s="144">
        <v>-0.98</v>
      </c>
      <c r="AF255" s="144">
        <v>-1.78</v>
      </c>
      <c r="AG255" s="144">
        <v>-0.98</v>
      </c>
      <c r="AH255" s="144">
        <v>-0.01</v>
      </c>
      <c r="AI255" s="144">
        <v>-17.46</v>
      </c>
      <c r="AJ255" s="144">
        <v>-24.814796739130436</v>
      </c>
      <c r="AK255" s="144">
        <v>-18.453675270441149</v>
      </c>
      <c r="AL255" s="144">
        <v>-4.3368381305597392</v>
      </c>
      <c r="AM255" s="144">
        <v>-29.800000000000004</v>
      </c>
      <c r="AN255" s="144">
        <v>-11.42</v>
      </c>
      <c r="AO255" s="144">
        <v>-6.7989634004218029</v>
      </c>
      <c r="AP255" s="144">
        <v>-3.79</v>
      </c>
      <c r="AQ255" s="144">
        <v>38.881037381173165</v>
      </c>
      <c r="AR255" s="144">
        <v>-4.7244550003554506</v>
      </c>
      <c r="AS255" s="472">
        <v>-86.467691159735423</v>
      </c>
      <c r="AT255" s="474">
        <v>80.824011425442549</v>
      </c>
      <c r="AU255" s="144">
        <v>232.84507642081275</v>
      </c>
      <c r="AV255" s="472">
        <v>313.66908784625531</v>
      </c>
      <c r="AW255" s="144">
        <v>137.38227668105426</v>
      </c>
      <c r="AX255" s="473">
        <v>451.0513645273096</v>
      </c>
      <c r="AY255" s="494">
        <f>X255/V255</f>
        <v>8.1984474438138735E-2</v>
      </c>
      <c r="AZ255" s="144">
        <v>-13.86864595588235</v>
      </c>
      <c r="BA255" s="131">
        <v>437.18271857142724</v>
      </c>
    </row>
    <row r="256" spans="1:53">
      <c r="A256" s="416">
        <v>785</v>
      </c>
      <c r="B256" s="435">
        <v>17</v>
      </c>
      <c r="C256" s="413" t="s">
        <v>269</v>
      </c>
      <c r="D256" s="15">
        <v>2581</v>
      </c>
      <c r="E256" s="144">
        <v>299.34354126307636</v>
      </c>
      <c r="F256" s="144">
        <v>65.108810538550941</v>
      </c>
      <c r="G256" s="144">
        <v>412.30154591243706</v>
      </c>
      <c r="H256" s="144">
        <v>309.89469972878726</v>
      </c>
      <c r="I256" s="144">
        <v>60.785648973266177</v>
      </c>
      <c r="J256" s="144">
        <v>39.899170864006194</v>
      </c>
      <c r="K256" s="472">
        <v>1187.333417280124</v>
      </c>
      <c r="L256" s="144">
        <v>101.97260249818156</v>
      </c>
      <c r="M256" s="144">
        <v>0</v>
      </c>
      <c r="N256" s="144">
        <v>0</v>
      </c>
      <c r="O256" s="144">
        <v>47.917345989926382</v>
      </c>
      <c r="P256" s="144">
        <v>416.60910108385087</v>
      </c>
      <c r="Q256" s="144">
        <v>0</v>
      </c>
      <c r="R256" s="144">
        <v>9.2278186749321964</v>
      </c>
      <c r="S256" s="144">
        <v>28.918484507510311</v>
      </c>
      <c r="T256" s="144">
        <v>60.805191786129413</v>
      </c>
      <c r="U256" s="475">
        <v>665.4505445405307</v>
      </c>
      <c r="V256" s="473">
        <v>1852.7839618206547</v>
      </c>
      <c r="W256" s="475">
        <v>-1516.35</v>
      </c>
      <c r="X256" s="473">
        <v>336.43396182065482</v>
      </c>
      <c r="Y256" s="144">
        <v>344.26055100000008</v>
      </c>
      <c r="Z256" s="144">
        <v>0</v>
      </c>
      <c r="AA256" s="144">
        <v>13.389203790981389</v>
      </c>
      <c r="AB256" s="144">
        <v>14.844360021554964</v>
      </c>
      <c r="AC256" s="144">
        <v>0</v>
      </c>
      <c r="AD256" s="472">
        <v>372.4941148125364</v>
      </c>
      <c r="AE256" s="144">
        <v>-0.98000000000000009</v>
      </c>
      <c r="AF256" s="144">
        <v>-1.78</v>
      </c>
      <c r="AG256" s="144">
        <v>-0.98000000000000009</v>
      </c>
      <c r="AH256" s="144">
        <v>-0.01</v>
      </c>
      <c r="AI256" s="144">
        <v>-17.46</v>
      </c>
      <c r="AJ256" s="144">
        <v>-36.597037001162342</v>
      </c>
      <c r="AK256" s="144">
        <v>538.46564188616321</v>
      </c>
      <c r="AL256" s="144">
        <v>351.4887687828878</v>
      </c>
      <c r="AM256" s="144">
        <v>-29.8</v>
      </c>
      <c r="AN256" s="144">
        <v>-11.42</v>
      </c>
      <c r="AO256" s="144">
        <v>-43.248931771904132</v>
      </c>
      <c r="AP256" s="144">
        <v>-3.79</v>
      </c>
      <c r="AQ256" s="144">
        <v>64.45518743535132</v>
      </c>
      <c r="AR256" s="144">
        <v>12.796483409406694</v>
      </c>
      <c r="AS256" s="472">
        <v>821.14011274074255</v>
      </c>
      <c r="AT256" s="474">
        <v>1530.0681893739338</v>
      </c>
      <c r="AU256" s="144">
        <v>465.21435301723176</v>
      </c>
      <c r="AV256" s="472">
        <v>1995.2825423911656</v>
      </c>
      <c r="AW256" s="144">
        <v>212.74164144642708</v>
      </c>
      <c r="AX256" s="473">
        <v>2208.0241838375928</v>
      </c>
      <c r="AY256" s="494">
        <f>X256/V256</f>
        <v>0.18158294153736898</v>
      </c>
      <c r="AZ256" s="144">
        <v>-20.053199186361876</v>
      </c>
      <c r="BA256" s="131">
        <v>2187.970984651231</v>
      </c>
    </row>
    <row r="257" spans="1:53">
      <c r="A257" s="416">
        <v>790</v>
      </c>
      <c r="B257" s="435">
        <v>6</v>
      </c>
      <c r="C257" s="413" t="s">
        <v>270</v>
      </c>
      <c r="D257" s="15">
        <v>23464</v>
      </c>
      <c r="E257" s="144">
        <v>350.97486276849645</v>
      </c>
      <c r="F257" s="144">
        <v>75.199510739856791</v>
      </c>
      <c r="G257" s="144">
        <v>475.34841544493696</v>
      </c>
      <c r="H257" s="144">
        <v>454.1200085236959</v>
      </c>
      <c r="I257" s="144">
        <v>59.034650528469143</v>
      </c>
      <c r="J257" s="144">
        <v>44.451268325946131</v>
      </c>
      <c r="K257" s="472">
        <v>1459.1287163314014</v>
      </c>
      <c r="L257" s="144">
        <v>59.791717405585608</v>
      </c>
      <c r="M257" s="144">
        <v>0</v>
      </c>
      <c r="N257" s="144">
        <v>0</v>
      </c>
      <c r="O257" s="144">
        <v>75.130191783157173</v>
      </c>
      <c r="P257" s="144">
        <v>50.288540258768258</v>
      </c>
      <c r="Q257" s="144">
        <v>0</v>
      </c>
      <c r="R257" s="144">
        <v>0</v>
      </c>
      <c r="S257" s="144">
        <v>29.883670149125233</v>
      </c>
      <c r="T257" s="144">
        <v>40.010748380497787</v>
      </c>
      <c r="U257" s="475">
        <v>255.10486797713403</v>
      </c>
      <c r="V257" s="473">
        <v>1714.2335843085355</v>
      </c>
      <c r="W257" s="475">
        <v>-1516.35</v>
      </c>
      <c r="X257" s="473">
        <v>197.88358430853549</v>
      </c>
      <c r="Y257" s="144">
        <v>0</v>
      </c>
      <c r="Z257" s="144">
        <v>0</v>
      </c>
      <c r="AA257" s="144">
        <v>12.113445057609445</v>
      </c>
      <c r="AB257" s="144">
        <v>20.342575490122837</v>
      </c>
      <c r="AC257" s="144">
        <v>0</v>
      </c>
      <c r="AD257" s="472">
        <v>32.45602054773228</v>
      </c>
      <c r="AE257" s="144">
        <v>-0.98000000000000009</v>
      </c>
      <c r="AF257" s="144">
        <v>-1.78</v>
      </c>
      <c r="AG257" s="144">
        <v>-0.98000000000000009</v>
      </c>
      <c r="AH257" s="144">
        <v>-0.01</v>
      </c>
      <c r="AI257" s="144">
        <v>-17.46</v>
      </c>
      <c r="AJ257" s="144">
        <v>-46.461652314183425</v>
      </c>
      <c r="AK257" s="144">
        <v>100.33653055686564</v>
      </c>
      <c r="AL257" s="144">
        <v>1.1751354797598796</v>
      </c>
      <c r="AM257" s="144">
        <v>-29.800000000000004</v>
      </c>
      <c r="AN257" s="144">
        <v>-11.42</v>
      </c>
      <c r="AO257" s="144">
        <v>-14.23929706506153</v>
      </c>
      <c r="AP257" s="144">
        <v>-3.79</v>
      </c>
      <c r="AQ257" s="144">
        <v>53.193554866671803</v>
      </c>
      <c r="AR257" s="144">
        <v>-2.5895857895037651</v>
      </c>
      <c r="AS257" s="472">
        <v>25.194685734548596</v>
      </c>
      <c r="AT257" s="474">
        <v>255.53429059081637</v>
      </c>
      <c r="AU257" s="144">
        <v>401.39339954686199</v>
      </c>
      <c r="AV257" s="472">
        <v>656.92769013767827</v>
      </c>
      <c r="AW257" s="144">
        <v>126.79742960972519</v>
      </c>
      <c r="AX257" s="473">
        <v>783.72511974740337</v>
      </c>
      <c r="AY257" s="494">
        <f>X257/V257</f>
        <v>0.11543560114554348</v>
      </c>
      <c r="AZ257" s="144">
        <v>19.763558489601095</v>
      </c>
      <c r="BA257" s="131">
        <v>803.48867823700448</v>
      </c>
    </row>
    <row r="258" spans="1:53">
      <c r="A258" s="416">
        <v>791</v>
      </c>
      <c r="B258" s="435">
        <v>17</v>
      </c>
      <c r="C258" s="413" t="s">
        <v>271</v>
      </c>
      <c r="D258" s="15">
        <v>4938</v>
      </c>
      <c r="E258" s="144">
        <v>407.15485824220337</v>
      </c>
      <c r="F258" s="144">
        <v>68.062308626974485</v>
      </c>
      <c r="G258" s="144">
        <v>494.19697245848522</v>
      </c>
      <c r="H258" s="144">
        <v>496.90987849331714</v>
      </c>
      <c r="I258" s="144">
        <v>58.268659376265695</v>
      </c>
      <c r="J258" s="144">
        <v>42.303442689347911</v>
      </c>
      <c r="K258" s="472">
        <v>1566.8961198865939</v>
      </c>
      <c r="L258" s="144">
        <v>64.717124736976913</v>
      </c>
      <c r="M258" s="144">
        <v>0</v>
      </c>
      <c r="N258" s="144">
        <v>0</v>
      </c>
      <c r="O258" s="144">
        <v>39.754759011745648</v>
      </c>
      <c r="P258" s="144">
        <v>363.41341140209863</v>
      </c>
      <c r="Q258" s="144">
        <v>0</v>
      </c>
      <c r="R258" s="144">
        <v>0</v>
      </c>
      <c r="S258" s="144">
        <v>29.372306642466526</v>
      </c>
      <c r="T258" s="144">
        <v>37.600567031186714</v>
      </c>
      <c r="U258" s="475">
        <v>534.85816882447443</v>
      </c>
      <c r="V258" s="473">
        <v>2101.7542887110685</v>
      </c>
      <c r="W258" s="475">
        <v>-1516.35</v>
      </c>
      <c r="X258" s="473">
        <v>585.40428871106838</v>
      </c>
      <c r="Y258" s="144">
        <v>146.58676000000003</v>
      </c>
      <c r="Z258" s="144">
        <v>0</v>
      </c>
      <c r="AA258" s="144">
        <v>12.874357168644107</v>
      </c>
      <c r="AB258" s="144">
        <v>14.312134866079683</v>
      </c>
      <c r="AC258" s="144">
        <v>0</v>
      </c>
      <c r="AD258" s="472">
        <v>173.77325203472381</v>
      </c>
      <c r="AE258" s="144">
        <v>-0.98</v>
      </c>
      <c r="AF258" s="144">
        <v>-1.7799999999999998</v>
      </c>
      <c r="AG258" s="144">
        <v>-0.98</v>
      </c>
      <c r="AH258" s="144">
        <v>-0.01</v>
      </c>
      <c r="AI258" s="144">
        <v>-17.46</v>
      </c>
      <c r="AJ258" s="144">
        <v>-20.106142669096801</v>
      </c>
      <c r="AK258" s="144">
        <v>112.33058417168741</v>
      </c>
      <c r="AL258" s="144">
        <v>-4.304603228811442</v>
      </c>
      <c r="AM258" s="144">
        <v>-29.799999999999997</v>
      </c>
      <c r="AN258" s="144">
        <v>-11.42</v>
      </c>
      <c r="AO258" s="144">
        <v>-29.327075220707201</v>
      </c>
      <c r="AP258" s="144">
        <v>-3.79</v>
      </c>
      <c r="AQ258" s="144">
        <v>39.384435242470346</v>
      </c>
      <c r="AR258" s="144">
        <v>1.1990405316392079</v>
      </c>
      <c r="AS258" s="472">
        <v>32.956238827181508</v>
      </c>
      <c r="AT258" s="474">
        <v>792.13377957297359</v>
      </c>
      <c r="AU258" s="144">
        <v>560.86613995991354</v>
      </c>
      <c r="AV258" s="472">
        <v>1352.9999195328874</v>
      </c>
      <c r="AW258" s="144">
        <v>208.10135519508029</v>
      </c>
      <c r="AX258" s="473">
        <v>1561.1012747279676</v>
      </c>
      <c r="AY258" s="494">
        <f>X258/V258</f>
        <v>0.27853126878597978</v>
      </c>
      <c r="AZ258" s="144">
        <v>-12.186140583232081</v>
      </c>
      <c r="BA258" s="131">
        <v>1548.9151341447355</v>
      </c>
    </row>
    <row r="259" spans="1:53">
      <c r="A259" s="416">
        <v>831</v>
      </c>
      <c r="B259" s="435">
        <v>9</v>
      </c>
      <c r="C259" s="413" t="s">
        <v>272</v>
      </c>
      <c r="D259" s="15">
        <v>4596</v>
      </c>
      <c r="E259" s="144">
        <v>418.3495626631854</v>
      </c>
      <c r="F259" s="144">
        <v>87.34613577023498</v>
      </c>
      <c r="G259" s="144">
        <v>492.67184290687555</v>
      </c>
      <c r="H259" s="144">
        <v>471.94360313315923</v>
      </c>
      <c r="I259" s="144">
        <v>58.178746736292432</v>
      </c>
      <c r="J259" s="144">
        <v>45.094499564838983</v>
      </c>
      <c r="K259" s="472">
        <v>1573.5843907745868</v>
      </c>
      <c r="L259" s="144">
        <v>60.727607056243357</v>
      </c>
      <c r="M259" s="144">
        <v>0</v>
      </c>
      <c r="N259" s="144">
        <v>0</v>
      </c>
      <c r="O259" s="144">
        <v>132.83746518711922</v>
      </c>
      <c r="P259" s="144">
        <v>61.980353009789162</v>
      </c>
      <c r="Q259" s="144">
        <v>0</v>
      </c>
      <c r="R259" s="144">
        <v>144.33917319408181</v>
      </c>
      <c r="S259" s="144">
        <v>18.490231544031776</v>
      </c>
      <c r="T259" s="144">
        <v>39.75835509138382</v>
      </c>
      <c r="U259" s="475">
        <v>458.13318508264911</v>
      </c>
      <c r="V259" s="473">
        <v>2031.7175758572359</v>
      </c>
      <c r="W259" s="475">
        <v>-1516.35</v>
      </c>
      <c r="X259" s="473">
        <v>515.36757585723592</v>
      </c>
      <c r="Y259" s="144">
        <v>0</v>
      </c>
      <c r="Z259" s="144">
        <v>0</v>
      </c>
      <c r="AA259" s="144">
        <v>5.6446722435684986</v>
      </c>
      <c r="AB259" s="144">
        <v>18.302370131127063</v>
      </c>
      <c r="AC259" s="144">
        <v>0.13627082036389418</v>
      </c>
      <c r="AD259" s="472">
        <v>24.083313195059457</v>
      </c>
      <c r="AE259" s="144">
        <v>-0.98</v>
      </c>
      <c r="AF259" s="144">
        <v>-1.78</v>
      </c>
      <c r="AG259" s="144">
        <v>-0.98</v>
      </c>
      <c r="AH259" s="144">
        <v>-0.01</v>
      </c>
      <c r="AI259" s="144">
        <v>-17.46</v>
      </c>
      <c r="AJ259" s="144">
        <v>-20.652632724107921</v>
      </c>
      <c r="AK259" s="144">
        <v>22.036942151475913</v>
      </c>
      <c r="AL259" s="144">
        <v>7.0615442995906603</v>
      </c>
      <c r="AM259" s="144">
        <v>-29.800000000000004</v>
      </c>
      <c r="AN259" s="144">
        <v>-11.42</v>
      </c>
      <c r="AO259" s="144">
        <v>-14.396199083366744</v>
      </c>
      <c r="AP259" s="144">
        <v>-3.79</v>
      </c>
      <c r="AQ259" s="144">
        <v>40.063468783493349</v>
      </c>
      <c r="AR259" s="144">
        <v>5.1647292474502304</v>
      </c>
      <c r="AS259" s="472">
        <v>-26.942147325464521</v>
      </c>
      <c r="AT259" s="474">
        <v>512.50874172683086</v>
      </c>
      <c r="AU259" s="144">
        <v>151.65759790261851</v>
      </c>
      <c r="AV259" s="472">
        <v>664.16633962944934</v>
      </c>
      <c r="AW259" s="144">
        <v>88.53718967379011</v>
      </c>
      <c r="AX259" s="473">
        <v>752.70352930323941</v>
      </c>
      <c r="AY259" s="494">
        <f>X259/V259</f>
        <v>0.25366103142548668</v>
      </c>
      <c r="AZ259" s="144">
        <v>-31.553627937336817</v>
      </c>
      <c r="BA259" s="131">
        <v>721.14990136590279</v>
      </c>
    </row>
    <row r="260" spans="1:53">
      <c r="A260" s="416">
        <v>832</v>
      </c>
      <c r="B260" s="435">
        <v>17</v>
      </c>
      <c r="C260" s="413" t="s">
        <v>273</v>
      </c>
      <c r="D260" s="15">
        <v>3657</v>
      </c>
      <c r="E260" s="144">
        <v>362.51602679792182</v>
      </c>
      <c r="F260" s="144">
        <v>53.610467596390478</v>
      </c>
      <c r="G260" s="144">
        <v>474.77309543341534</v>
      </c>
      <c r="H260" s="144">
        <v>541.22523379819518</v>
      </c>
      <c r="I260" s="144">
        <v>58.666622914957614</v>
      </c>
      <c r="J260" s="144">
        <v>41.519518731200428</v>
      </c>
      <c r="K260" s="472">
        <v>1532.3109652720807</v>
      </c>
      <c r="L260" s="144">
        <v>98.010831898077939</v>
      </c>
      <c r="M260" s="144">
        <v>0</v>
      </c>
      <c r="N260" s="144">
        <v>0</v>
      </c>
      <c r="O260" s="144">
        <v>46.701894995898272</v>
      </c>
      <c r="P260" s="144">
        <v>550.47756531207403</v>
      </c>
      <c r="Q260" s="144">
        <v>0</v>
      </c>
      <c r="R260" s="144">
        <v>0</v>
      </c>
      <c r="S260" s="144">
        <v>26.140796595036605</v>
      </c>
      <c r="T260" s="144">
        <v>58.919660924254856</v>
      </c>
      <c r="U260" s="475">
        <v>780.25074972534162</v>
      </c>
      <c r="V260" s="473">
        <v>2312.5617149974223</v>
      </c>
      <c r="W260" s="475">
        <v>-1516.35</v>
      </c>
      <c r="X260" s="473">
        <v>796.21171499742263</v>
      </c>
      <c r="Y260" s="144">
        <v>347.52549899999997</v>
      </c>
      <c r="Z260" s="144">
        <v>0</v>
      </c>
      <c r="AA260" s="144">
        <v>12.83298157251194</v>
      </c>
      <c r="AB260" s="144">
        <v>18.585925066591805</v>
      </c>
      <c r="AC260" s="144">
        <v>0</v>
      </c>
      <c r="AD260" s="472">
        <v>378.94440563910376</v>
      </c>
      <c r="AE260" s="144">
        <v>-0.98</v>
      </c>
      <c r="AF260" s="144">
        <v>-1.78</v>
      </c>
      <c r="AG260" s="144">
        <v>-0.98</v>
      </c>
      <c r="AH260" s="144">
        <v>-0.01</v>
      </c>
      <c r="AI260" s="144">
        <v>-17.46</v>
      </c>
      <c r="AJ260" s="144">
        <v>-26.273646431501231</v>
      </c>
      <c r="AK260" s="144">
        <v>441.33156295371907</v>
      </c>
      <c r="AL260" s="144">
        <v>235.066380171947</v>
      </c>
      <c r="AM260" s="144">
        <v>-29.8</v>
      </c>
      <c r="AN260" s="144">
        <v>-11.42</v>
      </c>
      <c r="AO260" s="144">
        <v>-49.935124282596185</v>
      </c>
      <c r="AP260" s="144">
        <v>-3.79</v>
      </c>
      <c r="AQ260" s="144">
        <v>62.252698456796821</v>
      </c>
      <c r="AR260" s="144">
        <v>8.7653144533403342</v>
      </c>
      <c r="AS260" s="472">
        <v>604.98718532170574</v>
      </c>
      <c r="AT260" s="474">
        <v>1780.1433059582321</v>
      </c>
      <c r="AU260" s="144">
        <v>523.60565733808562</v>
      </c>
      <c r="AV260" s="472">
        <v>2303.7489632963175</v>
      </c>
      <c r="AW260" s="144">
        <v>158.30284260885767</v>
      </c>
      <c r="AX260" s="473">
        <v>2462.0518059051751</v>
      </c>
      <c r="AY260" s="494">
        <f>X260/V260</f>
        <v>0.34429858015629655</v>
      </c>
      <c r="AZ260" s="144">
        <v>7.2929811320754716</v>
      </c>
      <c r="BA260" s="131">
        <v>2469.3447870372506</v>
      </c>
    </row>
    <row r="261" spans="1:53">
      <c r="A261" s="416">
        <v>833</v>
      </c>
      <c r="B261" s="435">
        <v>2</v>
      </c>
      <c r="C261" s="413" t="s">
        <v>274</v>
      </c>
      <c r="D261" s="15">
        <v>1692</v>
      </c>
      <c r="E261" s="144">
        <v>363.2226359338062</v>
      </c>
      <c r="F261" s="144">
        <v>71.729574468085104</v>
      </c>
      <c r="G261" s="144">
        <v>439.77842198581556</v>
      </c>
      <c r="H261" s="144">
        <v>416.63248226950356</v>
      </c>
      <c r="I261" s="144">
        <v>59.459858156028368</v>
      </c>
      <c r="J261" s="144">
        <v>41.374420803782499</v>
      </c>
      <c r="K261" s="472">
        <v>1392.1973936170214</v>
      </c>
      <c r="L261" s="144">
        <v>73.634505948036022</v>
      </c>
      <c r="M261" s="144">
        <v>0</v>
      </c>
      <c r="N261" s="144">
        <v>0</v>
      </c>
      <c r="O261" s="144">
        <v>153.14886524822694</v>
      </c>
      <c r="P261" s="144">
        <v>69.146766148407835</v>
      </c>
      <c r="Q261" s="144">
        <v>0</v>
      </c>
      <c r="R261" s="144">
        <v>36.973593380614659</v>
      </c>
      <c r="S261" s="144">
        <v>42.845686334335106</v>
      </c>
      <c r="T261" s="144">
        <v>40.697399527186768</v>
      </c>
      <c r="U261" s="475">
        <v>416.4468165868073</v>
      </c>
      <c r="V261" s="473">
        <v>1808.6442102038288</v>
      </c>
      <c r="W261" s="475">
        <v>-1516.35</v>
      </c>
      <c r="X261" s="473">
        <v>292.29421020382887</v>
      </c>
      <c r="Y261" s="144">
        <v>32.913721333333342</v>
      </c>
      <c r="Z261" s="144">
        <v>0</v>
      </c>
      <c r="AA261" s="144">
        <v>10.437000239455619</v>
      </c>
      <c r="AB261" s="144">
        <v>15.315889046067477</v>
      </c>
      <c r="AC261" s="144">
        <v>3.2980009155442915</v>
      </c>
      <c r="AD261" s="472">
        <v>61.964611534400724</v>
      </c>
      <c r="AE261" s="144">
        <v>-0.98000000000000009</v>
      </c>
      <c r="AF261" s="144">
        <v>-1.78</v>
      </c>
      <c r="AG261" s="144">
        <v>-0.98000000000000009</v>
      </c>
      <c r="AH261" s="144">
        <v>-0.01</v>
      </c>
      <c r="AI261" s="144">
        <v>-17.46</v>
      </c>
      <c r="AJ261" s="144">
        <v>-21.85411790780142</v>
      </c>
      <c r="AK261" s="144">
        <v>263.63750846885756</v>
      </c>
      <c r="AL261" s="144">
        <v>300.89267216157327</v>
      </c>
      <c r="AM261" s="144">
        <v>-29.8</v>
      </c>
      <c r="AN261" s="144">
        <v>-11.42</v>
      </c>
      <c r="AO261" s="144">
        <v>-23.22380878814727</v>
      </c>
      <c r="AP261" s="144">
        <v>-3.79</v>
      </c>
      <c r="AQ261" s="144">
        <v>26.364160275469917</v>
      </c>
      <c r="AR261" s="144">
        <v>-3.6836128986492622</v>
      </c>
      <c r="AS261" s="472">
        <v>475.91280131130276</v>
      </c>
      <c r="AT261" s="474">
        <v>830.17162304953229</v>
      </c>
      <c r="AU261" s="144">
        <v>241.25507685623117</v>
      </c>
      <c r="AV261" s="472">
        <v>1071.4266999057634</v>
      </c>
      <c r="AW261" s="144">
        <v>159.94224233036149</v>
      </c>
      <c r="AX261" s="473">
        <v>1231.3689422361249</v>
      </c>
      <c r="AY261" s="494">
        <f>X261/V261</f>
        <v>0.1616095684020066</v>
      </c>
      <c r="AZ261" s="144">
        <v>153.68600000000004</v>
      </c>
      <c r="BA261" s="131">
        <v>1385.054942236125</v>
      </c>
    </row>
    <row r="262" spans="1:53">
      <c r="A262" s="416">
        <v>834</v>
      </c>
      <c r="B262" s="435">
        <v>5</v>
      </c>
      <c r="C262" s="413" t="s">
        <v>275</v>
      </c>
      <c r="D262" s="15">
        <v>5832</v>
      </c>
      <c r="E262" s="144">
        <v>373.34418381344312</v>
      </c>
      <c r="F262" s="144">
        <v>83.241728395061713</v>
      </c>
      <c r="G262" s="144">
        <v>433.5317352537723</v>
      </c>
      <c r="H262" s="144">
        <v>534.63878600823045</v>
      </c>
      <c r="I262" s="144">
        <v>58.751358024691356</v>
      </c>
      <c r="J262" s="144">
        <v>45.720589849108364</v>
      </c>
      <c r="K262" s="472">
        <v>1529.2283813443073</v>
      </c>
      <c r="L262" s="144">
        <v>48.523950289296643</v>
      </c>
      <c r="M262" s="144">
        <v>0</v>
      </c>
      <c r="N262" s="144">
        <v>0</v>
      </c>
      <c r="O262" s="144">
        <v>56.549917695473248</v>
      </c>
      <c r="P262" s="144">
        <v>90.685510583524774</v>
      </c>
      <c r="Q262" s="144">
        <v>0</v>
      </c>
      <c r="R262" s="144">
        <v>0</v>
      </c>
      <c r="S262" s="144">
        <v>30.070263306062817</v>
      </c>
      <c r="T262" s="144">
        <v>34.337688614540475</v>
      </c>
      <c r="U262" s="475">
        <v>260.16733048889796</v>
      </c>
      <c r="V262" s="473">
        <v>1789.3957118332053</v>
      </c>
      <c r="W262" s="475">
        <v>-1516.35</v>
      </c>
      <c r="X262" s="473">
        <v>273.0457118332053</v>
      </c>
      <c r="Y262" s="144">
        <v>0</v>
      </c>
      <c r="Z262" s="144">
        <v>0</v>
      </c>
      <c r="AA262" s="144">
        <v>10.0210007510659</v>
      </c>
      <c r="AB262" s="144">
        <v>19.429603605254968</v>
      </c>
      <c r="AC262" s="144">
        <v>0</v>
      </c>
      <c r="AD262" s="472">
        <v>29.45060435632087</v>
      </c>
      <c r="AE262" s="144">
        <v>-0.98</v>
      </c>
      <c r="AF262" s="144">
        <v>-1.7800000000000002</v>
      </c>
      <c r="AG262" s="144">
        <v>-0.98</v>
      </c>
      <c r="AH262" s="144">
        <v>-0.01</v>
      </c>
      <c r="AI262" s="144">
        <v>-17.46</v>
      </c>
      <c r="AJ262" s="144">
        <v>-20.76533693415638</v>
      </c>
      <c r="AK262" s="144">
        <v>278.65585663195378</v>
      </c>
      <c r="AL262" s="144">
        <v>125.79654925125364</v>
      </c>
      <c r="AM262" s="144">
        <v>-29.8</v>
      </c>
      <c r="AN262" s="144">
        <v>-11.42</v>
      </c>
      <c r="AO262" s="144">
        <v>-19.788958387752803</v>
      </c>
      <c r="AP262" s="144">
        <v>-3.7899999999999996</v>
      </c>
      <c r="AQ262" s="144">
        <v>30.493166926450719</v>
      </c>
      <c r="AR262" s="144">
        <v>-1.7398082175037086</v>
      </c>
      <c r="AS262" s="472">
        <v>326.4314692702452</v>
      </c>
      <c r="AT262" s="474">
        <v>628.92778545977137</v>
      </c>
      <c r="AU262" s="144">
        <v>284.03264120303953</v>
      </c>
      <c r="AV262" s="472">
        <v>912.96042666281096</v>
      </c>
      <c r="AW262" s="144">
        <v>129.25035923217632</v>
      </c>
      <c r="AX262" s="473">
        <v>1042.2107858949873</v>
      </c>
      <c r="AY262" s="494">
        <f>X262/V262</f>
        <v>0.15259101719511478</v>
      </c>
      <c r="AZ262" s="144">
        <v>-45.459664454732518</v>
      </c>
      <c r="BA262" s="131">
        <v>996.75112144025479</v>
      </c>
    </row>
    <row r="263" spans="1:53">
      <c r="A263" s="416">
        <v>837</v>
      </c>
      <c r="B263" s="435">
        <v>6</v>
      </c>
      <c r="C263" s="413" t="s">
        <v>276</v>
      </c>
      <c r="D263" s="15">
        <v>260180</v>
      </c>
      <c r="E263" s="144">
        <v>412.32244826658467</v>
      </c>
      <c r="F263" s="144">
        <v>73.702427242678141</v>
      </c>
      <c r="G263" s="144">
        <v>414.26405653778153</v>
      </c>
      <c r="H263" s="144">
        <v>356.65612306864477</v>
      </c>
      <c r="I263" s="144">
        <v>59.584186025059573</v>
      </c>
      <c r="J263" s="144">
        <v>56.907898224306244</v>
      </c>
      <c r="K263" s="472">
        <v>1373.4371393650547</v>
      </c>
      <c r="L263" s="144">
        <v>88.329243431866388</v>
      </c>
      <c r="M263" s="144">
        <v>0</v>
      </c>
      <c r="N263" s="144">
        <v>0</v>
      </c>
      <c r="O263" s="144">
        <v>223.17718160504265</v>
      </c>
      <c r="P263" s="144">
        <v>1.6697301984703141</v>
      </c>
      <c r="Q263" s="144">
        <v>0</v>
      </c>
      <c r="R263" s="144">
        <v>0</v>
      </c>
      <c r="S263" s="144">
        <v>25.247883664408388</v>
      </c>
      <c r="T263" s="144">
        <v>68.2642678145899</v>
      </c>
      <c r="U263" s="475">
        <v>406.68830671437769</v>
      </c>
      <c r="V263" s="473">
        <v>1780.1254460794325</v>
      </c>
      <c r="W263" s="475">
        <v>-1516.35</v>
      </c>
      <c r="X263" s="473">
        <v>263.77544607943258</v>
      </c>
      <c r="Y263" s="144">
        <v>0</v>
      </c>
      <c r="Z263" s="144">
        <v>0</v>
      </c>
      <c r="AA263" s="144">
        <v>16.686415064876137</v>
      </c>
      <c r="AB263" s="144">
        <v>21.72195992176465</v>
      </c>
      <c r="AC263" s="144">
        <v>23.434605029684644</v>
      </c>
      <c r="AD263" s="472">
        <v>61.842980016325434</v>
      </c>
      <c r="AE263" s="144">
        <v>-0.98</v>
      </c>
      <c r="AF263" s="144">
        <v>-1.78</v>
      </c>
      <c r="AG263" s="144">
        <v>-0.98</v>
      </c>
      <c r="AH263" s="144">
        <v>-0.01</v>
      </c>
      <c r="AI263" s="144">
        <v>-17.46</v>
      </c>
      <c r="AJ263" s="144">
        <v>-101.63253246233377</v>
      </c>
      <c r="AK263" s="144">
        <v>-134.28323401252774</v>
      </c>
      <c r="AL263" s="144">
        <v>-4.0452345879642939</v>
      </c>
      <c r="AM263" s="144">
        <v>-29.8</v>
      </c>
      <c r="AN263" s="144">
        <v>-11.42</v>
      </c>
      <c r="AO263" s="144">
        <v>-2.1377765293026756</v>
      </c>
      <c r="AP263" s="144">
        <v>-3.79</v>
      </c>
      <c r="AQ263" s="144">
        <v>63.707375431338789</v>
      </c>
      <c r="AR263" s="144">
        <v>0.6849681696835489</v>
      </c>
      <c r="AS263" s="472">
        <v>-243.92643399110614</v>
      </c>
      <c r="AT263" s="474">
        <v>81.691992104651845</v>
      </c>
      <c r="AU263" s="144">
        <v>16.933985779550785</v>
      </c>
      <c r="AV263" s="472">
        <v>98.625977884202641</v>
      </c>
      <c r="AW263" s="144">
        <v>104.58854131900212</v>
      </c>
      <c r="AX263" s="473">
        <v>203.21451920320479</v>
      </c>
      <c r="AY263" s="494">
        <f>X263/V263</f>
        <v>0.14817800996012639</v>
      </c>
      <c r="AZ263" s="144">
        <v>-55.834554004842765</v>
      </c>
      <c r="BA263" s="131">
        <v>147.37996519836199</v>
      </c>
    </row>
    <row r="264" spans="1:53">
      <c r="A264" s="416">
        <v>844</v>
      </c>
      <c r="B264" s="435">
        <v>11</v>
      </c>
      <c r="C264" s="413" t="s">
        <v>277</v>
      </c>
      <c r="D264" s="15">
        <v>1388</v>
      </c>
      <c r="E264" s="144">
        <v>202.41175792507207</v>
      </c>
      <c r="F264" s="144">
        <v>73.987521613832854</v>
      </c>
      <c r="G264" s="144">
        <v>397.75069884726224</v>
      </c>
      <c r="H264" s="144">
        <v>293.0096541786744</v>
      </c>
      <c r="I264" s="144">
        <v>61.68956772334294</v>
      </c>
      <c r="J264" s="144">
        <v>38.12259365994236</v>
      </c>
      <c r="K264" s="472">
        <v>1066.9717939481268</v>
      </c>
      <c r="L264" s="144">
        <v>78.563368215220336</v>
      </c>
      <c r="M264" s="144">
        <v>0</v>
      </c>
      <c r="N264" s="144">
        <v>0</v>
      </c>
      <c r="O264" s="144">
        <v>50.915878962536013</v>
      </c>
      <c r="P264" s="144">
        <v>206.84978639265933</v>
      </c>
      <c r="Q264" s="144">
        <v>0</v>
      </c>
      <c r="R264" s="144">
        <v>37.063919308357349</v>
      </c>
      <c r="S264" s="144">
        <v>32.877444843769652</v>
      </c>
      <c r="T264" s="144">
        <v>44.153746397694533</v>
      </c>
      <c r="U264" s="475">
        <v>450.42414412023726</v>
      </c>
      <c r="V264" s="473">
        <v>1517.3959380683639</v>
      </c>
      <c r="W264" s="475">
        <v>-1516.35</v>
      </c>
      <c r="X264" s="473">
        <v>1.0459380683640787</v>
      </c>
      <c r="Y264" s="144">
        <v>149.035471</v>
      </c>
      <c r="Z264" s="144">
        <v>0</v>
      </c>
      <c r="AA264" s="144">
        <v>10.162292066077553</v>
      </c>
      <c r="AB264" s="144">
        <v>18.212679166654194</v>
      </c>
      <c r="AC264" s="144">
        <v>0</v>
      </c>
      <c r="AD264" s="472">
        <v>177.41044223273175</v>
      </c>
      <c r="AE264" s="144">
        <v>-0.98</v>
      </c>
      <c r="AF264" s="144">
        <v>-1.7799999999999998</v>
      </c>
      <c r="AG264" s="144">
        <v>-0.98</v>
      </c>
      <c r="AH264" s="144">
        <v>-0.01</v>
      </c>
      <c r="AI264" s="144">
        <v>-17.46</v>
      </c>
      <c r="AJ264" s="144">
        <v>-28.569989193083572</v>
      </c>
      <c r="AK264" s="144">
        <v>112.22670071679221</v>
      </c>
      <c r="AL264" s="144">
        <v>-4.3881058165117777</v>
      </c>
      <c r="AM264" s="144">
        <v>-29.8</v>
      </c>
      <c r="AN264" s="144">
        <v>-11.42</v>
      </c>
      <c r="AO264" s="144">
        <v>-16.214309967591223</v>
      </c>
      <c r="AP264" s="144">
        <v>-3.7900000000000005</v>
      </c>
      <c r="AQ264" s="144">
        <v>43.066154759209446</v>
      </c>
      <c r="AR264" s="144">
        <v>0.16622611734830456</v>
      </c>
      <c r="AS264" s="472">
        <v>40.066676616163377</v>
      </c>
      <c r="AT264" s="474">
        <v>218.52305691725923</v>
      </c>
      <c r="AU264" s="144">
        <v>529.52153724473578</v>
      </c>
      <c r="AV264" s="472">
        <v>748.04459416199495</v>
      </c>
      <c r="AW264" s="144">
        <v>201.84017878787569</v>
      </c>
      <c r="AX264" s="473">
        <v>949.88477294987069</v>
      </c>
      <c r="AY264" s="494">
        <f>X264/V264</f>
        <v>6.8929805472891386E-4</v>
      </c>
      <c r="AZ264" s="144">
        <v>-81.663786743515843</v>
      </c>
      <c r="BA264" s="131">
        <v>868.22098620635495</v>
      </c>
    </row>
    <row r="265" spans="1:53">
      <c r="A265" s="416">
        <v>845</v>
      </c>
      <c r="B265" s="435">
        <v>19</v>
      </c>
      <c r="C265" s="413" t="s">
        <v>278</v>
      </c>
      <c r="D265" s="15">
        <v>2826</v>
      </c>
      <c r="E265" s="144">
        <v>447.36866242038218</v>
      </c>
      <c r="F265" s="144">
        <v>125.53554140127386</v>
      </c>
      <c r="G265" s="144">
        <v>509.62611464968148</v>
      </c>
      <c r="H265" s="144">
        <v>474.91203821656046</v>
      </c>
      <c r="I265" s="144">
        <v>57.509837225760791</v>
      </c>
      <c r="J265" s="144">
        <v>42.732370842179755</v>
      </c>
      <c r="K265" s="472">
        <v>1657.6845647558384</v>
      </c>
      <c r="L265" s="144">
        <v>58.528504385318826</v>
      </c>
      <c r="M265" s="144">
        <v>0</v>
      </c>
      <c r="N265" s="144">
        <v>0</v>
      </c>
      <c r="O265" s="144">
        <v>65.992055909412599</v>
      </c>
      <c r="P265" s="144">
        <v>455.75032064695455</v>
      </c>
      <c r="Q265" s="144">
        <v>0</v>
      </c>
      <c r="R265" s="144">
        <v>0</v>
      </c>
      <c r="S265" s="144">
        <v>29.107894286624163</v>
      </c>
      <c r="T265" s="144">
        <v>43.682661004953999</v>
      </c>
      <c r="U265" s="475">
        <v>653.06143623326409</v>
      </c>
      <c r="V265" s="473">
        <v>2310.7460009891024</v>
      </c>
      <c r="W265" s="475">
        <v>-1516.35</v>
      </c>
      <c r="X265" s="473">
        <v>794.39600098910239</v>
      </c>
      <c r="Y265" s="144">
        <v>138.85770099999999</v>
      </c>
      <c r="Z265" s="144">
        <v>0</v>
      </c>
      <c r="AA265" s="144">
        <v>13.140696338333568</v>
      </c>
      <c r="AB265" s="144">
        <v>16.007844129255602</v>
      </c>
      <c r="AC265" s="144">
        <v>0</v>
      </c>
      <c r="AD265" s="472">
        <v>168.00624146758915</v>
      </c>
      <c r="AE265" s="144">
        <v>-0.98</v>
      </c>
      <c r="AF265" s="144">
        <v>-1.7799999999999998</v>
      </c>
      <c r="AG265" s="144">
        <v>-0.98</v>
      </c>
      <c r="AH265" s="144">
        <v>-0.01</v>
      </c>
      <c r="AI265" s="144">
        <v>-17.46</v>
      </c>
      <c r="AJ265" s="144">
        <v>-29.541451132342534</v>
      </c>
      <c r="AK265" s="144">
        <v>74.94235091287301</v>
      </c>
      <c r="AL265" s="144">
        <v>-4.2820503302855037</v>
      </c>
      <c r="AM265" s="144">
        <v>-29.8</v>
      </c>
      <c r="AN265" s="144">
        <v>-11.42</v>
      </c>
      <c r="AO265" s="144">
        <v>-28.143577213449195</v>
      </c>
      <c r="AP265" s="144">
        <v>-3.7900000000000005</v>
      </c>
      <c r="AQ265" s="144">
        <v>38.261680687970916</v>
      </c>
      <c r="AR265" s="144">
        <v>5.3564918468054969</v>
      </c>
      <c r="AS265" s="472">
        <v>-9.6265552284278062</v>
      </c>
      <c r="AT265" s="474">
        <v>952.77568722826379</v>
      </c>
      <c r="AU265" s="144">
        <v>345.62374123837475</v>
      </c>
      <c r="AV265" s="472">
        <v>1298.3994284666385</v>
      </c>
      <c r="AW265" s="144">
        <v>173.72535936307452</v>
      </c>
      <c r="AX265" s="473">
        <v>1472.1247878297131</v>
      </c>
      <c r="AY265" s="494">
        <f>X265/V265</f>
        <v>0.34378334990045012</v>
      </c>
      <c r="AZ265" s="144">
        <v>8.8476751592356688</v>
      </c>
      <c r="BA265" s="131">
        <v>1480.972462988949</v>
      </c>
    </row>
    <row r="266" spans="1:53">
      <c r="A266" s="416">
        <v>846</v>
      </c>
      <c r="B266" s="435">
        <v>14</v>
      </c>
      <c r="C266" s="413" t="s">
        <v>279</v>
      </c>
      <c r="D266" s="15">
        <v>4662</v>
      </c>
      <c r="E266" s="144">
        <v>316.38234234234233</v>
      </c>
      <c r="F266" s="144">
        <v>88.112123552123549</v>
      </c>
      <c r="G266" s="144">
        <v>480.54834834834833</v>
      </c>
      <c r="H266" s="144">
        <v>479.80173745173749</v>
      </c>
      <c r="I266" s="144">
        <v>59.03552123552123</v>
      </c>
      <c r="J266" s="144">
        <v>41.104761904761901</v>
      </c>
      <c r="K266" s="472">
        <v>1464.9848348348348</v>
      </c>
      <c r="L266" s="144">
        <v>63.888329548641259</v>
      </c>
      <c r="M266" s="144">
        <v>0</v>
      </c>
      <c r="N266" s="144">
        <v>0</v>
      </c>
      <c r="O266" s="144">
        <v>53.477569712569711</v>
      </c>
      <c r="P266" s="144">
        <v>98.254151460301074</v>
      </c>
      <c r="Q266" s="144">
        <v>0</v>
      </c>
      <c r="R266" s="144">
        <v>0</v>
      </c>
      <c r="S266" s="144">
        <v>34.005610632560632</v>
      </c>
      <c r="T266" s="144">
        <v>41.008236808236816</v>
      </c>
      <c r="U266" s="475">
        <v>290.63389816230949</v>
      </c>
      <c r="V266" s="473">
        <v>1755.6187329971444</v>
      </c>
      <c r="W266" s="475">
        <v>-1516.35</v>
      </c>
      <c r="X266" s="473">
        <v>239.26873299714453</v>
      </c>
      <c r="Y266" s="144">
        <v>11.898697666666667</v>
      </c>
      <c r="Z266" s="144">
        <v>0</v>
      </c>
      <c r="AA266" s="144">
        <v>12.284714121528024</v>
      </c>
      <c r="AB266" s="144">
        <v>19.972952676564226</v>
      </c>
      <c r="AC266" s="144">
        <v>0</v>
      </c>
      <c r="AD266" s="472">
        <v>44.156364464758916</v>
      </c>
      <c r="AE266" s="144">
        <v>-0.98000000000000009</v>
      </c>
      <c r="AF266" s="144">
        <v>-1.78</v>
      </c>
      <c r="AG266" s="144">
        <v>-0.98000000000000009</v>
      </c>
      <c r="AH266" s="144">
        <v>-0.01</v>
      </c>
      <c r="AI266" s="144">
        <v>-17.46</v>
      </c>
      <c r="AJ266" s="144">
        <v>-21.640351780351782</v>
      </c>
      <c r="AK266" s="144">
        <v>281.4097871965418</v>
      </c>
      <c r="AL266" s="144">
        <v>36.325788767386008</v>
      </c>
      <c r="AM266" s="144">
        <v>-29.8</v>
      </c>
      <c r="AN266" s="144">
        <v>-11.42</v>
      </c>
      <c r="AO266" s="144">
        <v>-25.206056880821418</v>
      </c>
      <c r="AP266" s="144">
        <v>-3.79</v>
      </c>
      <c r="AQ266" s="144">
        <v>53.282575481962134</v>
      </c>
      <c r="AR266" s="144">
        <v>4.487194697551268</v>
      </c>
      <c r="AS266" s="472">
        <v>262.43893748226799</v>
      </c>
      <c r="AT266" s="474">
        <v>545.86403494417141</v>
      </c>
      <c r="AU266" s="144">
        <v>617.01336332474341</v>
      </c>
      <c r="AV266" s="472">
        <v>1162.8773982689147</v>
      </c>
      <c r="AW266" s="144">
        <v>182.65461216426249</v>
      </c>
      <c r="AX266" s="473">
        <v>1345.5320104331774</v>
      </c>
      <c r="AY266" s="494">
        <f>X266/V266</f>
        <v>0.13628741166863234</v>
      </c>
      <c r="AZ266" s="144">
        <v>-18.610521042471039</v>
      </c>
      <c r="BA266" s="131">
        <v>1326.9214893907065</v>
      </c>
    </row>
    <row r="267" spans="1:53">
      <c r="A267" s="416">
        <v>848</v>
      </c>
      <c r="B267" s="435">
        <v>12</v>
      </c>
      <c r="C267" s="413" t="s">
        <v>280</v>
      </c>
      <c r="D267" s="15">
        <v>3976</v>
      </c>
      <c r="E267" s="144">
        <v>302.51674295774649</v>
      </c>
      <c r="F267" s="144">
        <v>56.353400402414486</v>
      </c>
      <c r="G267" s="144">
        <v>486.99030684104628</v>
      </c>
      <c r="H267" s="144">
        <v>446.65794265593559</v>
      </c>
      <c r="I267" s="144">
        <v>59.490503018108647</v>
      </c>
      <c r="J267" s="144">
        <v>41.162655935613685</v>
      </c>
      <c r="K267" s="472">
        <v>1393.1715518108651</v>
      </c>
      <c r="L267" s="144">
        <v>108.90187479569292</v>
      </c>
      <c r="M267" s="144">
        <v>0</v>
      </c>
      <c r="N267" s="144">
        <v>0</v>
      </c>
      <c r="O267" s="144">
        <v>124.42119718309858</v>
      </c>
      <c r="P267" s="144">
        <v>173.97465942893029</v>
      </c>
      <c r="Q267" s="144">
        <v>0</v>
      </c>
      <c r="R267" s="144">
        <v>0</v>
      </c>
      <c r="S267" s="144">
        <v>33.696917147804811</v>
      </c>
      <c r="T267" s="144">
        <v>68.897786720321946</v>
      </c>
      <c r="U267" s="475">
        <v>509.89243527584858</v>
      </c>
      <c r="V267" s="473">
        <v>1903.0639870867137</v>
      </c>
      <c r="W267" s="475">
        <v>-1516.35</v>
      </c>
      <c r="X267" s="473">
        <v>386.71398708671381</v>
      </c>
      <c r="Y267" s="144">
        <v>62.290415666666661</v>
      </c>
      <c r="Z267" s="144">
        <v>0</v>
      </c>
      <c r="AA267" s="144">
        <v>12.093696893101523</v>
      </c>
      <c r="AB267" s="144">
        <v>19.339567667732226</v>
      </c>
      <c r="AC267" s="144">
        <v>0</v>
      </c>
      <c r="AD267" s="472">
        <v>93.72368022750041</v>
      </c>
      <c r="AE267" s="144">
        <v>-0.98</v>
      </c>
      <c r="AF267" s="144">
        <v>-1.78</v>
      </c>
      <c r="AG267" s="144">
        <v>-0.98</v>
      </c>
      <c r="AH267" s="144">
        <v>-0.01</v>
      </c>
      <c r="AI267" s="144">
        <v>-17.46</v>
      </c>
      <c r="AJ267" s="144">
        <v>-34.926779942152919</v>
      </c>
      <c r="AK267" s="144">
        <v>9.6305694286488173</v>
      </c>
      <c r="AL267" s="144">
        <v>-0.28590765942606117</v>
      </c>
      <c r="AM267" s="144">
        <v>-29.8</v>
      </c>
      <c r="AN267" s="144">
        <v>-11.42</v>
      </c>
      <c r="AO267" s="144">
        <v>-24.390055251889127</v>
      </c>
      <c r="AP267" s="144">
        <v>-3.79</v>
      </c>
      <c r="AQ267" s="144">
        <v>84.614322516525405</v>
      </c>
      <c r="AR267" s="144">
        <v>29.865847817787969</v>
      </c>
      <c r="AS267" s="472">
        <v>-1.7120030905059196</v>
      </c>
      <c r="AT267" s="474">
        <v>478.72566422370835</v>
      </c>
      <c r="AU267" s="144">
        <v>646.50562955045825</v>
      </c>
      <c r="AV267" s="472">
        <v>1125.2312937741665</v>
      </c>
      <c r="AW267" s="144">
        <v>193.59806406716828</v>
      </c>
      <c r="AX267" s="473">
        <v>1318.8293578413347</v>
      </c>
      <c r="AY267" s="494">
        <f>X267/V267</f>
        <v>0.20320598241087576</v>
      </c>
      <c r="AZ267" s="144">
        <v>-9.2442628521126764</v>
      </c>
      <c r="BA267" s="131">
        <v>1309.5850949892222</v>
      </c>
    </row>
    <row r="268" spans="1:53">
      <c r="A268" s="416">
        <v>849</v>
      </c>
      <c r="B268" s="435">
        <v>16</v>
      </c>
      <c r="C268" s="413" t="s">
        <v>281</v>
      </c>
      <c r="D268" s="15">
        <v>2799</v>
      </c>
      <c r="E268" s="144">
        <v>423.45385852090038</v>
      </c>
      <c r="F268" s="144">
        <v>100.06302250803857</v>
      </c>
      <c r="G268" s="144">
        <v>620.30911396927468</v>
      </c>
      <c r="H268" s="144">
        <v>649.01097534833866</v>
      </c>
      <c r="I268" s="144">
        <v>56.05136120042873</v>
      </c>
      <c r="J268" s="144">
        <v>40.769932118613788</v>
      </c>
      <c r="K268" s="472">
        <v>1889.6582636655946</v>
      </c>
      <c r="L268" s="144">
        <v>50.753798525764388</v>
      </c>
      <c r="M268" s="144">
        <v>0</v>
      </c>
      <c r="N268" s="144">
        <v>0</v>
      </c>
      <c r="O268" s="144">
        <v>49.094783851375489</v>
      </c>
      <c r="P268" s="144">
        <v>179.68697721395316</v>
      </c>
      <c r="Q268" s="144">
        <v>0</v>
      </c>
      <c r="R268" s="144">
        <v>0</v>
      </c>
      <c r="S268" s="144">
        <v>28.730957526077951</v>
      </c>
      <c r="T268" s="144">
        <v>32.764916041443378</v>
      </c>
      <c r="U268" s="475">
        <v>341.03143315861433</v>
      </c>
      <c r="V268" s="473">
        <v>2230.689696824209</v>
      </c>
      <c r="W268" s="475">
        <v>-1516.35</v>
      </c>
      <c r="X268" s="473">
        <v>714.33969682420923</v>
      </c>
      <c r="Y268" s="144">
        <v>58.135332666666677</v>
      </c>
      <c r="Z268" s="144">
        <v>0</v>
      </c>
      <c r="AA268" s="144">
        <v>12.947372376375535</v>
      </c>
      <c r="AB268" s="144">
        <v>19.721730158278735</v>
      </c>
      <c r="AC268" s="144">
        <v>0</v>
      </c>
      <c r="AD268" s="472">
        <v>90.804435201320942</v>
      </c>
      <c r="AE268" s="144">
        <v>-0.98</v>
      </c>
      <c r="AF268" s="144">
        <v>-1.78</v>
      </c>
      <c r="AG268" s="144">
        <v>-0.98</v>
      </c>
      <c r="AH268" s="144">
        <v>-0.01</v>
      </c>
      <c r="AI268" s="144">
        <v>-17.46</v>
      </c>
      <c r="AJ268" s="144">
        <v>-29.048656663093961</v>
      </c>
      <c r="AK268" s="144">
        <v>249.89285254126847</v>
      </c>
      <c r="AL268" s="144">
        <v>10.934720052424353</v>
      </c>
      <c r="AM268" s="144">
        <v>-29.8</v>
      </c>
      <c r="AN268" s="144">
        <v>-11.42</v>
      </c>
      <c r="AO268" s="144">
        <v>-34.830130608453999</v>
      </c>
      <c r="AP268" s="144">
        <v>-3.7900000000000005</v>
      </c>
      <c r="AQ268" s="144">
        <v>44.582533849831549</v>
      </c>
      <c r="AR268" s="144">
        <v>0.44874083769751005</v>
      </c>
      <c r="AS268" s="472">
        <v>175.76006000967394</v>
      </c>
      <c r="AT268" s="474">
        <v>980.90419203520412</v>
      </c>
      <c r="AU268" s="144">
        <v>625.97830667657252</v>
      </c>
      <c r="AV268" s="472">
        <v>1606.8824987117769</v>
      </c>
      <c r="AW268" s="144">
        <v>189.52526426360663</v>
      </c>
      <c r="AX268" s="473">
        <v>1796.4077629753833</v>
      </c>
      <c r="AY268" s="494">
        <f>X268/V268</f>
        <v>0.32023266070632828</v>
      </c>
      <c r="AZ268" s="144">
        <v>120.29803644158629</v>
      </c>
      <c r="BA268" s="131">
        <v>1916.7057994169697</v>
      </c>
    </row>
    <row r="269" spans="1:53">
      <c r="A269" s="416">
        <v>850</v>
      </c>
      <c r="B269" s="435">
        <v>13</v>
      </c>
      <c r="C269" s="413" t="s">
        <v>282</v>
      </c>
      <c r="D269" s="15">
        <v>2349</v>
      </c>
      <c r="E269" s="144">
        <v>426.0857982120051</v>
      </c>
      <c r="F269" s="144">
        <v>99.360153256704962</v>
      </c>
      <c r="G269" s="144">
        <v>572.23918263090684</v>
      </c>
      <c r="H269" s="144">
        <v>727.17287356321845</v>
      </c>
      <c r="I269" s="144">
        <v>56.052584078331201</v>
      </c>
      <c r="J269" s="144">
        <v>42.700655598126858</v>
      </c>
      <c r="K269" s="472">
        <v>1923.611247339293</v>
      </c>
      <c r="L269" s="144">
        <v>57.631783044320706</v>
      </c>
      <c r="M269" s="144">
        <v>0</v>
      </c>
      <c r="N269" s="144">
        <v>0</v>
      </c>
      <c r="O269" s="144">
        <v>46.799931885908897</v>
      </c>
      <c r="P269" s="144">
        <v>127.05496024510843</v>
      </c>
      <c r="Q269" s="144">
        <v>0</v>
      </c>
      <c r="R269" s="144">
        <v>0</v>
      </c>
      <c r="S269" s="144">
        <v>20.706438949627827</v>
      </c>
      <c r="T269" s="144">
        <v>38.135632183908051</v>
      </c>
      <c r="U269" s="475">
        <v>290.32874630887386</v>
      </c>
      <c r="V269" s="473">
        <v>2213.9399936481668</v>
      </c>
      <c r="W269" s="475">
        <v>-1516.35</v>
      </c>
      <c r="X269" s="473">
        <v>697.58999364816702</v>
      </c>
      <c r="Y269" s="144">
        <v>14.237681333333335</v>
      </c>
      <c r="Z269" s="144">
        <v>0</v>
      </c>
      <c r="AA269" s="144">
        <v>8.4893414569850147</v>
      </c>
      <c r="AB269" s="144">
        <v>14.87432788899892</v>
      </c>
      <c r="AC269" s="144">
        <v>0</v>
      </c>
      <c r="AD269" s="472">
        <v>37.601350679317271</v>
      </c>
      <c r="AE269" s="144">
        <v>-0.98</v>
      </c>
      <c r="AF269" s="144">
        <v>-1.78</v>
      </c>
      <c r="AG269" s="144">
        <v>-0.98</v>
      </c>
      <c r="AH269" s="144">
        <v>-0.01</v>
      </c>
      <c r="AI269" s="144">
        <v>-17.46</v>
      </c>
      <c r="AJ269" s="144">
        <v>-22.077068114091105</v>
      </c>
      <c r="AK269" s="144">
        <v>108.21451783411905</v>
      </c>
      <c r="AL269" s="144">
        <v>61.326504076328796</v>
      </c>
      <c r="AM269" s="144">
        <v>-29.799999999999997</v>
      </c>
      <c r="AN269" s="144">
        <v>-11.42</v>
      </c>
      <c r="AO269" s="144">
        <v>-26.606273094428374</v>
      </c>
      <c r="AP269" s="144">
        <v>-3.7900000000000005</v>
      </c>
      <c r="AQ269" s="144">
        <v>30.369129512794725</v>
      </c>
      <c r="AR269" s="144">
        <v>1.4246030264021852</v>
      </c>
      <c r="AS269" s="472">
        <v>86.431413241125284</v>
      </c>
      <c r="AT269" s="474">
        <v>821.62275756860947</v>
      </c>
      <c r="AU269" s="144">
        <v>405.85339151611117</v>
      </c>
      <c r="AV269" s="472">
        <v>1227.4761490847206</v>
      </c>
      <c r="AW269" s="144">
        <v>106.48669682834675</v>
      </c>
      <c r="AX269" s="473">
        <v>1333.9628459130674</v>
      </c>
      <c r="AY269" s="494">
        <f>X269/V269</f>
        <v>0.31508983786803846</v>
      </c>
      <c r="AZ269" s="144">
        <v>74.410959438058754</v>
      </c>
      <c r="BA269" s="131">
        <v>1408.3738053511263</v>
      </c>
    </row>
    <row r="270" spans="1:53">
      <c r="A270" s="416">
        <v>851</v>
      </c>
      <c r="B270" s="435">
        <v>19</v>
      </c>
      <c r="C270" s="413" t="s">
        <v>283</v>
      </c>
      <c r="D270" s="15">
        <v>20959</v>
      </c>
      <c r="E270" s="144">
        <v>442.77149530034836</v>
      </c>
      <c r="F270" s="144">
        <v>92.205122381793018</v>
      </c>
      <c r="G270" s="144">
        <v>536.74262989646445</v>
      </c>
      <c r="H270" s="144">
        <v>560.14114604704423</v>
      </c>
      <c r="I270" s="144">
        <v>57.126225487857248</v>
      </c>
      <c r="J270" s="144">
        <v>46.839895033159969</v>
      </c>
      <c r="K270" s="472">
        <v>1735.8265141466675</v>
      </c>
      <c r="L270" s="144">
        <v>56.554405710574649</v>
      </c>
      <c r="M270" s="144">
        <v>0</v>
      </c>
      <c r="N270" s="144">
        <v>0</v>
      </c>
      <c r="O270" s="144">
        <v>80.644138079106824</v>
      </c>
      <c r="P270" s="144">
        <v>46.829411621974423</v>
      </c>
      <c r="Q270" s="144">
        <v>0</v>
      </c>
      <c r="R270" s="144">
        <v>0</v>
      </c>
      <c r="S270" s="144">
        <v>23.162428495485983</v>
      </c>
      <c r="T270" s="144">
        <v>43.896760341619355</v>
      </c>
      <c r="U270" s="475">
        <v>251.08714424876123</v>
      </c>
      <c r="V270" s="473">
        <v>1986.9136583954287</v>
      </c>
      <c r="W270" s="475">
        <v>-1516.35</v>
      </c>
      <c r="X270" s="473">
        <v>470.56365839542883</v>
      </c>
      <c r="Y270" s="144">
        <v>9.6772790000000004</v>
      </c>
      <c r="Z270" s="144">
        <v>0</v>
      </c>
      <c r="AA270" s="144">
        <v>14.354803575005896</v>
      </c>
      <c r="AB270" s="144">
        <v>18.238190558000099</v>
      </c>
      <c r="AC270" s="144">
        <v>0</v>
      </c>
      <c r="AD270" s="472">
        <v>42.270273133005993</v>
      </c>
      <c r="AE270" s="144">
        <v>-0.98</v>
      </c>
      <c r="AF270" s="144">
        <v>-1.7800000000000002</v>
      </c>
      <c r="AG270" s="144">
        <v>-0.98</v>
      </c>
      <c r="AH270" s="144">
        <v>-0.01</v>
      </c>
      <c r="AI270" s="144">
        <v>-17.46</v>
      </c>
      <c r="AJ270" s="144">
        <v>-41.305456166801847</v>
      </c>
      <c r="AK270" s="144">
        <v>-163.9869646130972</v>
      </c>
      <c r="AL270" s="144">
        <v>-86.644659353884137</v>
      </c>
      <c r="AM270" s="144">
        <v>-29.800000000000004</v>
      </c>
      <c r="AN270" s="144">
        <v>-11.42</v>
      </c>
      <c r="AO270" s="144">
        <v>-7.7568323967761659</v>
      </c>
      <c r="AP270" s="144">
        <v>-3.79</v>
      </c>
      <c r="AQ270" s="144">
        <v>40.473344769460816</v>
      </c>
      <c r="AR270" s="144">
        <v>4.060285051113758</v>
      </c>
      <c r="AS270" s="472">
        <v>-321.38028270998478</v>
      </c>
      <c r="AT270" s="474">
        <v>191.45364881845009</v>
      </c>
      <c r="AU270" s="144">
        <v>166.40657180313994</v>
      </c>
      <c r="AV270" s="472">
        <v>357.86022062159003</v>
      </c>
      <c r="AW270" s="144">
        <v>93.523155199087853</v>
      </c>
      <c r="AX270" s="473">
        <v>451.38337582067788</v>
      </c>
      <c r="AY270" s="494">
        <f>X270/V270</f>
        <v>0.23683145787796425</v>
      </c>
      <c r="AZ270" s="144">
        <v>0.50900199436996318</v>
      </c>
      <c r="BA270" s="131">
        <v>451.89237781504789</v>
      </c>
    </row>
    <row r="271" spans="1:53">
      <c r="A271" s="416">
        <v>853</v>
      </c>
      <c r="B271" s="435">
        <v>2</v>
      </c>
      <c r="C271" s="413" t="s">
        <v>284</v>
      </c>
      <c r="D271" s="15">
        <v>206073</v>
      </c>
      <c r="E271" s="144">
        <v>405.0823343184212</v>
      </c>
      <c r="F271" s="144">
        <v>71.398712495086684</v>
      </c>
      <c r="G271" s="144">
        <v>400.88544957369476</v>
      </c>
      <c r="H271" s="144">
        <v>345.57033061099708</v>
      </c>
      <c r="I271" s="144">
        <v>59.828914607930201</v>
      </c>
      <c r="J271" s="144">
        <v>56.104460458187141</v>
      </c>
      <c r="K271" s="472">
        <v>1338.8702020643168</v>
      </c>
      <c r="L271" s="144">
        <v>89.886958776070458</v>
      </c>
      <c r="M271" s="144">
        <v>22.077999999999999</v>
      </c>
      <c r="N271" s="144">
        <v>15.890712553318485</v>
      </c>
      <c r="O271" s="144">
        <v>327.11022026175192</v>
      </c>
      <c r="P271" s="144">
        <v>0.9850346356469305</v>
      </c>
      <c r="Q271" s="144">
        <v>0</v>
      </c>
      <c r="R271" s="144">
        <v>0</v>
      </c>
      <c r="S271" s="144">
        <v>35.103304308785134</v>
      </c>
      <c r="T271" s="144">
        <v>68.0330310132817</v>
      </c>
      <c r="U271" s="475">
        <v>559.0872615488546</v>
      </c>
      <c r="V271" s="473">
        <v>1897.9574636131715</v>
      </c>
      <c r="W271" s="475">
        <v>-1516.3499999999997</v>
      </c>
      <c r="X271" s="473">
        <v>381.60746361317183</v>
      </c>
      <c r="Y271" s="144">
        <v>0</v>
      </c>
      <c r="Z271" s="144">
        <v>0</v>
      </c>
      <c r="AA271" s="144">
        <v>17.055998555838514</v>
      </c>
      <c r="AB271" s="144">
        <v>20.052086480441492</v>
      </c>
      <c r="AC271" s="144">
        <v>20.163088190906056</v>
      </c>
      <c r="AD271" s="472">
        <v>57.271173227186068</v>
      </c>
      <c r="AE271" s="144">
        <v>-0.98000000000000009</v>
      </c>
      <c r="AF271" s="144">
        <v>-1.78</v>
      </c>
      <c r="AG271" s="144">
        <v>-0.98000000000000009</v>
      </c>
      <c r="AH271" s="144">
        <v>-0.01</v>
      </c>
      <c r="AI271" s="144">
        <v>-17.46</v>
      </c>
      <c r="AJ271" s="144">
        <v>-82.672864844011585</v>
      </c>
      <c r="AK271" s="144">
        <v>-102.55808588650159</v>
      </c>
      <c r="AL271" s="144">
        <v>-4.05907688617941</v>
      </c>
      <c r="AM271" s="144">
        <v>-29.8</v>
      </c>
      <c r="AN271" s="144">
        <v>-11.42</v>
      </c>
      <c r="AO271" s="144">
        <v>-4.6838934399505758</v>
      </c>
      <c r="AP271" s="144">
        <v>-3.79</v>
      </c>
      <c r="AQ271" s="144">
        <v>39.788720708244938</v>
      </c>
      <c r="AR271" s="144">
        <v>1.5608714520790239</v>
      </c>
      <c r="AS271" s="472">
        <v>-218.84432889631918</v>
      </c>
      <c r="AT271" s="474">
        <v>220.03430794403869</v>
      </c>
      <c r="AU271" s="144">
        <v>-3.9436340646634584</v>
      </c>
      <c r="AV271" s="472">
        <v>216.09067387937523</v>
      </c>
      <c r="AW271" s="144">
        <v>125.85501985609025</v>
      </c>
      <c r="AX271" s="473">
        <v>341.94569373546551</v>
      </c>
      <c r="AY271" s="494">
        <f>X271/V271</f>
        <v>0.20106217917376276</v>
      </c>
      <c r="AZ271" s="144">
        <v>-18.572497790103512</v>
      </c>
      <c r="BA271" s="131">
        <v>323.373195945362</v>
      </c>
    </row>
    <row r="272" spans="1:53">
      <c r="A272" s="416">
        <v>854</v>
      </c>
      <c r="B272" s="435">
        <v>19</v>
      </c>
      <c r="C272" s="413" t="s">
        <v>285</v>
      </c>
      <c r="D272" s="15">
        <v>3191</v>
      </c>
      <c r="E272" s="144">
        <v>280.63936696960201</v>
      </c>
      <c r="F272" s="144">
        <v>29.256910059542459</v>
      </c>
      <c r="G272" s="144">
        <v>373.60337511751806</v>
      </c>
      <c r="H272" s="144">
        <v>293.13820745847698</v>
      </c>
      <c r="I272" s="144">
        <v>61.613262300219361</v>
      </c>
      <c r="J272" s="144">
        <v>38.087922281416482</v>
      </c>
      <c r="K272" s="472">
        <v>1076.3390441867753</v>
      </c>
      <c r="L272" s="144">
        <v>69.73623908949304</v>
      </c>
      <c r="M272" s="144">
        <v>0</v>
      </c>
      <c r="N272" s="144">
        <v>0</v>
      </c>
      <c r="O272" s="144">
        <v>51.676452522720147</v>
      </c>
      <c r="P272" s="144">
        <v>449.73877463571034</v>
      </c>
      <c r="Q272" s="144">
        <v>0</v>
      </c>
      <c r="R272" s="144">
        <v>0</v>
      </c>
      <c r="S272" s="144">
        <v>39.649079151120745</v>
      </c>
      <c r="T272" s="144">
        <v>42.511501096834849</v>
      </c>
      <c r="U272" s="475">
        <v>653.31204649587914</v>
      </c>
      <c r="V272" s="473">
        <v>1729.6510906826543</v>
      </c>
      <c r="W272" s="475">
        <v>-1516.35</v>
      </c>
      <c r="X272" s="473">
        <v>213.30109068265449</v>
      </c>
      <c r="Y272" s="144">
        <v>354.89178600000008</v>
      </c>
      <c r="Z272" s="144">
        <v>0</v>
      </c>
      <c r="AA272" s="144">
        <v>13.999426152064688</v>
      </c>
      <c r="AB272" s="144">
        <v>15.756323550906396</v>
      </c>
      <c r="AC272" s="144">
        <v>0</v>
      </c>
      <c r="AD272" s="472">
        <v>384.64753570297114</v>
      </c>
      <c r="AE272" s="144">
        <v>-0.98</v>
      </c>
      <c r="AF272" s="144">
        <v>-1.7800000000000002</v>
      </c>
      <c r="AG272" s="144">
        <v>-0.98</v>
      </c>
      <c r="AH272" s="144">
        <v>-0.01</v>
      </c>
      <c r="AI272" s="144">
        <v>-17.46</v>
      </c>
      <c r="AJ272" s="144">
        <v>-23.479649012848636</v>
      </c>
      <c r="AK272" s="144">
        <v>-80.959057153315811</v>
      </c>
      <c r="AL272" s="144">
        <v>-63.875437034611608</v>
      </c>
      <c r="AM272" s="144">
        <v>-29.8</v>
      </c>
      <c r="AN272" s="144">
        <v>-11.42</v>
      </c>
      <c r="AO272" s="144">
        <v>-16.503986978197933</v>
      </c>
      <c r="AP272" s="144">
        <v>-3.79</v>
      </c>
      <c r="AQ272" s="144">
        <v>36.065516033295758</v>
      </c>
      <c r="AR272" s="144">
        <v>12.834361552563584</v>
      </c>
      <c r="AS272" s="472">
        <v>-202.13825259311463</v>
      </c>
      <c r="AT272" s="474">
        <v>395.81037379251103</v>
      </c>
      <c r="AU272" s="144">
        <v>365.59842287150047</v>
      </c>
      <c r="AV272" s="472">
        <v>761.40879666401156</v>
      </c>
      <c r="AW272" s="144">
        <v>148.43507418594362</v>
      </c>
      <c r="AX272" s="473">
        <v>909.84387084995524</v>
      </c>
      <c r="AY272" s="494">
        <f>X272/V272</f>
        <v>0.12332029958624162</v>
      </c>
      <c r="AZ272" s="144">
        <v>-21.438313406455659</v>
      </c>
      <c r="BA272" s="131">
        <v>888.40555744349956</v>
      </c>
    </row>
    <row r="273" spans="1:53">
      <c r="A273" s="416">
        <v>857</v>
      </c>
      <c r="B273" s="435">
        <v>11</v>
      </c>
      <c r="C273" s="413" t="s">
        <v>286</v>
      </c>
      <c r="D273" s="15">
        <v>2311</v>
      </c>
      <c r="E273" s="144">
        <v>220.34503678061446</v>
      </c>
      <c r="F273" s="144">
        <v>32.31806144526179</v>
      </c>
      <c r="G273" s="144">
        <v>363.53035482475121</v>
      </c>
      <c r="H273" s="144">
        <v>363.69881436607528</v>
      </c>
      <c r="I273" s="144">
        <v>61.791501514495891</v>
      </c>
      <c r="J273" s="144">
        <v>40.265235828645608</v>
      </c>
      <c r="K273" s="472">
        <v>1081.9490047598445</v>
      </c>
      <c r="L273" s="144">
        <v>77.667279020887165</v>
      </c>
      <c r="M273" s="144">
        <v>0</v>
      </c>
      <c r="N273" s="144">
        <v>0</v>
      </c>
      <c r="O273" s="144">
        <v>50.11783210731285</v>
      </c>
      <c r="P273" s="144">
        <v>194.05383088122642</v>
      </c>
      <c r="Q273" s="144">
        <v>0</v>
      </c>
      <c r="R273" s="144">
        <v>0</v>
      </c>
      <c r="S273" s="144">
        <v>35.918003622660109</v>
      </c>
      <c r="T273" s="144">
        <v>39.819125919515365</v>
      </c>
      <c r="U273" s="475">
        <v>397.5760715516019</v>
      </c>
      <c r="V273" s="473">
        <v>1479.5250763114464</v>
      </c>
      <c r="W273" s="475">
        <v>-1516.35</v>
      </c>
      <c r="X273" s="473">
        <v>-36.824923688553483</v>
      </c>
      <c r="Y273" s="144">
        <v>119.395655</v>
      </c>
      <c r="Z273" s="144">
        <v>0</v>
      </c>
      <c r="AA273" s="144">
        <v>11.343143115669147</v>
      </c>
      <c r="AB273" s="144">
        <v>16.216784491512179</v>
      </c>
      <c r="AC273" s="144">
        <v>0</v>
      </c>
      <c r="AD273" s="472">
        <v>146.9555826071813</v>
      </c>
      <c r="AE273" s="144">
        <v>-0.97999999999999987</v>
      </c>
      <c r="AF273" s="144">
        <v>-1.78</v>
      </c>
      <c r="AG273" s="144">
        <v>-0.97999999999999987</v>
      </c>
      <c r="AH273" s="144">
        <v>-0.01</v>
      </c>
      <c r="AI273" s="144">
        <v>-17.46</v>
      </c>
      <c r="AJ273" s="144">
        <v>-56.088223712678491</v>
      </c>
      <c r="AK273" s="144">
        <v>-442.33274154847129</v>
      </c>
      <c r="AL273" s="144">
        <v>-262.06183682628773</v>
      </c>
      <c r="AM273" s="144">
        <v>-29.8</v>
      </c>
      <c r="AN273" s="144">
        <v>-11.42</v>
      </c>
      <c r="AO273" s="144">
        <v>0</v>
      </c>
      <c r="AP273" s="144">
        <v>-3.79</v>
      </c>
      <c r="AQ273" s="144">
        <v>21.897207176559487</v>
      </c>
      <c r="AR273" s="144">
        <v>-1.1452749152924289</v>
      </c>
      <c r="AS273" s="472">
        <v>-805.95086982617045</v>
      </c>
      <c r="AT273" s="474">
        <v>-695.82021090754256</v>
      </c>
      <c r="AU273" s="144">
        <v>472.46683814816555</v>
      </c>
      <c r="AV273" s="472">
        <v>-223.35337275937707</v>
      </c>
      <c r="AW273" s="144">
        <v>180.19350586660966</v>
      </c>
      <c r="AX273" s="473">
        <v>-43.15986689276739</v>
      </c>
      <c r="AY273" s="494">
        <f>X273/V273</f>
        <v>-2.4889692157405299E-2</v>
      </c>
      <c r="AZ273" s="144">
        <v>339.72775508437911</v>
      </c>
      <c r="BA273" s="131">
        <v>296.56788819161176</v>
      </c>
    </row>
    <row r="274" spans="1:53">
      <c r="A274" s="416">
        <v>858</v>
      </c>
      <c r="B274" s="435">
        <v>1</v>
      </c>
      <c r="C274" s="413" t="s">
        <v>287</v>
      </c>
      <c r="D274" s="15">
        <v>42225</v>
      </c>
      <c r="E274" s="144">
        <v>500.47415677915927</v>
      </c>
      <c r="F274" s="144">
        <v>95.735607815275301</v>
      </c>
      <c r="G274" s="144">
        <v>580.97014991119011</v>
      </c>
      <c r="H274" s="144">
        <v>567.94766181172292</v>
      </c>
      <c r="I274" s="144">
        <v>56.229153345174659</v>
      </c>
      <c r="J274" s="144">
        <v>51.785867140319709</v>
      </c>
      <c r="K274" s="472">
        <v>1853.1425968028418</v>
      </c>
      <c r="L274" s="144">
        <v>57.116822914431864</v>
      </c>
      <c r="M274" s="144">
        <v>0</v>
      </c>
      <c r="N274" s="144">
        <v>0</v>
      </c>
      <c r="O274" s="144">
        <v>169.50683576080519</v>
      </c>
      <c r="P274" s="144">
        <v>4.292856625114176</v>
      </c>
      <c r="Q274" s="144">
        <v>0</v>
      </c>
      <c r="R274" s="144">
        <v>0</v>
      </c>
      <c r="S274" s="144">
        <v>31.503470271547627</v>
      </c>
      <c r="T274" s="144">
        <v>39.230815867377153</v>
      </c>
      <c r="U274" s="475">
        <v>301.65080143927599</v>
      </c>
      <c r="V274" s="473">
        <v>2154.7933982421177</v>
      </c>
      <c r="W274" s="475">
        <v>-1516.35</v>
      </c>
      <c r="X274" s="473">
        <v>638.44339824211795</v>
      </c>
      <c r="Y274" s="144">
        <v>0</v>
      </c>
      <c r="Z274" s="144">
        <v>0</v>
      </c>
      <c r="AA274" s="144">
        <v>10.009915707570308</v>
      </c>
      <c r="AB274" s="144">
        <v>21.304292414680692</v>
      </c>
      <c r="AC274" s="144">
        <v>22.657235987515456</v>
      </c>
      <c r="AD274" s="472">
        <v>53.971444109766452</v>
      </c>
      <c r="AE274" s="144">
        <v>-0.98</v>
      </c>
      <c r="AF274" s="144">
        <v>-1.78</v>
      </c>
      <c r="AG274" s="144">
        <v>-0.98</v>
      </c>
      <c r="AH274" s="144">
        <v>-0.01</v>
      </c>
      <c r="AI274" s="144">
        <v>-17.46</v>
      </c>
      <c r="AJ274" s="144">
        <v>-37.925759069271756</v>
      </c>
      <c r="AK274" s="144">
        <v>155.88690796100127</v>
      </c>
      <c r="AL274" s="144">
        <v>32.946540441893795</v>
      </c>
      <c r="AM274" s="144">
        <v>-29.8</v>
      </c>
      <c r="AN274" s="144">
        <v>-11.42</v>
      </c>
      <c r="AO274" s="144">
        <v>-16.272636122443632</v>
      </c>
      <c r="AP274" s="144">
        <v>-3.79</v>
      </c>
      <c r="AQ274" s="144">
        <v>19.367885622315068</v>
      </c>
      <c r="AR274" s="144">
        <v>-6.6325968436426344</v>
      </c>
      <c r="AS274" s="472">
        <v>81.150341989852123</v>
      </c>
      <c r="AT274" s="474">
        <v>773.56518434173654</v>
      </c>
      <c r="AU274" s="144">
        <v>-22.829722364656732</v>
      </c>
      <c r="AV274" s="472">
        <v>750.73546197707981</v>
      </c>
      <c r="AW274" s="144">
        <v>54.40065069415207</v>
      </c>
      <c r="AX274" s="473">
        <v>805.1361126712319</v>
      </c>
      <c r="AY274" s="494">
        <f>X274/V274</f>
        <v>0.29628984326894664</v>
      </c>
      <c r="AZ274" s="144">
        <v>64.757751147708689</v>
      </c>
      <c r="BA274" s="131">
        <v>869.89386381894064</v>
      </c>
    </row>
    <row r="275" spans="1:53">
      <c r="A275" s="416">
        <v>859</v>
      </c>
      <c r="B275" s="435">
        <v>17</v>
      </c>
      <c r="C275" s="413" t="s">
        <v>288</v>
      </c>
      <c r="D275" s="15">
        <v>6501</v>
      </c>
      <c r="E275" s="144">
        <v>773.83733733271811</v>
      </c>
      <c r="F275" s="144">
        <v>168.01999077065065</v>
      </c>
      <c r="G275" s="144">
        <v>993.2182602676512</v>
      </c>
      <c r="H275" s="144">
        <v>913.36441162898018</v>
      </c>
      <c r="I275" s="144">
        <v>48.265731425934476</v>
      </c>
      <c r="J275" s="144">
        <v>43.485309952315028</v>
      </c>
      <c r="K275" s="472">
        <v>2940.1910413782498</v>
      </c>
      <c r="L275" s="144">
        <v>57.59712213657113</v>
      </c>
      <c r="M275" s="144">
        <v>0</v>
      </c>
      <c r="N275" s="144">
        <v>0</v>
      </c>
      <c r="O275" s="144">
        <v>21.137717274265494</v>
      </c>
      <c r="P275" s="144">
        <v>62.462530038630184</v>
      </c>
      <c r="Q275" s="144">
        <v>0</v>
      </c>
      <c r="R275" s="144">
        <v>0</v>
      </c>
      <c r="S275" s="144">
        <v>15.533139038867512</v>
      </c>
      <c r="T275" s="144">
        <v>36.504630056914323</v>
      </c>
      <c r="U275" s="475">
        <v>193.23513854524862</v>
      </c>
      <c r="V275" s="473">
        <v>3133.4261799234982</v>
      </c>
      <c r="W275" s="475">
        <v>-1516.35</v>
      </c>
      <c r="X275" s="473">
        <v>1617.0761799234983</v>
      </c>
      <c r="Y275" s="144">
        <v>0</v>
      </c>
      <c r="Z275" s="144">
        <v>0</v>
      </c>
      <c r="AA275" s="144">
        <v>7.2796744252624777</v>
      </c>
      <c r="AB275" s="144">
        <v>20.542971635610517</v>
      </c>
      <c r="AC275" s="144">
        <v>0</v>
      </c>
      <c r="AD275" s="472">
        <v>27.822646060872994</v>
      </c>
      <c r="AE275" s="144">
        <v>-0.98</v>
      </c>
      <c r="AF275" s="144">
        <v>-1.78</v>
      </c>
      <c r="AG275" s="144">
        <v>-0.98</v>
      </c>
      <c r="AH275" s="144">
        <v>-0.01</v>
      </c>
      <c r="AI275" s="144">
        <v>-17.46</v>
      </c>
      <c r="AJ275" s="144">
        <v>-17.622018535609904</v>
      </c>
      <c r="AK275" s="144">
        <v>-244.06727871268748</v>
      </c>
      <c r="AL275" s="144">
        <v>-242.49357728598505</v>
      </c>
      <c r="AM275" s="144">
        <v>-29.800000000000004</v>
      </c>
      <c r="AN275" s="144">
        <v>-11.42</v>
      </c>
      <c r="AO275" s="144">
        <v>-39.057942708012206</v>
      </c>
      <c r="AP275" s="144">
        <v>-3.79</v>
      </c>
      <c r="AQ275" s="144">
        <v>24.64047617195985</v>
      </c>
      <c r="AR275" s="144">
        <v>-1.5850617594113798</v>
      </c>
      <c r="AS275" s="472">
        <v>-586.40540282974621</v>
      </c>
      <c r="AT275" s="474">
        <v>1058.4934231546251</v>
      </c>
      <c r="AU275" s="144">
        <v>743.43850982407378</v>
      </c>
      <c r="AV275" s="472">
        <v>1801.9319329786988</v>
      </c>
      <c r="AW275" s="144">
        <v>69.59580827538521</v>
      </c>
      <c r="AX275" s="473">
        <v>1871.527741254084</v>
      </c>
      <c r="AY275" s="494">
        <f>X275/V275</f>
        <v>0.51607285031459682</v>
      </c>
      <c r="AZ275" s="144">
        <v>5.6230058237194287</v>
      </c>
      <c r="BA275" s="131">
        <v>1877.1507470778035</v>
      </c>
    </row>
    <row r="276" spans="1:53">
      <c r="A276" s="416">
        <v>886</v>
      </c>
      <c r="B276" s="435">
        <v>4</v>
      </c>
      <c r="C276" s="413" t="s">
        <v>289</v>
      </c>
      <c r="D276" s="15">
        <v>12382</v>
      </c>
      <c r="E276" s="144">
        <v>432.52803262800842</v>
      </c>
      <c r="F276" s="144">
        <v>80.676721046680655</v>
      </c>
      <c r="G276" s="144">
        <v>578.98663220804394</v>
      </c>
      <c r="H276" s="144">
        <v>551.81039573574549</v>
      </c>
      <c r="I276" s="144">
        <v>56.970667097399456</v>
      </c>
      <c r="J276" s="144">
        <v>45.049252140203521</v>
      </c>
      <c r="K276" s="472">
        <v>1746.0217008560817</v>
      </c>
      <c r="L276" s="144">
        <v>52.785291453551956</v>
      </c>
      <c r="M276" s="144">
        <v>0</v>
      </c>
      <c r="N276" s="144">
        <v>0</v>
      </c>
      <c r="O276" s="144">
        <v>60.405208366984326</v>
      </c>
      <c r="P276" s="144">
        <v>26.728995390464156</v>
      </c>
      <c r="Q276" s="144">
        <v>0</v>
      </c>
      <c r="R276" s="144">
        <v>0</v>
      </c>
      <c r="S276" s="144">
        <v>20.421086709483738</v>
      </c>
      <c r="T276" s="144">
        <v>36.750072686157324</v>
      </c>
      <c r="U276" s="475">
        <v>197.09065460664152</v>
      </c>
      <c r="V276" s="473">
        <v>1943.1123554627234</v>
      </c>
      <c r="W276" s="475">
        <v>-1516.35</v>
      </c>
      <c r="X276" s="473">
        <v>426.76235546272335</v>
      </c>
      <c r="Y276" s="144">
        <v>0</v>
      </c>
      <c r="Z276" s="144">
        <v>0</v>
      </c>
      <c r="AA276" s="144">
        <v>10.415778292230684</v>
      </c>
      <c r="AB276" s="144">
        <v>20.747780338656014</v>
      </c>
      <c r="AC276" s="144">
        <v>0</v>
      </c>
      <c r="AD276" s="472">
        <v>31.163558630886701</v>
      </c>
      <c r="AE276" s="144">
        <v>-0.98000000000000009</v>
      </c>
      <c r="AF276" s="144">
        <v>-1.78</v>
      </c>
      <c r="AG276" s="144">
        <v>-0.98000000000000009</v>
      </c>
      <c r="AH276" s="144">
        <v>-0.01</v>
      </c>
      <c r="AI276" s="144">
        <v>-17.46</v>
      </c>
      <c r="AJ276" s="144">
        <v>-29.168867711193666</v>
      </c>
      <c r="AK276" s="144">
        <v>-45.768069800557726</v>
      </c>
      <c r="AL276" s="144">
        <v>-31.770714928507594</v>
      </c>
      <c r="AM276" s="144">
        <v>-29.800000000000004</v>
      </c>
      <c r="AN276" s="144">
        <v>-11.42</v>
      </c>
      <c r="AO276" s="144">
        <v>-13.768042218907166</v>
      </c>
      <c r="AP276" s="144">
        <v>-3.79</v>
      </c>
      <c r="AQ276" s="144">
        <v>38.085832517639147</v>
      </c>
      <c r="AR276" s="144">
        <v>-2.6277356539090855</v>
      </c>
      <c r="AS276" s="472">
        <v>-151.23759779543607</v>
      </c>
      <c r="AT276" s="474">
        <v>306.68831629817396</v>
      </c>
      <c r="AU276" s="144">
        <v>328.49810696826398</v>
      </c>
      <c r="AV276" s="472">
        <v>635.18642326643794</v>
      </c>
      <c r="AW276" s="144">
        <v>76.113638901268786</v>
      </c>
      <c r="AX276" s="473">
        <v>711.30006216770676</v>
      </c>
      <c r="AY276" s="494">
        <f>X276/V276</f>
        <v>0.21962824448259774</v>
      </c>
      <c r="AZ276" s="144">
        <v>17.103852293652096</v>
      </c>
      <c r="BA276" s="131">
        <v>728.4039144613588</v>
      </c>
    </row>
    <row r="277" spans="1:53">
      <c r="A277" s="416">
        <v>887</v>
      </c>
      <c r="B277" s="435">
        <v>6</v>
      </c>
      <c r="C277" s="413" t="s">
        <v>290</v>
      </c>
      <c r="D277" s="15">
        <v>4493</v>
      </c>
      <c r="E277" s="144">
        <v>310.69619185399512</v>
      </c>
      <c r="F277" s="144">
        <v>78.959145337191174</v>
      </c>
      <c r="G277" s="144">
        <v>430.95336300912533</v>
      </c>
      <c r="H277" s="144">
        <v>398.27922546182953</v>
      </c>
      <c r="I277" s="144">
        <v>59.986610282661914</v>
      </c>
      <c r="J277" s="144">
        <v>43.169606053861557</v>
      </c>
      <c r="K277" s="472">
        <v>1322.0441419986644</v>
      </c>
      <c r="L277" s="144">
        <v>74.097703201953053</v>
      </c>
      <c r="M277" s="144">
        <v>0</v>
      </c>
      <c r="N277" s="144">
        <v>0</v>
      </c>
      <c r="O277" s="144">
        <v>65.97520365012241</v>
      </c>
      <c r="P277" s="144">
        <v>87.382731926162833</v>
      </c>
      <c r="Q277" s="144">
        <v>0</v>
      </c>
      <c r="R277" s="144">
        <v>0</v>
      </c>
      <c r="S277" s="144">
        <v>35.697480155702181</v>
      </c>
      <c r="T277" s="144">
        <v>60.412552860004446</v>
      </c>
      <c r="U277" s="475">
        <v>323.56567179394489</v>
      </c>
      <c r="V277" s="473">
        <v>1645.6098137926092</v>
      </c>
      <c r="W277" s="475">
        <v>-1516.35</v>
      </c>
      <c r="X277" s="473">
        <v>129.25981379260929</v>
      </c>
      <c r="Y277" s="144">
        <v>0</v>
      </c>
      <c r="Z277" s="144">
        <v>0</v>
      </c>
      <c r="AA277" s="144">
        <v>11.06052115326554</v>
      </c>
      <c r="AB277" s="144">
        <v>19.623287458714543</v>
      </c>
      <c r="AC277" s="144">
        <v>0</v>
      </c>
      <c r="AD277" s="472">
        <v>30.683808611980083</v>
      </c>
      <c r="AE277" s="144">
        <v>-0.98000000000000009</v>
      </c>
      <c r="AF277" s="144">
        <v>-1.78</v>
      </c>
      <c r="AG277" s="144">
        <v>-0.98000000000000009</v>
      </c>
      <c r="AH277" s="144">
        <v>-0.01</v>
      </c>
      <c r="AI277" s="144">
        <v>-17.46</v>
      </c>
      <c r="AJ277" s="144">
        <v>-43.707871132873358</v>
      </c>
      <c r="AK277" s="144">
        <v>-130.09453680864794</v>
      </c>
      <c r="AL277" s="144">
        <v>-32.103728013295495</v>
      </c>
      <c r="AM277" s="144">
        <v>-29.799999999999997</v>
      </c>
      <c r="AN277" s="144">
        <v>-11.42</v>
      </c>
      <c r="AO277" s="144">
        <v>-11.337531553344679</v>
      </c>
      <c r="AP277" s="144">
        <v>-3.7900000000000005</v>
      </c>
      <c r="AQ277" s="144">
        <v>100.85191489710886</v>
      </c>
      <c r="AR277" s="144">
        <v>2.9710094014333208</v>
      </c>
      <c r="AS277" s="472">
        <v>-179.6407432096193</v>
      </c>
      <c r="AT277" s="474">
        <v>-19.697120805029925</v>
      </c>
      <c r="AU277" s="144">
        <v>542.7523236827418</v>
      </c>
      <c r="AV277" s="472">
        <v>523.05520287771185</v>
      </c>
      <c r="AW277" s="144">
        <v>171.82740642812027</v>
      </c>
      <c r="AX277" s="473">
        <v>694.88260930583215</v>
      </c>
      <c r="AY277" s="494">
        <f>X277/V277</f>
        <v>7.85482759699314E-2</v>
      </c>
      <c r="AZ277" s="144">
        <v>55.649966614734033</v>
      </c>
      <c r="BA277" s="131">
        <v>750.53257592056616</v>
      </c>
    </row>
    <row r="278" spans="1:53">
      <c r="A278" s="416">
        <v>889</v>
      </c>
      <c r="B278" s="435">
        <v>17</v>
      </c>
      <c r="C278" s="413" t="s">
        <v>291</v>
      </c>
      <c r="D278" s="15">
        <v>2466</v>
      </c>
      <c r="E278" s="144">
        <v>373.82767639902676</v>
      </c>
      <c r="F278" s="144">
        <v>60.573430656934299</v>
      </c>
      <c r="G278" s="144">
        <v>558.06746147607464</v>
      </c>
      <c r="H278" s="144">
        <v>527.75007299270067</v>
      </c>
      <c r="I278" s="144">
        <v>57.879740470397408</v>
      </c>
      <c r="J278" s="144">
        <v>41.654825628548252</v>
      </c>
      <c r="K278" s="472">
        <v>1619.7532076236819</v>
      </c>
      <c r="L278" s="144">
        <v>80.644571620804598</v>
      </c>
      <c r="M278" s="144">
        <v>0</v>
      </c>
      <c r="N278" s="144">
        <v>0</v>
      </c>
      <c r="O278" s="144">
        <v>61.296808596918083</v>
      </c>
      <c r="P278" s="144">
        <v>558.95587296317569</v>
      </c>
      <c r="Q278" s="144">
        <v>0</v>
      </c>
      <c r="R278" s="144">
        <v>0</v>
      </c>
      <c r="S278" s="144">
        <v>28.037711571655723</v>
      </c>
      <c r="T278" s="144">
        <v>51.912814274128145</v>
      </c>
      <c r="U278" s="475">
        <v>780.84777902668213</v>
      </c>
      <c r="V278" s="473">
        <v>2400.6009866503641</v>
      </c>
      <c r="W278" s="475">
        <v>-1516.35</v>
      </c>
      <c r="X278" s="473">
        <v>884.2509866503641</v>
      </c>
      <c r="Y278" s="144">
        <v>137.21179100000001</v>
      </c>
      <c r="Z278" s="144">
        <v>0</v>
      </c>
      <c r="AA278" s="144">
        <v>12.624001125694027</v>
      </c>
      <c r="AB278" s="144">
        <v>19.574565859418467</v>
      </c>
      <c r="AC278" s="144">
        <v>0</v>
      </c>
      <c r="AD278" s="472">
        <v>169.41035798511251</v>
      </c>
      <c r="AE278" s="144">
        <v>-0.98</v>
      </c>
      <c r="AF278" s="144">
        <v>-1.7800000000000002</v>
      </c>
      <c r="AG278" s="144">
        <v>-0.98</v>
      </c>
      <c r="AH278" s="144">
        <v>-0.01</v>
      </c>
      <c r="AI278" s="144">
        <v>-17.46</v>
      </c>
      <c r="AJ278" s="144">
        <v>-15.434912408759123</v>
      </c>
      <c r="AK278" s="144">
        <v>428.58494614467764</v>
      </c>
      <c r="AL278" s="144">
        <v>109.82728040919477</v>
      </c>
      <c r="AM278" s="144">
        <v>-29.8</v>
      </c>
      <c r="AN278" s="144">
        <v>-11.42</v>
      </c>
      <c r="AO278" s="144">
        <v>-43.675405729791159</v>
      </c>
      <c r="AP278" s="144">
        <v>-3.7899999999999996</v>
      </c>
      <c r="AQ278" s="144">
        <v>45.241234357048384</v>
      </c>
      <c r="AR278" s="144">
        <v>4.4534240338137048</v>
      </c>
      <c r="AS278" s="472">
        <v>462.77656680618418</v>
      </c>
      <c r="AT278" s="474">
        <v>1516.4379114416606</v>
      </c>
      <c r="AU278" s="144">
        <v>498.51993871073</v>
      </c>
      <c r="AV278" s="472">
        <v>2014.9578501523906</v>
      </c>
      <c r="AW278" s="144">
        <v>173.30328976721353</v>
      </c>
      <c r="AX278" s="473">
        <v>2188.2611399196039</v>
      </c>
      <c r="AY278" s="494">
        <f>X278/V278</f>
        <v>0.36834567325750706</v>
      </c>
      <c r="AZ278" s="144">
        <v>73.678961070559609</v>
      </c>
      <c r="BA278" s="131">
        <v>2261.9401009901635</v>
      </c>
    </row>
    <row r="279" spans="1:53">
      <c r="A279" s="416">
        <v>890</v>
      </c>
      <c r="B279" s="435">
        <v>19</v>
      </c>
      <c r="C279" s="413" t="s">
        <v>292</v>
      </c>
      <c r="D279" s="15">
        <v>1137</v>
      </c>
      <c r="E279" s="144">
        <v>386.08663148636765</v>
      </c>
      <c r="F279" s="144">
        <v>65.687810026385222</v>
      </c>
      <c r="G279" s="144">
        <v>387.03795074758136</v>
      </c>
      <c r="H279" s="144">
        <v>393.46274406332458</v>
      </c>
      <c r="I279" s="144">
        <v>59.895795954265616</v>
      </c>
      <c r="J279" s="144">
        <v>45.77920844327177</v>
      </c>
      <c r="K279" s="472">
        <v>1337.9501407211962</v>
      </c>
      <c r="L279" s="144">
        <v>52.198258714187467</v>
      </c>
      <c r="M279" s="144">
        <v>0</v>
      </c>
      <c r="N279" s="144">
        <v>0</v>
      </c>
      <c r="O279" s="144">
        <v>81.14795954265611</v>
      </c>
      <c r="P279" s="144">
        <v>890.99999999999989</v>
      </c>
      <c r="Q279" s="144">
        <v>0</v>
      </c>
      <c r="R279" s="144">
        <v>0</v>
      </c>
      <c r="S279" s="144">
        <v>41.265555580094521</v>
      </c>
      <c r="T279" s="144">
        <v>33.089357959542653</v>
      </c>
      <c r="U279" s="475">
        <v>1098.7011317964807</v>
      </c>
      <c r="V279" s="473">
        <v>2436.6512725176767</v>
      </c>
      <c r="W279" s="475">
        <v>-1516.35</v>
      </c>
      <c r="X279" s="473">
        <v>920.30127251767692</v>
      </c>
      <c r="Y279" s="144">
        <v>393.74198000000007</v>
      </c>
      <c r="Z279" s="144">
        <v>407.7382585751979</v>
      </c>
      <c r="AA279" s="144">
        <v>13.205685843070944</v>
      </c>
      <c r="AB279" s="144">
        <v>14.363629418897194</v>
      </c>
      <c r="AC279" s="144">
        <v>0</v>
      </c>
      <c r="AD279" s="472">
        <v>829.04955383716617</v>
      </c>
      <c r="AE279" s="144">
        <v>-0.98</v>
      </c>
      <c r="AF279" s="144">
        <v>-1.78</v>
      </c>
      <c r="AG279" s="144">
        <v>-0.98</v>
      </c>
      <c r="AH279" s="144">
        <v>-0.01</v>
      </c>
      <c r="AI279" s="144">
        <v>-17.46</v>
      </c>
      <c r="AJ279" s="144">
        <v>-20.614287598944589</v>
      </c>
      <c r="AK279" s="144">
        <v>-35.933458009785305</v>
      </c>
      <c r="AL279" s="144">
        <v>357.80840029687732</v>
      </c>
      <c r="AM279" s="144">
        <v>-29.799999999999997</v>
      </c>
      <c r="AN279" s="144">
        <v>-11.42</v>
      </c>
      <c r="AO279" s="144">
        <v>-49.378301753180239</v>
      </c>
      <c r="AP279" s="144">
        <v>-3.7900000000000005</v>
      </c>
      <c r="AQ279" s="144">
        <v>20.613861894532633</v>
      </c>
      <c r="AR279" s="144">
        <v>-4.9817107014434088</v>
      </c>
      <c r="AS279" s="472">
        <v>201.29450412805647</v>
      </c>
      <c r="AT279" s="474">
        <v>1950.6453304828997</v>
      </c>
      <c r="AU279" s="144">
        <v>327.41471457577819</v>
      </c>
      <c r="AV279" s="472">
        <v>2278.060045058678</v>
      </c>
      <c r="AW279" s="144">
        <v>161.44757952272548</v>
      </c>
      <c r="AX279" s="473">
        <v>2439.5076245814034</v>
      </c>
      <c r="AY279" s="494">
        <f>X279/V279</f>
        <v>0.37769100687386137</v>
      </c>
      <c r="AZ279" s="144">
        <v>-23.530146965699206</v>
      </c>
      <c r="BA279" s="131">
        <v>2415.9774776157042</v>
      </c>
    </row>
    <row r="280" spans="1:53">
      <c r="A280" s="416">
        <v>892</v>
      </c>
      <c r="B280" s="435">
        <v>13</v>
      </c>
      <c r="C280" s="413" t="s">
        <v>293</v>
      </c>
      <c r="D280" s="15">
        <v>3657</v>
      </c>
      <c r="E280" s="144">
        <v>722.63128520645341</v>
      </c>
      <c r="F280" s="144">
        <v>150.61988515176373</v>
      </c>
      <c r="G280" s="144">
        <v>822.64831282471971</v>
      </c>
      <c r="H280" s="144">
        <v>782.18167350287115</v>
      </c>
      <c r="I280" s="144">
        <v>50.924582991523103</v>
      </c>
      <c r="J280" s="144">
        <v>43.195406070549623</v>
      </c>
      <c r="K280" s="472">
        <v>2572.2011457478802</v>
      </c>
      <c r="L280" s="144">
        <v>69.243748142115933</v>
      </c>
      <c r="M280" s="144">
        <v>0</v>
      </c>
      <c r="N280" s="144">
        <v>0</v>
      </c>
      <c r="O280" s="144">
        <v>32.208203445447083</v>
      </c>
      <c r="P280" s="144">
        <v>78.567726462967428</v>
      </c>
      <c r="Q280" s="144">
        <v>0</v>
      </c>
      <c r="R280" s="144">
        <v>0</v>
      </c>
      <c r="S280" s="144">
        <v>19.23053384295736</v>
      </c>
      <c r="T280" s="144">
        <v>43.701886792452832</v>
      </c>
      <c r="U280" s="475">
        <v>242.95209868594065</v>
      </c>
      <c r="V280" s="473">
        <v>2815.1532444338209</v>
      </c>
      <c r="W280" s="475">
        <v>-1516.35</v>
      </c>
      <c r="X280" s="473">
        <v>1298.803244433821</v>
      </c>
      <c r="Y280" s="144">
        <v>0</v>
      </c>
      <c r="Z280" s="144">
        <v>0</v>
      </c>
      <c r="AA280" s="144">
        <v>7.4409318060787566</v>
      </c>
      <c r="AB280" s="144">
        <v>19.188122566934823</v>
      </c>
      <c r="AC280" s="144">
        <v>2.3679284491258508</v>
      </c>
      <c r="AD280" s="472">
        <v>28.996982822139433</v>
      </c>
      <c r="AE280" s="144">
        <v>-0.98</v>
      </c>
      <c r="AF280" s="144">
        <v>-1.78</v>
      </c>
      <c r="AG280" s="144">
        <v>-0.98</v>
      </c>
      <c r="AH280" s="144">
        <v>-0.01</v>
      </c>
      <c r="AI280" s="144">
        <v>-17.46</v>
      </c>
      <c r="AJ280" s="144">
        <v>-19.978282868471425</v>
      </c>
      <c r="AK280" s="144">
        <v>139.00296712767013</v>
      </c>
      <c r="AL280" s="144">
        <v>6.6147677034116361</v>
      </c>
      <c r="AM280" s="144">
        <v>-29.8</v>
      </c>
      <c r="AN280" s="144">
        <v>-11.42</v>
      </c>
      <c r="AO280" s="144">
        <v>-43.319344996831532</v>
      </c>
      <c r="AP280" s="144">
        <v>-3.79</v>
      </c>
      <c r="AQ280" s="144">
        <v>46.556218852010936</v>
      </c>
      <c r="AR280" s="144">
        <v>-2.1289695198548557</v>
      </c>
      <c r="AS280" s="472">
        <v>60.527356297934908</v>
      </c>
      <c r="AT280" s="474">
        <v>1388.3275835538952</v>
      </c>
      <c r="AU280" s="144">
        <v>610.20346169491472</v>
      </c>
      <c r="AV280" s="472">
        <v>1998.53104524881</v>
      </c>
      <c r="AW280" s="144">
        <v>93.887894649081559</v>
      </c>
      <c r="AX280" s="473">
        <v>2092.4189398978915</v>
      </c>
      <c r="AY280" s="494">
        <f>X280/V280</f>
        <v>0.46136147188500004</v>
      </c>
      <c r="AZ280" s="144">
        <v>-16.646229433962269</v>
      </c>
      <c r="BA280" s="131">
        <v>2075.7727104639289</v>
      </c>
    </row>
    <row r="281" spans="1:53">
      <c r="A281" s="416">
        <v>893</v>
      </c>
      <c r="B281" s="435">
        <v>15</v>
      </c>
      <c r="C281" s="413" t="s">
        <v>294</v>
      </c>
      <c r="D281" s="15">
        <v>7439</v>
      </c>
      <c r="E281" s="144">
        <v>532.27639602097065</v>
      </c>
      <c r="F281" s="144">
        <v>90.359370883183217</v>
      </c>
      <c r="G281" s="144">
        <v>615.22333109288888</v>
      </c>
      <c r="H281" s="144">
        <v>532.13084554375587</v>
      </c>
      <c r="I281" s="144">
        <v>55.907170318591206</v>
      </c>
      <c r="J281" s="144">
        <v>44.929565801855084</v>
      </c>
      <c r="K281" s="472">
        <v>1870.8266796612447</v>
      </c>
      <c r="L281" s="144">
        <v>36.76775989895971</v>
      </c>
      <c r="M281" s="144">
        <v>22.077999999999999</v>
      </c>
      <c r="N281" s="144">
        <v>245.53247667697272</v>
      </c>
      <c r="O281" s="144">
        <v>192.11312273154994</v>
      </c>
      <c r="P281" s="144">
        <v>81.340875369847922</v>
      </c>
      <c r="Q281" s="144">
        <v>0</v>
      </c>
      <c r="R281" s="144">
        <v>0</v>
      </c>
      <c r="S281" s="144">
        <v>35.519437289236336</v>
      </c>
      <c r="T281" s="144">
        <v>30.04194112111843</v>
      </c>
      <c r="U281" s="475">
        <v>643.39361308768514</v>
      </c>
      <c r="V281" s="473">
        <v>2514.2202927489298</v>
      </c>
      <c r="W281" s="475">
        <v>-1516.35</v>
      </c>
      <c r="X281" s="473">
        <v>997.87029274892984</v>
      </c>
      <c r="Y281" s="144">
        <v>0.79160433333333335</v>
      </c>
      <c r="Z281" s="144">
        <v>0</v>
      </c>
      <c r="AA281" s="144">
        <v>13.676873133780791</v>
      </c>
      <c r="AB281" s="144">
        <v>17.542003710951644</v>
      </c>
      <c r="AC281" s="144">
        <v>0</v>
      </c>
      <c r="AD281" s="472">
        <v>32.010481178065767</v>
      </c>
      <c r="AE281" s="144">
        <v>-0.98</v>
      </c>
      <c r="AF281" s="144">
        <v>-1.78</v>
      </c>
      <c r="AG281" s="144">
        <v>-0.98</v>
      </c>
      <c r="AH281" s="144">
        <v>-0.01</v>
      </c>
      <c r="AI281" s="144">
        <v>-17.46</v>
      </c>
      <c r="AJ281" s="144">
        <v>-20.474420789084554</v>
      </c>
      <c r="AK281" s="144">
        <v>-65.274839398082179</v>
      </c>
      <c r="AL281" s="144">
        <v>-4.2238703100972899</v>
      </c>
      <c r="AM281" s="144">
        <v>-29.8</v>
      </c>
      <c r="AN281" s="144">
        <v>-11.42</v>
      </c>
      <c r="AO281" s="144">
        <v>-25.918946340812237</v>
      </c>
      <c r="AP281" s="144">
        <v>-3.79</v>
      </c>
      <c r="AQ281" s="144">
        <v>37.354097551521733</v>
      </c>
      <c r="AR281" s="144">
        <v>-4.4956322410827321</v>
      </c>
      <c r="AS281" s="472">
        <v>-149.25361152763728</v>
      </c>
      <c r="AT281" s="474">
        <v>880.62716239935833</v>
      </c>
      <c r="AU281" s="144">
        <v>315.13927696024081</v>
      </c>
      <c r="AV281" s="472">
        <v>1195.766439359599</v>
      </c>
      <c r="AW281" s="144">
        <v>150.19600804128331</v>
      </c>
      <c r="AX281" s="473">
        <v>1345.9624474008822</v>
      </c>
      <c r="AY281" s="494">
        <f>X281/V281</f>
        <v>0.39689055713487442</v>
      </c>
      <c r="AZ281" s="144">
        <v>1.7814048796881274</v>
      </c>
      <c r="BA281" s="131">
        <v>1347.7438522805703</v>
      </c>
    </row>
    <row r="282" spans="1:53">
      <c r="A282" s="416">
        <v>895</v>
      </c>
      <c r="B282" s="435">
        <v>2</v>
      </c>
      <c r="C282" s="413" t="s">
        <v>295</v>
      </c>
      <c r="D282" s="15">
        <v>14814</v>
      </c>
      <c r="E282" s="144">
        <v>353.81579384366142</v>
      </c>
      <c r="F282" s="144">
        <v>70.583134872417972</v>
      </c>
      <c r="G282" s="144">
        <v>461.79061360874852</v>
      </c>
      <c r="H282" s="144">
        <v>427.36079789388418</v>
      </c>
      <c r="I282" s="144">
        <v>59.29848521668692</v>
      </c>
      <c r="J282" s="144">
        <v>45.362575941676788</v>
      </c>
      <c r="K282" s="472">
        <v>1418.2114013770756</v>
      </c>
      <c r="L282" s="144">
        <v>69.871445041284673</v>
      </c>
      <c r="M282" s="144">
        <v>0</v>
      </c>
      <c r="N282" s="144">
        <v>0</v>
      </c>
      <c r="O282" s="144">
        <v>172.93320170109354</v>
      </c>
      <c r="P282" s="144">
        <v>28.10896436118006</v>
      </c>
      <c r="Q282" s="144">
        <v>0</v>
      </c>
      <c r="R282" s="144">
        <v>13.697910085054678</v>
      </c>
      <c r="S282" s="144">
        <v>37.808356999462106</v>
      </c>
      <c r="T282" s="144">
        <v>52.014540299716487</v>
      </c>
      <c r="U282" s="475">
        <v>374.43441848779156</v>
      </c>
      <c r="V282" s="473">
        <v>1792.6458198648675</v>
      </c>
      <c r="W282" s="475">
        <v>-1516.35</v>
      </c>
      <c r="X282" s="473">
        <v>276.2958198648675</v>
      </c>
      <c r="Y282" s="144">
        <v>0</v>
      </c>
      <c r="Z282" s="144">
        <v>0</v>
      </c>
      <c r="AA282" s="144">
        <v>16.507672827495423</v>
      </c>
      <c r="AB282" s="144">
        <v>22.719047627966827</v>
      </c>
      <c r="AC282" s="144">
        <v>0</v>
      </c>
      <c r="AD282" s="472">
        <v>39.22672045546225</v>
      </c>
      <c r="AE282" s="144">
        <v>-0.98</v>
      </c>
      <c r="AF282" s="144">
        <v>-1.78</v>
      </c>
      <c r="AG282" s="144">
        <v>-0.98</v>
      </c>
      <c r="AH282" s="144">
        <v>-0.01</v>
      </c>
      <c r="AI282" s="144">
        <v>-17.46</v>
      </c>
      <c r="AJ282" s="144">
        <v>-34.388594319562571</v>
      </c>
      <c r="AK282" s="144">
        <v>45.817874925987333</v>
      </c>
      <c r="AL282" s="144">
        <v>41.861771934718817</v>
      </c>
      <c r="AM282" s="144">
        <v>-29.8</v>
      </c>
      <c r="AN282" s="144">
        <v>-11.42</v>
      </c>
      <c r="AO282" s="144">
        <v>-7.7061543225889011</v>
      </c>
      <c r="AP282" s="144">
        <v>-3.79</v>
      </c>
      <c r="AQ282" s="144">
        <v>58.274601630863778</v>
      </c>
      <c r="AR282" s="144">
        <v>5.2439614870379394</v>
      </c>
      <c r="AS282" s="472">
        <v>42.883461336456399</v>
      </c>
      <c r="AT282" s="474">
        <v>358.40600165678609</v>
      </c>
      <c r="AU282" s="144">
        <v>-2.8838058733851009</v>
      </c>
      <c r="AV282" s="472">
        <v>355.522195783401</v>
      </c>
      <c r="AW282" s="144">
        <v>103.29974927872435</v>
      </c>
      <c r="AX282" s="473">
        <v>458.82194506212534</v>
      </c>
      <c r="AY282" s="494">
        <f>X282/V282</f>
        <v>0.15412738913796989</v>
      </c>
      <c r="AZ282" s="144">
        <v>20.417130275415147</v>
      </c>
      <c r="BA282" s="131">
        <v>479.23907533754044</v>
      </c>
    </row>
    <row r="283" spans="1:53">
      <c r="A283" s="416">
        <v>905</v>
      </c>
      <c r="B283" s="435">
        <v>15</v>
      </c>
      <c r="C283" s="413" t="s">
        <v>296</v>
      </c>
      <c r="D283" s="15">
        <v>70361</v>
      </c>
      <c r="E283" s="144">
        <v>418.51042395645317</v>
      </c>
      <c r="F283" s="144">
        <v>78.15172211878739</v>
      </c>
      <c r="G283" s="144">
        <v>486.81567246059609</v>
      </c>
      <c r="H283" s="144">
        <v>433.31886158525316</v>
      </c>
      <c r="I283" s="144">
        <v>58.491257372692253</v>
      </c>
      <c r="J283" s="144">
        <v>53.892799704381687</v>
      </c>
      <c r="K283" s="472">
        <v>1529.1807371981636</v>
      </c>
      <c r="L283" s="144">
        <v>57.120085997697117</v>
      </c>
      <c r="M283" s="144">
        <v>22.077999999999999</v>
      </c>
      <c r="N283" s="144">
        <v>67.397233893776388</v>
      </c>
      <c r="O283" s="144">
        <v>270.68829578886033</v>
      </c>
      <c r="P283" s="144">
        <v>4.2817414418129722</v>
      </c>
      <c r="Q283" s="144">
        <v>0</v>
      </c>
      <c r="R283" s="144">
        <v>0</v>
      </c>
      <c r="S283" s="144">
        <v>27.692762703329638</v>
      </c>
      <c r="T283" s="144">
        <v>44.885234718096669</v>
      </c>
      <c r="U283" s="475">
        <v>494.14335454357303</v>
      </c>
      <c r="V283" s="473">
        <v>2023.3240917417365</v>
      </c>
      <c r="W283" s="475">
        <v>-1516.35</v>
      </c>
      <c r="X283" s="473">
        <v>506.97409174173657</v>
      </c>
      <c r="Y283" s="144">
        <v>0</v>
      </c>
      <c r="Z283" s="144">
        <v>0</v>
      </c>
      <c r="AA283" s="144">
        <v>17.546537990281418</v>
      </c>
      <c r="AB283" s="144">
        <v>22.961285810329155</v>
      </c>
      <c r="AC283" s="144">
        <v>14.700826934317798</v>
      </c>
      <c r="AD283" s="472">
        <v>55.208650734928369</v>
      </c>
      <c r="AE283" s="144">
        <v>-0.98</v>
      </c>
      <c r="AF283" s="144">
        <v>-1.78</v>
      </c>
      <c r="AG283" s="144">
        <v>-0.98</v>
      </c>
      <c r="AH283" s="144">
        <v>-0.01</v>
      </c>
      <c r="AI283" s="144">
        <v>-17.46</v>
      </c>
      <c r="AJ283" s="144">
        <v>-53.749452302411846</v>
      </c>
      <c r="AK283" s="144">
        <v>-208.36459256539456</v>
      </c>
      <c r="AL283" s="144">
        <v>-68.662721497397627</v>
      </c>
      <c r="AM283" s="144">
        <v>-29.8</v>
      </c>
      <c r="AN283" s="144">
        <v>-11.42</v>
      </c>
      <c r="AO283" s="144">
        <v>-6.2949130941647518</v>
      </c>
      <c r="AP283" s="144">
        <v>-3.79</v>
      </c>
      <c r="AQ283" s="144">
        <v>49.659953915190805</v>
      </c>
      <c r="AR283" s="144">
        <v>-0.26832929701244662</v>
      </c>
      <c r="AS283" s="472">
        <v>-353.90005484119041</v>
      </c>
      <c r="AT283" s="474">
        <v>208.2826876354745</v>
      </c>
      <c r="AU283" s="144">
        <v>82.132120038826059</v>
      </c>
      <c r="AV283" s="472">
        <v>290.41480767430056</v>
      </c>
      <c r="AW283" s="144">
        <v>111.52080806990381</v>
      </c>
      <c r="AX283" s="473">
        <v>401.93561574420431</v>
      </c>
      <c r="AY283" s="494">
        <f>X283/V283</f>
        <v>0.25056494597724999</v>
      </c>
      <c r="AZ283" s="144">
        <v>-88.757716363326281</v>
      </c>
      <c r="BA283" s="131">
        <v>313.17789938087805</v>
      </c>
    </row>
    <row r="284" spans="1:53">
      <c r="A284" s="416">
        <v>908</v>
      </c>
      <c r="B284" s="435">
        <v>6</v>
      </c>
      <c r="C284" s="413" t="s">
        <v>297</v>
      </c>
      <c r="D284" s="15">
        <v>20847</v>
      </c>
      <c r="E284" s="144">
        <v>379.4516529956349</v>
      </c>
      <c r="F284" s="144">
        <v>84.639579795654043</v>
      </c>
      <c r="G284" s="144">
        <v>519.66853839881037</v>
      </c>
      <c r="H284" s="144">
        <v>510.47706144769035</v>
      </c>
      <c r="I284" s="144">
        <v>58.075932268431906</v>
      </c>
      <c r="J284" s="144">
        <v>46.329662781215525</v>
      </c>
      <c r="K284" s="472">
        <v>1598.642427687437</v>
      </c>
      <c r="L284" s="144">
        <v>79.03455632837094</v>
      </c>
      <c r="M284" s="144">
        <v>0</v>
      </c>
      <c r="N284" s="144">
        <v>0</v>
      </c>
      <c r="O284" s="144">
        <v>121.19234566124622</v>
      </c>
      <c r="P284" s="144">
        <v>10.775946705758718</v>
      </c>
      <c r="Q284" s="144">
        <v>0</v>
      </c>
      <c r="R284" s="144">
        <v>0</v>
      </c>
      <c r="S284" s="144">
        <v>24.408765676164638</v>
      </c>
      <c r="T284" s="144">
        <v>51.102163380822184</v>
      </c>
      <c r="U284" s="475">
        <v>286.51377775236273</v>
      </c>
      <c r="V284" s="473">
        <v>1885.1562054397998</v>
      </c>
      <c r="W284" s="475">
        <v>-1516.35</v>
      </c>
      <c r="X284" s="473">
        <v>368.80620543979978</v>
      </c>
      <c r="Y284" s="144">
        <v>0</v>
      </c>
      <c r="Z284" s="144">
        <v>0</v>
      </c>
      <c r="AA284" s="144">
        <v>11.122613562548816</v>
      </c>
      <c r="AB284" s="144">
        <v>22.101455262545745</v>
      </c>
      <c r="AC284" s="144">
        <v>2.690826245525419</v>
      </c>
      <c r="AD284" s="472">
        <v>35.914895070619977</v>
      </c>
      <c r="AE284" s="144">
        <v>-0.98000000000000009</v>
      </c>
      <c r="AF284" s="144">
        <v>-1.7800000000000002</v>
      </c>
      <c r="AG284" s="144">
        <v>-0.98000000000000009</v>
      </c>
      <c r="AH284" s="144">
        <v>-0.01</v>
      </c>
      <c r="AI284" s="144">
        <v>-17.46</v>
      </c>
      <c r="AJ284" s="144">
        <v>-35.087911047153071</v>
      </c>
      <c r="AK284" s="144">
        <v>-113.52992692091625</v>
      </c>
      <c r="AL284" s="144">
        <v>-20.950908879856119</v>
      </c>
      <c r="AM284" s="144">
        <v>-29.799999999999997</v>
      </c>
      <c r="AN284" s="144">
        <v>-11.42</v>
      </c>
      <c r="AO284" s="144">
        <v>-9.0004602887316736</v>
      </c>
      <c r="AP284" s="144">
        <v>-3.79</v>
      </c>
      <c r="AQ284" s="144">
        <v>55.033846582324237</v>
      </c>
      <c r="AR284" s="144">
        <v>-1.8419238111486012</v>
      </c>
      <c r="AS284" s="472">
        <v>-191.59728436548141</v>
      </c>
      <c r="AT284" s="474">
        <v>213.1238161449383</v>
      </c>
      <c r="AU284" s="144">
        <v>202.11097814557968</v>
      </c>
      <c r="AV284" s="472">
        <v>415.23479429051804</v>
      </c>
      <c r="AW284" s="144">
        <v>66.092298985231167</v>
      </c>
      <c r="AX284" s="473">
        <v>481.32709327574923</v>
      </c>
      <c r="AY284" s="494">
        <f>X284/V284</f>
        <v>0.19563694741877302</v>
      </c>
      <c r="AZ284" s="144">
        <v>8.1925830536767918</v>
      </c>
      <c r="BA284" s="131">
        <v>489.51967632942603</v>
      </c>
    </row>
    <row r="285" spans="1:53">
      <c r="A285" s="416">
        <v>915</v>
      </c>
      <c r="B285" s="435">
        <v>11</v>
      </c>
      <c r="C285" s="413" t="s">
        <v>298</v>
      </c>
      <c r="D285" s="15">
        <v>19669</v>
      </c>
      <c r="E285" s="144">
        <v>315.13572932025016</v>
      </c>
      <c r="F285" s="144">
        <v>62.179077736539725</v>
      </c>
      <c r="G285" s="144">
        <v>392.95803447048655</v>
      </c>
      <c r="H285" s="144">
        <v>378.39048350195742</v>
      </c>
      <c r="I285" s="144">
        <v>60.502528852509023</v>
      </c>
      <c r="J285" s="144">
        <v>44.772822207534695</v>
      </c>
      <c r="K285" s="472">
        <v>1253.9386760892774</v>
      </c>
      <c r="L285" s="144">
        <v>97.651624306361967</v>
      </c>
      <c r="M285" s="144">
        <v>0</v>
      </c>
      <c r="N285" s="144">
        <v>0</v>
      </c>
      <c r="O285" s="144">
        <v>121.364453708882</v>
      </c>
      <c r="P285" s="144">
        <v>16.187495186463767</v>
      </c>
      <c r="Q285" s="144">
        <v>0</v>
      </c>
      <c r="R285" s="144">
        <v>0</v>
      </c>
      <c r="S285" s="144">
        <v>32.392267642945605</v>
      </c>
      <c r="T285" s="144">
        <v>63.768041079871885</v>
      </c>
      <c r="U285" s="475">
        <v>331.36388192452517</v>
      </c>
      <c r="V285" s="473">
        <v>1585.3025580138026</v>
      </c>
      <c r="W285" s="475">
        <v>-1516.35</v>
      </c>
      <c r="X285" s="473">
        <v>68.952558013802644</v>
      </c>
      <c r="Y285" s="144">
        <v>4.7641816666666674</v>
      </c>
      <c r="Z285" s="144">
        <v>0</v>
      </c>
      <c r="AA285" s="144">
        <v>15.843811149745409</v>
      </c>
      <c r="AB285" s="144">
        <v>22.370778755670077</v>
      </c>
      <c r="AC285" s="144">
        <v>0</v>
      </c>
      <c r="AD285" s="472">
        <v>42.978771572082152</v>
      </c>
      <c r="AE285" s="144">
        <v>-0.98</v>
      </c>
      <c r="AF285" s="144">
        <v>-1.78</v>
      </c>
      <c r="AG285" s="144">
        <v>-0.98</v>
      </c>
      <c r="AH285" s="144">
        <v>-0.01</v>
      </c>
      <c r="AI285" s="144">
        <v>-17.46</v>
      </c>
      <c r="AJ285" s="144">
        <v>-66.169365974375921</v>
      </c>
      <c r="AK285" s="144">
        <v>-14.402671516158446</v>
      </c>
      <c r="AL285" s="144">
        <v>-4.2460515058534227</v>
      </c>
      <c r="AM285" s="144">
        <v>-29.800000000000004</v>
      </c>
      <c r="AN285" s="144">
        <v>-11.42</v>
      </c>
      <c r="AO285" s="144">
        <v>-7.3639982411997051</v>
      </c>
      <c r="AP285" s="144">
        <v>-3.7899999999999996</v>
      </c>
      <c r="AQ285" s="144">
        <v>74.407959984880648</v>
      </c>
      <c r="AR285" s="144">
        <v>3.1366822637766716</v>
      </c>
      <c r="AS285" s="472">
        <v>-80.857444988930155</v>
      </c>
      <c r="AT285" s="474">
        <v>31.073884596954635</v>
      </c>
      <c r="AU285" s="144">
        <v>308.66299515669101</v>
      </c>
      <c r="AV285" s="472">
        <v>339.73687975364567</v>
      </c>
      <c r="AW285" s="144">
        <v>97.118220463462663</v>
      </c>
      <c r="AX285" s="473">
        <v>436.85510021710832</v>
      </c>
      <c r="AY285" s="494">
        <f>X285/V285</f>
        <v>4.3494888508974643E-2</v>
      </c>
      <c r="AZ285" s="144">
        <v>8.144251471859274</v>
      </c>
      <c r="BA285" s="131">
        <v>444.99935168896758</v>
      </c>
    </row>
    <row r="286" spans="1:53">
      <c r="A286" s="416">
        <v>918</v>
      </c>
      <c r="B286" s="435">
        <v>2</v>
      </c>
      <c r="C286" s="413" t="s">
        <v>299</v>
      </c>
      <c r="D286" s="15">
        <v>2246</v>
      </c>
      <c r="E286" s="144">
        <v>418.26280943900269</v>
      </c>
      <c r="F286" s="144">
        <v>91.446731967943009</v>
      </c>
      <c r="G286" s="144">
        <v>466.67321015138026</v>
      </c>
      <c r="H286" s="144">
        <v>446.65490650044524</v>
      </c>
      <c r="I286" s="144">
        <v>58.5007301869991</v>
      </c>
      <c r="J286" s="144">
        <v>45.504398931433656</v>
      </c>
      <c r="K286" s="472">
        <v>1527.042787177204</v>
      </c>
      <c r="L286" s="144">
        <v>64.892629175195793</v>
      </c>
      <c r="M286" s="144">
        <v>0</v>
      </c>
      <c r="N286" s="144">
        <v>0</v>
      </c>
      <c r="O286" s="144">
        <v>127.60959038290295</v>
      </c>
      <c r="P286" s="144">
        <v>69.560015249561928</v>
      </c>
      <c r="Q286" s="144">
        <v>0</v>
      </c>
      <c r="R286" s="144">
        <v>0</v>
      </c>
      <c r="S286" s="144">
        <v>42.555104191972482</v>
      </c>
      <c r="T286" s="144">
        <v>42.727426536064115</v>
      </c>
      <c r="U286" s="475">
        <v>347.34476553569726</v>
      </c>
      <c r="V286" s="473">
        <v>1874.3875527129014</v>
      </c>
      <c r="W286" s="475">
        <v>-1516.35</v>
      </c>
      <c r="X286" s="473">
        <v>358.03755271290152</v>
      </c>
      <c r="Y286" s="144">
        <v>0</v>
      </c>
      <c r="Z286" s="144">
        <v>0</v>
      </c>
      <c r="AA286" s="144">
        <v>10.106317181817126</v>
      </c>
      <c r="AB286" s="144">
        <v>17.751404380723717</v>
      </c>
      <c r="AC286" s="144">
        <v>0</v>
      </c>
      <c r="AD286" s="472">
        <v>27.857721562540846</v>
      </c>
      <c r="AE286" s="144">
        <v>-0.98</v>
      </c>
      <c r="AF286" s="144">
        <v>-1.78</v>
      </c>
      <c r="AG286" s="144">
        <v>-0.98</v>
      </c>
      <c r="AH286" s="144">
        <v>-0.01</v>
      </c>
      <c r="AI286" s="144">
        <v>-17.46</v>
      </c>
      <c r="AJ286" s="144">
        <v>-31.225392764915405</v>
      </c>
      <c r="AK286" s="144">
        <v>-7.9092936325258076</v>
      </c>
      <c r="AL286" s="144">
        <v>-4.1928373136028636</v>
      </c>
      <c r="AM286" s="144">
        <v>-29.8</v>
      </c>
      <c r="AN286" s="144">
        <v>-11.42</v>
      </c>
      <c r="AO286" s="144">
        <v>-16.873934576424325</v>
      </c>
      <c r="AP286" s="144">
        <v>-3.79</v>
      </c>
      <c r="AQ286" s="144">
        <v>12.462699987857928</v>
      </c>
      <c r="AR286" s="144">
        <v>-0.31918406724405562</v>
      </c>
      <c r="AS286" s="472">
        <v>-114.27794236685455</v>
      </c>
      <c r="AT286" s="474">
        <v>271.6173319085878</v>
      </c>
      <c r="AU286" s="144">
        <v>506.85893796455821</v>
      </c>
      <c r="AV286" s="472">
        <v>778.47626987314607</v>
      </c>
      <c r="AW286" s="144">
        <v>167.82923573036783</v>
      </c>
      <c r="AX286" s="473">
        <v>946.30550560351389</v>
      </c>
      <c r="AY286" s="494">
        <f>X286/V286</f>
        <v>0.19101575455657216</v>
      </c>
      <c r="AZ286" s="144">
        <v>21.559885618878006</v>
      </c>
      <c r="BA286" s="131">
        <v>967.86539122239185</v>
      </c>
    </row>
    <row r="287" spans="1:53">
      <c r="A287" s="416">
        <v>921</v>
      </c>
      <c r="B287" s="435">
        <v>11</v>
      </c>
      <c r="C287" s="413" t="s">
        <v>300</v>
      </c>
      <c r="D287" s="15">
        <v>1851</v>
      </c>
      <c r="E287" s="144">
        <v>208.69953538627769</v>
      </c>
      <c r="F287" s="144">
        <v>45.393257698541326</v>
      </c>
      <c r="G287" s="144">
        <v>293.93670448406266</v>
      </c>
      <c r="H287" s="144">
        <v>388.16787682333876</v>
      </c>
      <c r="I287" s="144">
        <v>62.260097244732577</v>
      </c>
      <c r="J287" s="144">
        <v>38.939600216099407</v>
      </c>
      <c r="K287" s="472">
        <v>1037.3970718530522</v>
      </c>
      <c r="L287" s="144">
        <v>73.503220269209052</v>
      </c>
      <c r="M287" s="144">
        <v>0</v>
      </c>
      <c r="N287" s="144">
        <v>0</v>
      </c>
      <c r="O287" s="144">
        <v>62.572830902215017</v>
      </c>
      <c r="P287" s="144">
        <v>188.51950266328532</v>
      </c>
      <c r="Q287" s="144">
        <v>0</v>
      </c>
      <c r="R287" s="144">
        <v>0</v>
      </c>
      <c r="S287" s="144">
        <v>34.221106222149402</v>
      </c>
      <c r="T287" s="144">
        <v>40.279092382495953</v>
      </c>
      <c r="U287" s="475">
        <v>399.09575243935473</v>
      </c>
      <c r="V287" s="473">
        <v>1436.492824292407</v>
      </c>
      <c r="W287" s="475">
        <v>-1516.35</v>
      </c>
      <c r="X287" s="473">
        <v>-79.857175707592674</v>
      </c>
      <c r="Y287" s="144">
        <v>325.782692</v>
      </c>
      <c r="Z287" s="144">
        <v>0</v>
      </c>
      <c r="AA287" s="144">
        <v>11.18856401755529</v>
      </c>
      <c r="AB287" s="144">
        <v>20.133291024171655</v>
      </c>
      <c r="AC287" s="144">
        <v>0</v>
      </c>
      <c r="AD287" s="472">
        <v>357.10454704172696</v>
      </c>
      <c r="AE287" s="144">
        <v>-0.98</v>
      </c>
      <c r="AF287" s="144">
        <v>-1.78</v>
      </c>
      <c r="AG287" s="144">
        <v>-0.98</v>
      </c>
      <c r="AH287" s="144">
        <v>-0.01</v>
      </c>
      <c r="AI287" s="144">
        <v>-17.46</v>
      </c>
      <c r="AJ287" s="144">
        <v>-26.811134521880067</v>
      </c>
      <c r="AK287" s="144">
        <v>387.06708510575169</v>
      </c>
      <c r="AL287" s="144">
        <v>-4.324900625415431</v>
      </c>
      <c r="AM287" s="144">
        <v>-29.8</v>
      </c>
      <c r="AN287" s="144">
        <v>-11.42</v>
      </c>
      <c r="AO287" s="144">
        <v>-26.237544157936959</v>
      </c>
      <c r="AP287" s="144">
        <v>-3.79</v>
      </c>
      <c r="AQ287" s="144">
        <v>44.798954330045134</v>
      </c>
      <c r="AR287" s="144">
        <v>5.6740036908383447</v>
      </c>
      <c r="AS287" s="472">
        <v>313.94646382140274</v>
      </c>
      <c r="AT287" s="474">
        <v>591.19383515553704</v>
      </c>
      <c r="AU287" s="144">
        <v>619.27106348406323</v>
      </c>
      <c r="AV287" s="472">
        <v>1210.4648986396001</v>
      </c>
      <c r="AW287" s="144">
        <v>216.80896173543829</v>
      </c>
      <c r="AX287" s="473">
        <v>1427.2738603750383</v>
      </c>
      <c r="AY287" s="494">
        <f>X287/V287</f>
        <v>-5.5591767920545668E-2</v>
      </c>
      <c r="AZ287" s="144">
        <v>157.7298137763371</v>
      </c>
      <c r="BA287" s="131">
        <v>1585.0036741513754</v>
      </c>
    </row>
    <row r="288" spans="1:53">
      <c r="A288" s="416">
        <v>922</v>
      </c>
      <c r="B288" s="435">
        <v>6</v>
      </c>
      <c r="C288" s="413" t="s">
        <v>301</v>
      </c>
      <c r="D288" s="15">
        <v>4511</v>
      </c>
      <c r="E288" s="144">
        <v>515.76072932830868</v>
      </c>
      <c r="F288" s="144">
        <v>101.40947018399467</v>
      </c>
      <c r="G288" s="144">
        <v>684.64557304367111</v>
      </c>
      <c r="H288" s="144">
        <v>655.13953447129234</v>
      </c>
      <c r="I288" s="144">
        <v>54.735304810463312</v>
      </c>
      <c r="J288" s="144">
        <v>49.139827089337174</v>
      </c>
      <c r="K288" s="472">
        <v>2060.8304389270675</v>
      </c>
      <c r="L288" s="144">
        <v>48.947882553704289</v>
      </c>
      <c r="M288" s="144">
        <v>0</v>
      </c>
      <c r="N288" s="144">
        <v>0</v>
      </c>
      <c r="O288" s="144">
        <v>45.258559077809792</v>
      </c>
      <c r="P288" s="144">
        <v>55.107595581100163</v>
      </c>
      <c r="Q288" s="144">
        <v>0</v>
      </c>
      <c r="R288" s="144">
        <v>0</v>
      </c>
      <c r="S288" s="144">
        <v>15.700126923861925</v>
      </c>
      <c r="T288" s="144">
        <v>37.135358013744181</v>
      </c>
      <c r="U288" s="475">
        <v>202.14952215022032</v>
      </c>
      <c r="V288" s="473">
        <v>2262.9799610772875</v>
      </c>
      <c r="W288" s="475">
        <v>-1516.35</v>
      </c>
      <c r="X288" s="473">
        <v>746.62996107728782</v>
      </c>
      <c r="Y288" s="144">
        <v>0</v>
      </c>
      <c r="Z288" s="144">
        <v>0</v>
      </c>
      <c r="AA288" s="144">
        <v>6.4217116242079895</v>
      </c>
      <c r="AB288" s="144">
        <v>23.522799802387002</v>
      </c>
      <c r="AC288" s="144">
        <v>5.5370649741919316</v>
      </c>
      <c r="AD288" s="472">
        <v>35.481576400786928</v>
      </c>
      <c r="AE288" s="144">
        <v>-0.98</v>
      </c>
      <c r="AF288" s="144">
        <v>-1.78</v>
      </c>
      <c r="AG288" s="144">
        <v>-0.98</v>
      </c>
      <c r="AH288" s="144">
        <v>-0.01</v>
      </c>
      <c r="AI288" s="144">
        <v>-17.46</v>
      </c>
      <c r="AJ288" s="144">
        <v>-17.753053092440702</v>
      </c>
      <c r="AK288" s="144">
        <v>-28.764740073654583</v>
      </c>
      <c r="AL288" s="144">
        <v>-10.584647647665891</v>
      </c>
      <c r="AM288" s="144">
        <v>-29.800000000000004</v>
      </c>
      <c r="AN288" s="144">
        <v>-11.42</v>
      </c>
      <c r="AO288" s="144">
        <v>-19.951078231169468</v>
      </c>
      <c r="AP288" s="144">
        <v>-3.7899999999999996</v>
      </c>
      <c r="AQ288" s="144">
        <v>52.363599786590612</v>
      </c>
      <c r="AR288" s="144">
        <v>-4.7166582781976487</v>
      </c>
      <c r="AS288" s="472">
        <v>-95.626577536537681</v>
      </c>
      <c r="AT288" s="474">
        <v>686.48495994153711</v>
      </c>
      <c r="AU288" s="144">
        <v>233.95483973909708</v>
      </c>
      <c r="AV288" s="472">
        <v>920.43979968063422</v>
      </c>
      <c r="AW288" s="144">
        <v>81.549447051124361</v>
      </c>
      <c r="AX288" s="473">
        <v>1001.9892467317586</v>
      </c>
      <c r="AY288" s="494">
        <f>X288/V288</f>
        <v>0.32993220175129434</v>
      </c>
      <c r="AZ288" s="144">
        <v>23.279722012857473</v>
      </c>
      <c r="BA288" s="131">
        <v>1025.2689687446159</v>
      </c>
    </row>
    <row r="289" spans="1:53">
      <c r="A289" s="416">
        <v>924</v>
      </c>
      <c r="B289" s="435">
        <v>16</v>
      </c>
      <c r="C289" s="413" t="s">
        <v>302</v>
      </c>
      <c r="D289" s="15">
        <v>2931</v>
      </c>
      <c r="E289" s="144">
        <v>371.433517570795</v>
      </c>
      <c r="F289" s="144">
        <v>60.519181166837249</v>
      </c>
      <c r="G289" s="144">
        <v>480.44997611736613</v>
      </c>
      <c r="H289" s="144">
        <v>550.40362333674511</v>
      </c>
      <c r="I289" s="144">
        <v>58.450685772773795</v>
      </c>
      <c r="J289" s="144">
        <v>42.526809962470139</v>
      </c>
      <c r="K289" s="472">
        <v>1563.7837939269873</v>
      </c>
      <c r="L289" s="144">
        <v>42.519005823024884</v>
      </c>
      <c r="M289" s="144">
        <v>0</v>
      </c>
      <c r="N289" s="144">
        <v>0</v>
      </c>
      <c r="O289" s="144">
        <v>72.334943705220056</v>
      </c>
      <c r="P289" s="144">
        <v>141.44711179426992</v>
      </c>
      <c r="Q289" s="144">
        <v>0</v>
      </c>
      <c r="R289" s="144">
        <v>0</v>
      </c>
      <c r="S289" s="144">
        <v>22.759791879754005</v>
      </c>
      <c r="T289" s="144">
        <v>31.31067894916411</v>
      </c>
      <c r="U289" s="475">
        <v>310.37153215143292</v>
      </c>
      <c r="V289" s="473">
        <v>1874.1553260784203</v>
      </c>
      <c r="W289" s="475">
        <v>-1516.35</v>
      </c>
      <c r="X289" s="473">
        <v>357.80532607842042</v>
      </c>
      <c r="Y289" s="144">
        <v>66.524995000000018</v>
      </c>
      <c r="Z289" s="144">
        <v>0</v>
      </c>
      <c r="AA289" s="144">
        <v>11.822431799532286</v>
      </c>
      <c r="AB289" s="144">
        <v>18.214927737957002</v>
      </c>
      <c r="AC289" s="144">
        <v>0</v>
      </c>
      <c r="AD289" s="472">
        <v>96.562354537489313</v>
      </c>
      <c r="AE289" s="144">
        <v>-0.98</v>
      </c>
      <c r="AF289" s="144">
        <v>-1.78</v>
      </c>
      <c r="AG289" s="144">
        <v>-0.98</v>
      </c>
      <c r="AH289" s="144">
        <v>-0.01</v>
      </c>
      <c r="AI289" s="144">
        <v>-17.46</v>
      </c>
      <c r="AJ289" s="144">
        <v>-13.981896963493689</v>
      </c>
      <c r="AK289" s="144">
        <v>48.537255515836016</v>
      </c>
      <c r="AL289" s="144">
        <v>-10.54594272675415</v>
      </c>
      <c r="AM289" s="144">
        <v>-29.8</v>
      </c>
      <c r="AN289" s="144">
        <v>-11.419999999999998</v>
      </c>
      <c r="AO289" s="144">
        <v>-21.755255285152419</v>
      </c>
      <c r="AP289" s="144">
        <v>-3.79</v>
      </c>
      <c r="AQ289" s="144">
        <v>47.480709039467179</v>
      </c>
      <c r="AR289" s="144">
        <v>4.3046497207091408</v>
      </c>
      <c r="AS289" s="472">
        <v>-12.180480699387918</v>
      </c>
      <c r="AT289" s="474">
        <v>442.18719991652176</v>
      </c>
      <c r="AU289" s="144">
        <v>561.4880192695133</v>
      </c>
      <c r="AV289" s="472">
        <v>1003.6752191860352</v>
      </c>
      <c r="AW289" s="144">
        <v>183.69293998927418</v>
      </c>
      <c r="AX289" s="473">
        <v>1187.3681591753093</v>
      </c>
      <c r="AY289" s="494">
        <f>X289/V289</f>
        <v>0.19091551329798839</v>
      </c>
      <c r="AZ289" s="144">
        <v>-5.68714431934493</v>
      </c>
      <c r="BA289" s="131">
        <v>1181.6810148559643</v>
      </c>
    </row>
    <row r="290" spans="1:53">
      <c r="A290" s="416">
        <v>925</v>
      </c>
      <c r="B290" s="435">
        <v>11</v>
      </c>
      <c r="C290" s="413" t="s">
        <v>303</v>
      </c>
      <c r="D290" s="15">
        <v>3352</v>
      </c>
      <c r="E290" s="144">
        <v>322.16349343675421</v>
      </c>
      <c r="F290" s="144">
        <v>91.910513126491637</v>
      </c>
      <c r="G290" s="144">
        <v>534.68171837708837</v>
      </c>
      <c r="H290" s="144">
        <v>550.02830548926011</v>
      </c>
      <c r="I290" s="144">
        <v>58.141384248210016</v>
      </c>
      <c r="J290" s="144">
        <v>46.250214797136039</v>
      </c>
      <c r="K290" s="472">
        <v>1603.1756294749403</v>
      </c>
      <c r="L290" s="144">
        <v>60.667243605296775</v>
      </c>
      <c r="M290" s="144">
        <v>0</v>
      </c>
      <c r="N290" s="144">
        <v>0</v>
      </c>
      <c r="O290" s="144">
        <v>91.360990453460616</v>
      </c>
      <c r="P290" s="144">
        <v>227.91921189967809</v>
      </c>
      <c r="Q290" s="144">
        <v>0</v>
      </c>
      <c r="R290" s="144">
        <v>0</v>
      </c>
      <c r="S290" s="144">
        <v>30.480729402259275</v>
      </c>
      <c r="T290" s="144">
        <v>40.133472553699292</v>
      </c>
      <c r="U290" s="475">
        <v>450.56164791439409</v>
      </c>
      <c r="V290" s="473">
        <v>2053.7372773893344</v>
      </c>
      <c r="W290" s="475">
        <v>-1516.3499999999997</v>
      </c>
      <c r="X290" s="473">
        <v>537.38727738933471</v>
      </c>
      <c r="Y290" s="144">
        <v>56.029239666666669</v>
      </c>
      <c r="Z290" s="144">
        <v>0</v>
      </c>
      <c r="AA290" s="144">
        <v>19.137259458962088</v>
      </c>
      <c r="AB290" s="144">
        <v>21.099531075398147</v>
      </c>
      <c r="AC290" s="144">
        <v>0</v>
      </c>
      <c r="AD290" s="472">
        <v>96.266030201026908</v>
      </c>
      <c r="AE290" s="144">
        <v>-0.98</v>
      </c>
      <c r="AF290" s="144">
        <v>-1.78</v>
      </c>
      <c r="AG290" s="144">
        <v>-0.98</v>
      </c>
      <c r="AH290" s="144">
        <v>-0.01</v>
      </c>
      <c r="AI290" s="144">
        <v>-17.46</v>
      </c>
      <c r="AJ290" s="144">
        <v>-19.917050268496421</v>
      </c>
      <c r="AK290" s="144">
        <v>372.30749292700068</v>
      </c>
      <c r="AL290" s="144">
        <v>226.86160291933473</v>
      </c>
      <c r="AM290" s="144">
        <v>-29.8</v>
      </c>
      <c r="AN290" s="144">
        <v>-11.419999999999998</v>
      </c>
      <c r="AO290" s="144">
        <v>-25.691880561718001</v>
      </c>
      <c r="AP290" s="144">
        <v>-3.79</v>
      </c>
      <c r="AQ290" s="144">
        <v>30.796717433755209</v>
      </c>
      <c r="AR290" s="144">
        <v>-2.4510020471093052</v>
      </c>
      <c r="AS290" s="472">
        <v>515.68588040276688</v>
      </c>
      <c r="AT290" s="474">
        <v>1149.3391879931285</v>
      </c>
      <c r="AU290" s="144">
        <v>35.951608005135512</v>
      </c>
      <c r="AV290" s="472">
        <v>1185.290795998264</v>
      </c>
      <c r="AW290" s="144">
        <v>189.84403537354314</v>
      </c>
      <c r="AX290" s="473">
        <v>1375.1348313718072</v>
      </c>
      <c r="AY290" s="494">
        <f>X290/V290</f>
        <v>0.26166310720738806</v>
      </c>
      <c r="AZ290" s="144">
        <v>10.418137499999993</v>
      </c>
      <c r="BA290" s="131">
        <v>1385.5529688718073</v>
      </c>
    </row>
    <row r="291" spans="1:53">
      <c r="A291" s="416">
        <v>927</v>
      </c>
      <c r="B291" s="435">
        <v>1</v>
      </c>
      <c r="C291" s="413" t="s">
        <v>304</v>
      </c>
      <c r="D291" s="15">
        <v>28799</v>
      </c>
      <c r="E291" s="144">
        <v>445.70262231327479</v>
      </c>
      <c r="F291" s="144">
        <v>96.603779297892274</v>
      </c>
      <c r="G291" s="144">
        <v>564.26594777596438</v>
      </c>
      <c r="H291" s="144">
        <v>587.47219834022019</v>
      </c>
      <c r="I291" s="144">
        <v>56.695968610021183</v>
      </c>
      <c r="J291" s="144">
        <v>49.860522934824125</v>
      </c>
      <c r="K291" s="472">
        <v>1800.6010392721971</v>
      </c>
      <c r="L291" s="144">
        <v>57.332687542358656</v>
      </c>
      <c r="M291" s="144">
        <v>0</v>
      </c>
      <c r="N291" s="144">
        <v>0</v>
      </c>
      <c r="O291" s="144">
        <v>143.28327997499912</v>
      </c>
      <c r="P291" s="144">
        <v>14.966219719027393</v>
      </c>
      <c r="Q291" s="144">
        <v>0</v>
      </c>
      <c r="R291" s="144">
        <v>0</v>
      </c>
      <c r="S291" s="144">
        <v>31.242540648388839</v>
      </c>
      <c r="T291" s="144">
        <v>41.521761172262927</v>
      </c>
      <c r="U291" s="475">
        <v>288.34648905703693</v>
      </c>
      <c r="V291" s="473">
        <v>2088.947528329234</v>
      </c>
      <c r="W291" s="475">
        <v>-1516.35</v>
      </c>
      <c r="X291" s="473">
        <v>572.59752832923414</v>
      </c>
      <c r="Y291" s="144">
        <v>0</v>
      </c>
      <c r="Z291" s="144">
        <v>0</v>
      </c>
      <c r="AA291" s="144">
        <v>8.1002667685695044</v>
      </c>
      <c r="AB291" s="144">
        <v>20.543275491376029</v>
      </c>
      <c r="AC291" s="144">
        <v>0</v>
      </c>
      <c r="AD291" s="472">
        <v>28.643542259945534</v>
      </c>
      <c r="AE291" s="144">
        <v>-0.98</v>
      </c>
      <c r="AF291" s="144">
        <v>-1.78</v>
      </c>
      <c r="AG291" s="144">
        <v>-0.98</v>
      </c>
      <c r="AH291" s="144">
        <v>-0.01</v>
      </c>
      <c r="AI291" s="144">
        <v>-17.46</v>
      </c>
      <c r="AJ291" s="144">
        <v>-49.934631633042812</v>
      </c>
      <c r="AK291" s="144">
        <v>47.837582166973966</v>
      </c>
      <c r="AL291" s="144">
        <v>8.7927878320142518</v>
      </c>
      <c r="AM291" s="144">
        <v>-29.8</v>
      </c>
      <c r="AN291" s="144">
        <v>-11.42</v>
      </c>
      <c r="AO291" s="144">
        <v>-13.233774396359941</v>
      </c>
      <c r="AP291" s="144">
        <v>-3.79</v>
      </c>
      <c r="AQ291" s="144">
        <v>32.884125642623061</v>
      </c>
      <c r="AR291" s="144">
        <v>-3.6350159748116999</v>
      </c>
      <c r="AS291" s="472">
        <v>-43.508926362603184</v>
      </c>
      <c r="AT291" s="474">
        <v>557.73214422657645</v>
      </c>
      <c r="AU291" s="144">
        <v>52.805918592209139</v>
      </c>
      <c r="AV291" s="472">
        <v>610.53806281878565</v>
      </c>
      <c r="AW291" s="144">
        <v>80.179151144835927</v>
      </c>
      <c r="AX291" s="473">
        <v>690.71721396362159</v>
      </c>
      <c r="AY291" s="494">
        <f>X291/V291</f>
        <v>0.27410814324628091</v>
      </c>
      <c r="AZ291" s="144">
        <v>-1.6183402173686563</v>
      </c>
      <c r="BA291" s="131">
        <v>689.09887374625282</v>
      </c>
    </row>
    <row r="292" spans="1:53">
      <c r="A292" s="416">
        <v>931</v>
      </c>
      <c r="B292" s="435">
        <v>13</v>
      </c>
      <c r="C292" s="413" t="s">
        <v>305</v>
      </c>
      <c r="D292" s="15">
        <v>5764</v>
      </c>
      <c r="E292" s="144">
        <v>333.5764382373352</v>
      </c>
      <c r="F292" s="144">
        <v>71.266259541984724</v>
      </c>
      <c r="G292" s="144">
        <v>385.89766481609996</v>
      </c>
      <c r="H292" s="144">
        <v>362.19870229007637</v>
      </c>
      <c r="I292" s="144">
        <v>60.434018043025674</v>
      </c>
      <c r="J292" s="144">
        <v>39.95519777931991</v>
      </c>
      <c r="K292" s="472">
        <v>1253.3282807078417</v>
      </c>
      <c r="L292" s="144">
        <v>73.627609625508768</v>
      </c>
      <c r="M292" s="144">
        <v>0</v>
      </c>
      <c r="N292" s="144">
        <v>0</v>
      </c>
      <c r="O292" s="144">
        <v>48.70261450381679</v>
      </c>
      <c r="P292" s="144">
        <v>178.84524268516924</v>
      </c>
      <c r="Q292" s="144">
        <v>0</v>
      </c>
      <c r="R292" s="144">
        <v>0</v>
      </c>
      <c r="S292" s="144">
        <v>33.31984708169891</v>
      </c>
      <c r="T292" s="144">
        <v>45.331783483691886</v>
      </c>
      <c r="U292" s="475">
        <v>379.82709737988557</v>
      </c>
      <c r="V292" s="473">
        <v>1633.1553780877275</v>
      </c>
      <c r="W292" s="475">
        <v>-1516.3500000000001</v>
      </c>
      <c r="X292" s="473">
        <v>116.80537808772743</v>
      </c>
      <c r="Y292" s="144">
        <v>145.14910800000001</v>
      </c>
      <c r="Z292" s="144">
        <v>0</v>
      </c>
      <c r="AA292" s="144">
        <v>14.518908957446421</v>
      </c>
      <c r="AB292" s="144">
        <v>20.931565036863226</v>
      </c>
      <c r="AC292" s="144">
        <v>0</v>
      </c>
      <c r="AD292" s="472">
        <v>180.59958199430966</v>
      </c>
      <c r="AE292" s="144">
        <v>-0.98000000000000009</v>
      </c>
      <c r="AF292" s="144">
        <v>-1.78</v>
      </c>
      <c r="AG292" s="144">
        <v>-0.98000000000000009</v>
      </c>
      <c r="AH292" s="144">
        <v>-0.01</v>
      </c>
      <c r="AI292" s="144">
        <v>-17.46</v>
      </c>
      <c r="AJ292" s="144">
        <v>-41.861890579458709</v>
      </c>
      <c r="AK292" s="144">
        <v>420.44692916930711</v>
      </c>
      <c r="AL292" s="144">
        <v>240.58686885982783</v>
      </c>
      <c r="AM292" s="144">
        <v>-29.8</v>
      </c>
      <c r="AN292" s="144">
        <v>-11.42</v>
      </c>
      <c r="AO292" s="144">
        <v>-25.544338672760976</v>
      </c>
      <c r="AP292" s="144">
        <v>-3.79</v>
      </c>
      <c r="AQ292" s="144">
        <v>39.140701822999652</v>
      </c>
      <c r="AR292" s="144">
        <v>5.9226337214025406</v>
      </c>
      <c r="AS292" s="472">
        <v>572.47090432131745</v>
      </c>
      <c r="AT292" s="474">
        <v>869.87586440335451</v>
      </c>
      <c r="AU292" s="144">
        <v>308.60811017189775</v>
      </c>
      <c r="AV292" s="472">
        <v>1178.4839745752522</v>
      </c>
      <c r="AW292" s="144">
        <v>170.04246966402454</v>
      </c>
      <c r="AX292" s="473">
        <v>1348.5264442392768</v>
      </c>
      <c r="AY292" s="494">
        <f>X292/V292</f>
        <v>7.1521289189578285E-2</v>
      </c>
      <c r="AZ292" s="144">
        <v>-13.871666938584333</v>
      </c>
      <c r="BA292" s="131">
        <v>1334.6547773006923</v>
      </c>
    </row>
    <row r="293" spans="1:53">
      <c r="A293" s="416">
        <v>934</v>
      </c>
      <c r="B293" s="435">
        <v>14</v>
      </c>
      <c r="C293" s="413" t="s">
        <v>306</v>
      </c>
      <c r="D293" s="15">
        <v>2607</v>
      </c>
      <c r="E293" s="144">
        <v>235.73943229766016</v>
      </c>
      <c r="F293" s="144">
        <v>53.716225546605287</v>
      </c>
      <c r="G293" s="144">
        <v>503.3315381664749</v>
      </c>
      <c r="H293" s="144">
        <v>525.20697353279638</v>
      </c>
      <c r="I293" s="144">
        <v>59.494069812044501</v>
      </c>
      <c r="J293" s="144">
        <v>43.375220560030684</v>
      </c>
      <c r="K293" s="472">
        <v>1420.8634599156121</v>
      </c>
      <c r="L293" s="144">
        <v>47.380178287432713</v>
      </c>
      <c r="M293" s="144">
        <v>0</v>
      </c>
      <c r="N293" s="144">
        <v>0</v>
      </c>
      <c r="O293" s="144">
        <v>56.475546605293438</v>
      </c>
      <c r="P293" s="144">
        <v>90.968524252320393</v>
      </c>
      <c r="Q293" s="144">
        <v>0</v>
      </c>
      <c r="R293" s="144">
        <v>0</v>
      </c>
      <c r="S293" s="144">
        <v>25.033434712195795</v>
      </c>
      <c r="T293" s="144">
        <v>33.088914461066366</v>
      </c>
      <c r="U293" s="475">
        <v>252.94659831830873</v>
      </c>
      <c r="V293" s="473">
        <v>1673.8100582339209</v>
      </c>
      <c r="W293" s="475">
        <v>-1516.35</v>
      </c>
      <c r="X293" s="473">
        <v>157.46005823392093</v>
      </c>
      <c r="Y293" s="144">
        <v>41.560907000000007</v>
      </c>
      <c r="Z293" s="144">
        <v>0</v>
      </c>
      <c r="AA293" s="144">
        <v>12.721407395064265</v>
      </c>
      <c r="AB293" s="144">
        <v>17.715218337027597</v>
      </c>
      <c r="AC293" s="144">
        <v>0</v>
      </c>
      <c r="AD293" s="472">
        <v>71.997532732091869</v>
      </c>
      <c r="AE293" s="144">
        <v>-0.98000000000000009</v>
      </c>
      <c r="AF293" s="144">
        <v>-1.78</v>
      </c>
      <c r="AG293" s="144">
        <v>-0.98000000000000009</v>
      </c>
      <c r="AH293" s="144">
        <v>-0.01</v>
      </c>
      <c r="AI293" s="144">
        <v>-17.46</v>
      </c>
      <c r="AJ293" s="144">
        <v>-27.222529727656308</v>
      </c>
      <c r="AK293" s="144">
        <v>148.75994366128762</v>
      </c>
      <c r="AL293" s="144">
        <v>-4.3304739848258071</v>
      </c>
      <c r="AM293" s="144">
        <v>-29.8</v>
      </c>
      <c r="AN293" s="144">
        <v>-11.42</v>
      </c>
      <c r="AO293" s="144">
        <v>-15.697387068971159</v>
      </c>
      <c r="AP293" s="144">
        <v>-3.79</v>
      </c>
      <c r="AQ293" s="144">
        <v>24.33391702656747</v>
      </c>
      <c r="AR293" s="144">
        <v>3.2867441945373623</v>
      </c>
      <c r="AS293" s="472">
        <v>62.910214100939193</v>
      </c>
      <c r="AT293" s="474">
        <v>292.36780506695197</v>
      </c>
      <c r="AU293" s="144">
        <v>431.82863393554629</v>
      </c>
      <c r="AV293" s="472">
        <v>724.19643900249832</v>
      </c>
      <c r="AW293" s="144">
        <v>140.57581087449455</v>
      </c>
      <c r="AX293" s="473">
        <v>864.77224987699276</v>
      </c>
      <c r="AY293" s="494">
        <f>X293/V293</f>
        <v>9.4072835480544903E-2</v>
      </c>
      <c r="AZ293" s="144">
        <v>-1079.7458409666283</v>
      </c>
      <c r="BA293" s="131">
        <v>-214.97359108963553</v>
      </c>
    </row>
    <row r="294" spans="1:53">
      <c r="A294" s="416">
        <v>935</v>
      </c>
      <c r="B294" s="435">
        <v>8</v>
      </c>
      <c r="C294" s="413" t="s">
        <v>307</v>
      </c>
      <c r="D294" s="15">
        <v>2831</v>
      </c>
      <c r="E294" s="144">
        <v>204.68182974214059</v>
      </c>
      <c r="F294" s="144">
        <v>52.763716001412924</v>
      </c>
      <c r="G294" s="144">
        <v>375.89201342281882</v>
      </c>
      <c r="H294" s="144">
        <v>435.76431649593786</v>
      </c>
      <c r="I294" s="144">
        <v>61.292122924761571</v>
      </c>
      <c r="J294" s="144">
        <v>43.510646414694449</v>
      </c>
      <c r="K294" s="472">
        <v>1173.9046450017663</v>
      </c>
      <c r="L294" s="144">
        <v>86.854305645605805</v>
      </c>
      <c r="M294" s="144">
        <v>0</v>
      </c>
      <c r="N294" s="144">
        <v>0</v>
      </c>
      <c r="O294" s="144">
        <v>133.13785941363474</v>
      </c>
      <c r="P294" s="144">
        <v>108.65725714935085</v>
      </c>
      <c r="Q294" s="144">
        <v>0</v>
      </c>
      <c r="R294" s="144">
        <v>0</v>
      </c>
      <c r="S294" s="144">
        <v>36.782961301753822</v>
      </c>
      <c r="T294" s="144">
        <v>56.297986577181213</v>
      </c>
      <c r="U294" s="475">
        <v>421.73037008752641</v>
      </c>
      <c r="V294" s="473">
        <v>1595.6350150892924</v>
      </c>
      <c r="W294" s="475">
        <v>-1516.35</v>
      </c>
      <c r="X294" s="473">
        <v>79.285015089292614</v>
      </c>
      <c r="Y294" s="144">
        <v>43.474417333333335</v>
      </c>
      <c r="Z294" s="144">
        <v>0</v>
      </c>
      <c r="AA294" s="144">
        <v>13.203479471433495</v>
      </c>
      <c r="AB294" s="144">
        <v>21.456450708781695</v>
      </c>
      <c r="AC294" s="144">
        <v>0</v>
      </c>
      <c r="AD294" s="472">
        <v>78.134347513548533</v>
      </c>
      <c r="AE294" s="144">
        <v>-0.98000000000000009</v>
      </c>
      <c r="AF294" s="144">
        <v>-1.78</v>
      </c>
      <c r="AG294" s="144">
        <v>-0.98000000000000009</v>
      </c>
      <c r="AH294" s="144">
        <v>-0.01</v>
      </c>
      <c r="AI294" s="144">
        <v>-17.46</v>
      </c>
      <c r="AJ294" s="144">
        <v>-34.316580289650304</v>
      </c>
      <c r="AK294" s="144">
        <v>18.061947520598203</v>
      </c>
      <c r="AL294" s="144">
        <v>5.4189042692994356</v>
      </c>
      <c r="AM294" s="144">
        <v>-29.8</v>
      </c>
      <c r="AN294" s="144">
        <v>-11.42</v>
      </c>
      <c r="AO294" s="144">
        <v>-10.200667457853728</v>
      </c>
      <c r="AP294" s="144">
        <v>-3.79</v>
      </c>
      <c r="AQ294" s="144">
        <v>53.37883528405402</v>
      </c>
      <c r="AR294" s="144">
        <v>8.90455357319982</v>
      </c>
      <c r="AS294" s="472">
        <v>-24.973007100352547</v>
      </c>
      <c r="AT294" s="474">
        <v>132.44635550248859</v>
      </c>
      <c r="AU294" s="144">
        <v>338.15980436144827</v>
      </c>
      <c r="AV294" s="472">
        <v>470.60615986393685</v>
      </c>
      <c r="AW294" s="144">
        <v>150.56127890169884</v>
      </c>
      <c r="AX294" s="473">
        <v>621.16743876563567</v>
      </c>
      <c r="AY294" s="494">
        <f>X294/V294</f>
        <v>4.9688690922125314E-2</v>
      </c>
      <c r="AZ294" s="144">
        <v>244.63597419992936</v>
      </c>
      <c r="BA294" s="131">
        <v>865.80341296556503</v>
      </c>
    </row>
    <row r="295" spans="1:53">
      <c r="A295" s="416">
        <v>936</v>
      </c>
      <c r="B295" s="435">
        <v>6</v>
      </c>
      <c r="C295" s="413" t="s">
        <v>308</v>
      </c>
      <c r="D295" s="15">
        <v>6190</v>
      </c>
      <c r="E295" s="144">
        <v>300.69100484652665</v>
      </c>
      <c r="F295" s="144">
        <v>60.328788368336021</v>
      </c>
      <c r="G295" s="144">
        <v>403.28797415185784</v>
      </c>
      <c r="H295" s="144">
        <v>416.11473344103393</v>
      </c>
      <c r="I295" s="144">
        <v>60.349260096930529</v>
      </c>
      <c r="J295" s="144">
        <v>40.775392568659129</v>
      </c>
      <c r="K295" s="472">
        <v>1281.547153473344</v>
      </c>
      <c r="L295" s="144">
        <v>61.700626373237043</v>
      </c>
      <c r="M295" s="144">
        <v>0</v>
      </c>
      <c r="N295" s="144">
        <v>0</v>
      </c>
      <c r="O295" s="144">
        <v>76.113344103392564</v>
      </c>
      <c r="P295" s="144">
        <v>155.0644226661224</v>
      </c>
      <c r="Q295" s="144">
        <v>0</v>
      </c>
      <c r="R295" s="144">
        <v>0</v>
      </c>
      <c r="S295" s="144">
        <v>31.375108499297248</v>
      </c>
      <c r="T295" s="144">
        <v>41.514216478190633</v>
      </c>
      <c r="U295" s="475">
        <v>365.76771812023992</v>
      </c>
      <c r="V295" s="473">
        <v>1647.314871593584</v>
      </c>
      <c r="W295" s="475">
        <v>-1516.35</v>
      </c>
      <c r="X295" s="473">
        <v>130.96487159358401</v>
      </c>
      <c r="Y295" s="144">
        <v>108.50241800000002</v>
      </c>
      <c r="Z295" s="144">
        <v>0</v>
      </c>
      <c r="AA295" s="144">
        <v>14.059967688634947</v>
      </c>
      <c r="AB295" s="144">
        <v>21.896441810235338</v>
      </c>
      <c r="AC295" s="144">
        <v>0</v>
      </c>
      <c r="AD295" s="472">
        <v>144.45882749887031</v>
      </c>
      <c r="AE295" s="144">
        <v>-0.98</v>
      </c>
      <c r="AF295" s="144">
        <v>-1.78</v>
      </c>
      <c r="AG295" s="144">
        <v>-0.98</v>
      </c>
      <c r="AH295" s="144">
        <v>-0.01</v>
      </c>
      <c r="AI295" s="144">
        <v>-17.46</v>
      </c>
      <c r="AJ295" s="144">
        <v>-27.152037964458803</v>
      </c>
      <c r="AK295" s="144">
        <v>325.21514197613317</v>
      </c>
      <c r="AL295" s="144">
        <v>109.655052315982</v>
      </c>
      <c r="AM295" s="144">
        <v>-29.8</v>
      </c>
      <c r="AN295" s="144">
        <v>-11.42</v>
      </c>
      <c r="AO295" s="144">
        <v>-21.75752169862437</v>
      </c>
      <c r="AP295" s="144">
        <v>-3.7899999999999996</v>
      </c>
      <c r="AQ295" s="144">
        <v>40.168466999168018</v>
      </c>
      <c r="AR295" s="144">
        <v>0.59461386821975659</v>
      </c>
      <c r="AS295" s="472">
        <v>360.50371549641977</v>
      </c>
      <c r="AT295" s="474">
        <v>635.92741458887406</v>
      </c>
      <c r="AU295" s="144">
        <v>367.85236521979738</v>
      </c>
      <c r="AV295" s="472">
        <v>1003.7797798086715</v>
      </c>
      <c r="AW295" s="144">
        <v>181.12174945233787</v>
      </c>
      <c r="AX295" s="473">
        <v>1184.9015292610093</v>
      </c>
      <c r="AY295" s="494">
        <f>X295/V295</f>
        <v>7.9502027118161595E-2</v>
      </c>
      <c r="AZ295" s="144">
        <v>23.953300953150254</v>
      </c>
      <c r="BA295" s="131">
        <v>1208.8548302141596</v>
      </c>
    </row>
    <row r="296" spans="1:53">
      <c r="A296" s="416">
        <v>946</v>
      </c>
      <c r="B296" s="435">
        <v>15</v>
      </c>
      <c r="C296" s="413" t="s">
        <v>309</v>
      </c>
      <c r="D296" s="15">
        <v>6210</v>
      </c>
      <c r="E296" s="144">
        <v>506.13532689210956</v>
      </c>
      <c r="F296" s="144">
        <v>88.698376811594187</v>
      </c>
      <c r="G296" s="144">
        <v>575.92674879227047</v>
      </c>
      <c r="H296" s="144">
        <v>571.95232850241541</v>
      </c>
      <c r="I296" s="144">
        <v>56.259658615136871</v>
      </c>
      <c r="J296" s="144">
        <v>43.938409017713361</v>
      </c>
      <c r="K296" s="472">
        <v>1842.91084863124</v>
      </c>
      <c r="L296" s="144">
        <v>38.947894697421106</v>
      </c>
      <c r="M296" s="144">
        <v>22.077999999999999</v>
      </c>
      <c r="N296" s="144">
        <v>239.1448125603865</v>
      </c>
      <c r="O296" s="144">
        <v>130.55654911433172</v>
      </c>
      <c r="P296" s="144">
        <v>103.99088618493197</v>
      </c>
      <c r="Q296" s="144">
        <v>0</v>
      </c>
      <c r="R296" s="144">
        <v>24.647974235104673</v>
      </c>
      <c r="S296" s="144">
        <v>27.90150229977651</v>
      </c>
      <c r="T296" s="144">
        <v>26.007729468599035</v>
      </c>
      <c r="U296" s="475">
        <v>613.27534856055149</v>
      </c>
      <c r="V296" s="473">
        <v>2456.186197191792</v>
      </c>
      <c r="W296" s="475">
        <v>-1516.35</v>
      </c>
      <c r="X296" s="473">
        <v>939.83619719179171</v>
      </c>
      <c r="Y296" s="144">
        <v>27.454226666666671</v>
      </c>
      <c r="Z296" s="144">
        <v>0</v>
      </c>
      <c r="AA296" s="144">
        <v>11.815676124218264</v>
      </c>
      <c r="AB296" s="144">
        <v>20.050106733106713</v>
      </c>
      <c r="AC296" s="144">
        <v>0</v>
      </c>
      <c r="AD296" s="472">
        <v>59.320009523991651</v>
      </c>
      <c r="AE296" s="144">
        <v>-0.98</v>
      </c>
      <c r="AF296" s="144">
        <v>-1.7799999999999998</v>
      </c>
      <c r="AG296" s="144">
        <v>-0.98</v>
      </c>
      <c r="AH296" s="144">
        <v>-0.01</v>
      </c>
      <c r="AI296" s="144">
        <v>-17.46</v>
      </c>
      <c r="AJ296" s="144">
        <v>-14.576014895330113</v>
      </c>
      <c r="AK296" s="144">
        <v>-23.084216565069188</v>
      </c>
      <c r="AL296" s="144">
        <v>-4.2791197203311411</v>
      </c>
      <c r="AM296" s="144">
        <v>-29.8</v>
      </c>
      <c r="AN296" s="144">
        <v>-11.42</v>
      </c>
      <c r="AO296" s="144">
        <v>-27.099988316907609</v>
      </c>
      <c r="AP296" s="144">
        <v>-3.79</v>
      </c>
      <c r="AQ296" s="144">
        <v>32.789468117357401</v>
      </c>
      <c r="AR296" s="144">
        <v>-5.2261421738386211</v>
      </c>
      <c r="AS296" s="472">
        <v>-107.69601355411926</v>
      </c>
      <c r="AT296" s="474">
        <v>891.46019316166417</v>
      </c>
      <c r="AU296" s="144">
        <v>358.79342865974826</v>
      </c>
      <c r="AV296" s="472">
        <v>1250.2536218214123</v>
      </c>
      <c r="AW296" s="144">
        <v>157.66836070504436</v>
      </c>
      <c r="AX296" s="473">
        <v>1407.9219825264568</v>
      </c>
      <c r="AY296" s="494">
        <f>X296/V296</f>
        <v>0.38264045220444837</v>
      </c>
      <c r="AZ296" s="144">
        <v>-24.319053333333326</v>
      </c>
      <c r="BA296" s="131">
        <v>1383.6029291931234</v>
      </c>
    </row>
    <row r="297" spans="1:53">
      <c r="A297" s="416">
        <v>976</v>
      </c>
      <c r="B297" s="435">
        <v>19</v>
      </c>
      <c r="C297" s="413" t="s">
        <v>310</v>
      </c>
      <c r="D297" s="15">
        <v>3721</v>
      </c>
      <c r="E297" s="144">
        <v>259.54235420585866</v>
      </c>
      <c r="F297" s="144">
        <v>70.251179790378927</v>
      </c>
      <c r="G297" s="144">
        <v>324.68976887933354</v>
      </c>
      <c r="H297" s="144">
        <v>444.47803278688525</v>
      </c>
      <c r="I297" s="144">
        <v>61.129588820209619</v>
      </c>
      <c r="J297" s="144">
        <v>39.715087342112334</v>
      </c>
      <c r="K297" s="472">
        <v>1199.8060118247784</v>
      </c>
      <c r="L297" s="144">
        <v>77.619347153876134</v>
      </c>
      <c r="M297" s="144">
        <v>0</v>
      </c>
      <c r="N297" s="144">
        <v>0</v>
      </c>
      <c r="O297" s="144">
        <v>79.135581832840629</v>
      </c>
      <c r="P297" s="144">
        <v>450.59275427771053</v>
      </c>
      <c r="Q297" s="144">
        <v>0</v>
      </c>
      <c r="R297" s="144">
        <v>0</v>
      </c>
      <c r="S297" s="144">
        <v>37.433845757005109</v>
      </c>
      <c r="T297" s="144">
        <v>51.210534802472452</v>
      </c>
      <c r="U297" s="475">
        <v>695.9920638239048</v>
      </c>
      <c r="V297" s="473">
        <v>1895.7980756486829</v>
      </c>
      <c r="W297" s="475">
        <v>-1516.35</v>
      </c>
      <c r="X297" s="473">
        <v>379.44807564868302</v>
      </c>
      <c r="Y297" s="144">
        <v>348.140196</v>
      </c>
      <c r="Z297" s="144">
        <v>0</v>
      </c>
      <c r="AA297" s="144">
        <v>12.574570221599135</v>
      </c>
      <c r="AB297" s="144">
        <v>18.094743139292788</v>
      </c>
      <c r="AC297" s="144">
        <v>0</v>
      </c>
      <c r="AD297" s="472">
        <v>378.80950936089192</v>
      </c>
      <c r="AE297" s="144">
        <v>-0.98</v>
      </c>
      <c r="AF297" s="144">
        <v>-1.78</v>
      </c>
      <c r="AG297" s="144">
        <v>-0.98</v>
      </c>
      <c r="AH297" s="144">
        <v>-0.01</v>
      </c>
      <c r="AI297" s="144">
        <v>-17.46</v>
      </c>
      <c r="AJ297" s="144">
        <v>-25.595992192958882</v>
      </c>
      <c r="AK297" s="144">
        <v>-34.372687150241759</v>
      </c>
      <c r="AL297" s="144">
        <v>-10.625893767158717</v>
      </c>
      <c r="AM297" s="144">
        <v>-29.8</v>
      </c>
      <c r="AN297" s="144">
        <v>-11.42</v>
      </c>
      <c r="AO297" s="144">
        <v>-25.831870233447354</v>
      </c>
      <c r="AP297" s="144">
        <v>-3.79</v>
      </c>
      <c r="AQ297" s="144">
        <v>50.726061686678932</v>
      </c>
      <c r="AR297" s="144">
        <v>15.03630823968061</v>
      </c>
      <c r="AS297" s="472">
        <v>-96.884073417447169</v>
      </c>
      <c r="AT297" s="474">
        <v>661.37351159212767</v>
      </c>
      <c r="AU297" s="144">
        <v>530.37568549659056</v>
      </c>
      <c r="AV297" s="472">
        <v>1191.7491970887181</v>
      </c>
      <c r="AW297" s="144">
        <v>168.37405094932325</v>
      </c>
      <c r="AX297" s="473">
        <v>1360.1232480380413</v>
      </c>
      <c r="AY297" s="494">
        <f>X297/V297</f>
        <v>0.20015215782875384</v>
      </c>
      <c r="AZ297" s="144">
        <v>-52.959192270894931</v>
      </c>
      <c r="BA297" s="131">
        <v>1307.1640557671467</v>
      </c>
    </row>
    <row r="298" spans="1:53">
      <c r="A298" s="416">
        <v>977</v>
      </c>
      <c r="B298" s="435">
        <v>17</v>
      </c>
      <c r="C298" s="413" t="s">
        <v>311</v>
      </c>
      <c r="D298" s="15">
        <v>15406</v>
      </c>
      <c r="E298" s="144">
        <v>529.42085486174221</v>
      </c>
      <c r="F298" s="144">
        <v>117.56203557055692</v>
      </c>
      <c r="G298" s="144">
        <v>715.66643775152545</v>
      </c>
      <c r="H298" s="144">
        <v>614.20828508373359</v>
      </c>
      <c r="I298" s="144">
        <v>54.450541347526944</v>
      </c>
      <c r="J298" s="144">
        <v>46.454570946384528</v>
      </c>
      <c r="K298" s="472">
        <v>2077.7627255614698</v>
      </c>
      <c r="L298" s="144">
        <v>67.075403703980456</v>
      </c>
      <c r="M298" s="144">
        <v>0</v>
      </c>
      <c r="N298" s="144">
        <v>0</v>
      </c>
      <c r="O298" s="144">
        <v>47.401627937167333</v>
      </c>
      <c r="P298" s="144">
        <v>30.53974596028895</v>
      </c>
      <c r="Q298" s="144">
        <v>0</v>
      </c>
      <c r="R298" s="144">
        <v>0</v>
      </c>
      <c r="S298" s="144">
        <v>19.539780021961054</v>
      </c>
      <c r="T298" s="144">
        <v>41.9581721407244</v>
      </c>
      <c r="U298" s="475">
        <v>206.51472976412219</v>
      </c>
      <c r="V298" s="473">
        <v>2284.2774553255917</v>
      </c>
      <c r="W298" s="475">
        <v>-1516.35</v>
      </c>
      <c r="X298" s="473">
        <v>767.92745532559195</v>
      </c>
      <c r="Y298" s="144">
        <v>0</v>
      </c>
      <c r="Z298" s="144">
        <v>0</v>
      </c>
      <c r="AA298" s="144">
        <v>15.289339118004957</v>
      </c>
      <c r="AB298" s="144">
        <v>20.708143018940635</v>
      </c>
      <c r="AC298" s="144">
        <v>1.1757676628071609</v>
      </c>
      <c r="AD298" s="472">
        <v>37.173249799752753</v>
      </c>
      <c r="AE298" s="144">
        <v>-0.98</v>
      </c>
      <c r="AF298" s="144">
        <v>-1.78</v>
      </c>
      <c r="AG298" s="144">
        <v>-0.98</v>
      </c>
      <c r="AH298" s="144">
        <v>-0.01</v>
      </c>
      <c r="AI298" s="144">
        <v>-17.46</v>
      </c>
      <c r="AJ298" s="144">
        <v>-34.169288173438922</v>
      </c>
      <c r="AK298" s="144">
        <v>-37.432975009923133</v>
      </c>
      <c r="AL298" s="144">
        <v>-12.949413082454814</v>
      </c>
      <c r="AM298" s="144">
        <v>-29.8</v>
      </c>
      <c r="AN298" s="144">
        <v>-11.42</v>
      </c>
      <c r="AO298" s="144">
        <v>-22.433530186066342</v>
      </c>
      <c r="AP298" s="144">
        <v>-3.79</v>
      </c>
      <c r="AQ298" s="144">
        <v>31.066529555640205</v>
      </c>
      <c r="AR298" s="144">
        <v>-4.805718234916613</v>
      </c>
      <c r="AS298" s="472">
        <v>-146.94439513115964</v>
      </c>
      <c r="AT298" s="474">
        <v>658.15630999418511</v>
      </c>
      <c r="AU298" s="144">
        <v>376.8110131419142</v>
      </c>
      <c r="AV298" s="472">
        <v>1034.9673231360994</v>
      </c>
      <c r="AW298" s="144">
        <v>73.056776399302734</v>
      </c>
      <c r="AX298" s="473">
        <v>1108.024099535402</v>
      </c>
      <c r="AY298" s="494">
        <f>X298/V298</f>
        <v>0.33617958866390624</v>
      </c>
      <c r="AZ298" s="144">
        <v>28.136950869790997</v>
      </c>
      <c r="BA298" s="131">
        <v>1136.161050405193</v>
      </c>
    </row>
    <row r="299" spans="1:53">
      <c r="A299" s="416">
        <v>980</v>
      </c>
      <c r="B299" s="435">
        <v>6</v>
      </c>
      <c r="C299" s="413" t="s">
        <v>312</v>
      </c>
      <c r="D299" s="15">
        <v>33704</v>
      </c>
      <c r="E299" s="144">
        <v>574.38405085449801</v>
      </c>
      <c r="F299" s="144">
        <v>111.90646570140041</v>
      </c>
      <c r="G299" s="144">
        <v>674.67396926180868</v>
      </c>
      <c r="H299" s="144">
        <v>636.31941490624251</v>
      </c>
      <c r="I299" s="144">
        <v>54.380225492523138</v>
      </c>
      <c r="J299" s="144">
        <v>48.187479230951809</v>
      </c>
      <c r="K299" s="472">
        <v>2099.8516054474248</v>
      </c>
      <c r="L299" s="144">
        <v>50.598386866832335</v>
      </c>
      <c r="M299" s="144">
        <v>0</v>
      </c>
      <c r="N299" s="144">
        <v>0</v>
      </c>
      <c r="O299" s="144">
        <v>64.76845715642061</v>
      </c>
      <c r="P299" s="144">
        <v>27.333033378744858</v>
      </c>
      <c r="Q299" s="144">
        <v>0</v>
      </c>
      <c r="R299" s="144">
        <v>0</v>
      </c>
      <c r="S299" s="144">
        <v>17.081360912935377</v>
      </c>
      <c r="T299" s="144">
        <v>39.706349394730594</v>
      </c>
      <c r="U299" s="475">
        <v>199.48758770966376</v>
      </c>
      <c r="V299" s="473">
        <v>2299.3391931570886</v>
      </c>
      <c r="W299" s="475">
        <v>-1516.35</v>
      </c>
      <c r="X299" s="473">
        <v>782.98919315708861</v>
      </c>
      <c r="Y299" s="144">
        <v>0</v>
      </c>
      <c r="Z299" s="144">
        <v>0</v>
      </c>
      <c r="AA299" s="144">
        <v>9.3867433148731099</v>
      </c>
      <c r="AB299" s="144">
        <v>22.113580997632461</v>
      </c>
      <c r="AC299" s="144">
        <v>1.8651549904933198</v>
      </c>
      <c r="AD299" s="472">
        <v>33.365479302998892</v>
      </c>
      <c r="AE299" s="144">
        <v>-0.98</v>
      </c>
      <c r="AF299" s="144">
        <v>-1.78</v>
      </c>
      <c r="AG299" s="144">
        <v>-0.98</v>
      </c>
      <c r="AH299" s="144">
        <v>-0.01</v>
      </c>
      <c r="AI299" s="144">
        <v>-17.46</v>
      </c>
      <c r="AJ299" s="144">
        <v>-31.140510844410162</v>
      </c>
      <c r="AK299" s="144">
        <v>9.9059267255903496</v>
      </c>
      <c r="AL299" s="144">
        <v>-4.2145467628206754</v>
      </c>
      <c r="AM299" s="144">
        <v>-29.8</v>
      </c>
      <c r="AN299" s="144">
        <v>-11.42</v>
      </c>
      <c r="AO299" s="144">
        <v>-19.019817027719945</v>
      </c>
      <c r="AP299" s="144">
        <v>-3.79</v>
      </c>
      <c r="AQ299" s="144">
        <v>34.24085217746736</v>
      </c>
      <c r="AR299" s="144">
        <v>-0.39070387499985432</v>
      </c>
      <c r="AS299" s="472">
        <v>-76.838799606892948</v>
      </c>
      <c r="AT299" s="474">
        <v>739.51587285319454</v>
      </c>
      <c r="AU299" s="144">
        <v>137.96034031739967</v>
      </c>
      <c r="AV299" s="472">
        <v>877.47621317059418</v>
      </c>
      <c r="AW299" s="144">
        <v>53.108549356005426</v>
      </c>
      <c r="AX299" s="473">
        <v>930.58476252659955</v>
      </c>
      <c r="AY299" s="494">
        <f>X299/V299</f>
        <v>0.34052792014648858</v>
      </c>
      <c r="AZ299" s="144">
        <v>-23.539105355447429</v>
      </c>
      <c r="BA299" s="131">
        <v>907.04565717115213</v>
      </c>
    </row>
    <row r="300" spans="1:53">
      <c r="A300" s="416">
        <v>981</v>
      </c>
      <c r="B300" s="435">
        <v>5</v>
      </c>
      <c r="C300" s="413" t="s">
        <v>313</v>
      </c>
      <c r="D300" s="15">
        <v>2193</v>
      </c>
      <c r="E300" s="144">
        <v>260.22555859553125</v>
      </c>
      <c r="F300" s="144">
        <v>72.371162790697667</v>
      </c>
      <c r="G300" s="144">
        <v>383.09103967168267</v>
      </c>
      <c r="H300" s="144">
        <v>414.17731874145005</v>
      </c>
      <c r="I300" s="144">
        <v>60.760638394892837</v>
      </c>
      <c r="J300" s="144">
        <v>47.391372549019607</v>
      </c>
      <c r="K300" s="472">
        <v>1238.0170907432741</v>
      </c>
      <c r="L300" s="144">
        <v>59.812586822237535</v>
      </c>
      <c r="M300" s="144">
        <v>0</v>
      </c>
      <c r="N300" s="144">
        <v>0</v>
      </c>
      <c r="O300" s="144">
        <v>48.338741450068397</v>
      </c>
      <c r="P300" s="144">
        <v>68.808945137012472</v>
      </c>
      <c r="Q300" s="144">
        <v>0</v>
      </c>
      <c r="R300" s="144">
        <v>0</v>
      </c>
      <c r="S300" s="144">
        <v>27.178461250339154</v>
      </c>
      <c r="T300" s="144">
        <v>43.446055631554955</v>
      </c>
      <c r="U300" s="475">
        <v>247.58479029121253</v>
      </c>
      <c r="V300" s="473">
        <v>1485.6018810344867</v>
      </c>
      <c r="W300" s="475">
        <v>-1516.35</v>
      </c>
      <c r="X300" s="473">
        <v>-30.748118965513239</v>
      </c>
      <c r="Y300" s="144">
        <v>0</v>
      </c>
      <c r="Z300" s="144">
        <v>0</v>
      </c>
      <c r="AA300" s="144">
        <v>8.418684298763651</v>
      </c>
      <c r="AB300" s="144">
        <v>17.282003215925066</v>
      </c>
      <c r="AC300" s="144">
        <v>0</v>
      </c>
      <c r="AD300" s="472">
        <v>25.700687514688717</v>
      </c>
      <c r="AE300" s="144">
        <v>-0.98</v>
      </c>
      <c r="AF300" s="144">
        <v>-1.78</v>
      </c>
      <c r="AG300" s="144">
        <v>-0.98</v>
      </c>
      <c r="AH300" s="144">
        <v>-0.01</v>
      </c>
      <c r="AI300" s="144">
        <v>-17.46</v>
      </c>
      <c r="AJ300" s="144">
        <v>-30.550867852257181</v>
      </c>
      <c r="AK300" s="144">
        <v>301.26302928727671</v>
      </c>
      <c r="AL300" s="144">
        <v>113.05877319417631</v>
      </c>
      <c r="AM300" s="144">
        <v>-29.8</v>
      </c>
      <c r="AN300" s="144">
        <v>-11.42</v>
      </c>
      <c r="AO300" s="144">
        <v>-19.116114944299092</v>
      </c>
      <c r="AP300" s="144">
        <v>-3.7899999999999996</v>
      </c>
      <c r="AQ300" s="144">
        <v>61.877243614188174</v>
      </c>
      <c r="AR300" s="144">
        <v>-1.1852832513911085</v>
      </c>
      <c r="AS300" s="472">
        <v>359.12678004769373</v>
      </c>
      <c r="AT300" s="474">
        <v>354.07934859686918</v>
      </c>
      <c r="AU300" s="144">
        <v>527.83955353613362</v>
      </c>
      <c r="AV300" s="472">
        <v>881.91890213300292</v>
      </c>
      <c r="AW300" s="144">
        <v>176.26676850518203</v>
      </c>
      <c r="AX300" s="473">
        <v>1058.185670638185</v>
      </c>
      <c r="AY300" s="494">
        <f>X300/V300</f>
        <v>-2.0697415207970818E-2</v>
      </c>
      <c r="AZ300" s="144">
        <v>-3.040404924760602</v>
      </c>
      <c r="BA300" s="131">
        <v>1055.1452657134244</v>
      </c>
    </row>
    <row r="301" spans="1:53">
      <c r="A301" s="416">
        <v>989</v>
      </c>
      <c r="B301" s="435">
        <v>14</v>
      </c>
      <c r="C301" s="413" t="s">
        <v>314</v>
      </c>
      <c r="D301" s="15">
        <v>5220</v>
      </c>
      <c r="E301" s="144">
        <v>321.2462662835249</v>
      </c>
      <c r="F301" s="144">
        <v>59.019931034482752</v>
      </c>
      <c r="G301" s="144">
        <v>447.57278927203066</v>
      </c>
      <c r="H301" s="144">
        <v>428.51258620689657</v>
      </c>
      <c r="I301" s="144">
        <v>59.754804597701153</v>
      </c>
      <c r="J301" s="144">
        <v>41.539432950191568</v>
      </c>
      <c r="K301" s="472">
        <v>1357.6458103448276</v>
      </c>
      <c r="L301" s="144">
        <v>63.55471291554538</v>
      </c>
      <c r="M301" s="144">
        <v>0</v>
      </c>
      <c r="N301" s="144">
        <v>0</v>
      </c>
      <c r="O301" s="144">
        <v>57.914915708812259</v>
      </c>
      <c r="P301" s="144">
        <v>127.45408301424091</v>
      </c>
      <c r="Q301" s="144">
        <v>0</v>
      </c>
      <c r="R301" s="144">
        <v>0</v>
      </c>
      <c r="S301" s="144">
        <v>31.393181718478868</v>
      </c>
      <c r="T301" s="144">
        <v>41.577432950191579</v>
      </c>
      <c r="U301" s="475">
        <v>321.89432630726895</v>
      </c>
      <c r="V301" s="473">
        <v>1679.5401366520966</v>
      </c>
      <c r="W301" s="475">
        <v>-1516.35</v>
      </c>
      <c r="X301" s="473">
        <v>163.19013665209675</v>
      </c>
      <c r="Y301" s="144">
        <v>61.531281666666679</v>
      </c>
      <c r="Z301" s="144">
        <v>0</v>
      </c>
      <c r="AA301" s="144">
        <v>13.777195820752068</v>
      </c>
      <c r="AB301" s="144">
        <v>21.110191785865723</v>
      </c>
      <c r="AC301" s="144">
        <v>0</v>
      </c>
      <c r="AD301" s="472">
        <v>96.418669273284465</v>
      </c>
      <c r="AE301" s="144">
        <v>-0.97999999999999987</v>
      </c>
      <c r="AF301" s="144">
        <v>-1.78</v>
      </c>
      <c r="AG301" s="144">
        <v>-0.97999999999999987</v>
      </c>
      <c r="AH301" s="144">
        <v>-0.01</v>
      </c>
      <c r="AI301" s="144">
        <v>-17.46</v>
      </c>
      <c r="AJ301" s="144">
        <v>-32.311129367816086</v>
      </c>
      <c r="AK301" s="144">
        <v>-183.12733691590316</v>
      </c>
      <c r="AL301" s="144">
        <v>-73.732400326546099</v>
      </c>
      <c r="AM301" s="144">
        <v>-29.8</v>
      </c>
      <c r="AN301" s="144">
        <v>-11.42</v>
      </c>
      <c r="AO301" s="144">
        <v>-8.1828595086072244</v>
      </c>
      <c r="AP301" s="144">
        <v>-3.79</v>
      </c>
      <c r="AQ301" s="144">
        <v>39.273339561620453</v>
      </c>
      <c r="AR301" s="144">
        <v>5.0082903197668704</v>
      </c>
      <c r="AS301" s="472">
        <v>-319.29209623748528</v>
      </c>
      <c r="AT301" s="474">
        <v>-59.683290312104049</v>
      </c>
      <c r="AU301" s="144">
        <v>437.19820352367509</v>
      </c>
      <c r="AV301" s="472">
        <v>377.51491321157101</v>
      </c>
      <c r="AW301" s="144">
        <v>140.98507879577278</v>
      </c>
      <c r="AX301" s="473">
        <v>518.49999200734385</v>
      </c>
      <c r="AY301" s="494">
        <f>X301/V301</f>
        <v>9.7163582513360491E-2</v>
      </c>
      <c r="AZ301" s="144">
        <v>41.059436620689659</v>
      </c>
      <c r="BA301" s="131">
        <v>559.5594286280334</v>
      </c>
    </row>
    <row r="302" spans="1:53">
      <c r="A302" s="416">
        <v>992</v>
      </c>
      <c r="B302" s="435">
        <v>13</v>
      </c>
      <c r="C302" s="413" t="s">
        <v>315</v>
      </c>
      <c r="D302" s="15">
        <v>17740</v>
      </c>
      <c r="E302" s="144">
        <v>367.21931341600902</v>
      </c>
      <c r="F302" s="144">
        <v>79.991756482525361</v>
      </c>
      <c r="G302" s="144">
        <v>510.10586414881618</v>
      </c>
      <c r="H302" s="144">
        <v>505.12397857948145</v>
      </c>
      <c r="I302" s="144">
        <v>58.315156708004508</v>
      </c>
      <c r="J302" s="144">
        <v>44.814385569334831</v>
      </c>
      <c r="K302" s="472">
        <v>1565.5704549041711</v>
      </c>
      <c r="L302" s="144">
        <v>97.576373340611795</v>
      </c>
      <c r="M302" s="144">
        <v>0</v>
      </c>
      <c r="N302" s="144">
        <v>0</v>
      </c>
      <c r="O302" s="144">
        <v>66.83801352874859</v>
      </c>
      <c r="P302" s="144">
        <v>41.171871754521675</v>
      </c>
      <c r="Q302" s="144">
        <v>0</v>
      </c>
      <c r="R302" s="144">
        <v>0</v>
      </c>
      <c r="S302" s="144">
        <v>26.002615712027598</v>
      </c>
      <c r="T302" s="144">
        <v>66.965062006764384</v>
      </c>
      <c r="U302" s="475">
        <v>298.55393634267404</v>
      </c>
      <c r="V302" s="473">
        <v>1864.1243912468453</v>
      </c>
      <c r="W302" s="475">
        <v>-1516.35</v>
      </c>
      <c r="X302" s="473">
        <v>347.77439124684531</v>
      </c>
      <c r="Y302" s="144">
        <v>0</v>
      </c>
      <c r="Z302" s="144">
        <v>0</v>
      </c>
      <c r="AA302" s="144">
        <v>15.185366447462831</v>
      </c>
      <c r="AB302" s="144">
        <v>18.148152109006574</v>
      </c>
      <c r="AC302" s="144">
        <v>0</v>
      </c>
      <c r="AD302" s="472">
        <v>33.3335185564694</v>
      </c>
      <c r="AE302" s="144">
        <v>-0.98000000000000009</v>
      </c>
      <c r="AF302" s="144">
        <v>-1.78</v>
      </c>
      <c r="AG302" s="144">
        <v>-0.98000000000000009</v>
      </c>
      <c r="AH302" s="144">
        <v>-0.01</v>
      </c>
      <c r="AI302" s="144">
        <v>-17.46</v>
      </c>
      <c r="AJ302" s="144">
        <v>-54.087827285794816</v>
      </c>
      <c r="AK302" s="144">
        <v>-12.253129428186639</v>
      </c>
      <c r="AL302" s="144">
        <v>-0.28795191032082562</v>
      </c>
      <c r="AM302" s="144">
        <v>-29.8</v>
      </c>
      <c r="AN302" s="144">
        <v>-11.42</v>
      </c>
      <c r="AO302" s="144">
        <v>-11.1187441414251</v>
      </c>
      <c r="AP302" s="144">
        <v>-3.7900000000000005</v>
      </c>
      <c r="AQ302" s="144">
        <v>74.217712252538732</v>
      </c>
      <c r="AR302" s="144">
        <v>6.9752737637671913</v>
      </c>
      <c r="AS302" s="472">
        <v>-62.774666749421463</v>
      </c>
      <c r="AT302" s="474">
        <v>318.33324305389323</v>
      </c>
      <c r="AU302" s="144">
        <v>194.62823760657591</v>
      </c>
      <c r="AV302" s="472">
        <v>512.96148066046908</v>
      </c>
      <c r="AW302" s="144">
        <v>93.736099258108695</v>
      </c>
      <c r="AX302" s="473">
        <v>606.69757991857784</v>
      </c>
      <c r="AY302" s="494">
        <f>X302/V302</f>
        <v>0.18656179430935488</v>
      </c>
      <c r="AZ302" s="144">
        <v>-1.932817031567081</v>
      </c>
      <c r="BA302" s="131">
        <v>604.76476288701076</v>
      </c>
    </row>
    <row r="303" spans="1:53">
      <c r="K303" s="413"/>
      <c r="U303" s="173"/>
      <c r="V303" s="173"/>
      <c r="W303" s="173"/>
      <c r="X303" s="173"/>
      <c r="AD303" s="413"/>
      <c r="AP303" s="11"/>
      <c r="AU303" s="476"/>
    </row>
    <row r="304" spans="1:53">
      <c r="K304" s="413"/>
      <c r="U304" s="173"/>
      <c r="V304" s="173"/>
      <c r="W304" s="173"/>
      <c r="X304" s="173"/>
      <c r="AD304" s="413"/>
      <c r="AP304" s="11"/>
      <c r="AU304" s="476"/>
    </row>
    <row r="305" spans="11:47">
      <c r="K305" s="413"/>
      <c r="U305" s="173"/>
      <c r="V305" s="173"/>
      <c r="W305" s="173"/>
      <c r="X305" s="173"/>
      <c r="AD305" s="413"/>
      <c r="AP305" s="11"/>
      <c r="AU305" s="476"/>
    </row>
    <row r="306" spans="11:47">
      <c r="K306" s="413"/>
      <c r="U306" s="173"/>
      <c r="V306" s="173"/>
      <c r="W306" s="173"/>
      <c r="X306" s="173"/>
      <c r="AD306" s="413"/>
      <c r="AP306" s="11"/>
      <c r="AU306" s="476"/>
    </row>
    <row r="307" spans="11:47">
      <c r="K307" s="413"/>
      <c r="U307" s="173"/>
      <c r="V307" s="173"/>
      <c r="W307" s="173"/>
      <c r="X307" s="173"/>
      <c r="AD307" s="413"/>
      <c r="AP307" s="11"/>
      <c r="AU307" s="476"/>
    </row>
    <row r="308" spans="11:47">
      <c r="K308" s="413"/>
      <c r="U308" s="173"/>
      <c r="V308" s="173"/>
      <c r="W308" s="173"/>
      <c r="X308" s="173"/>
      <c r="AD308" s="413"/>
      <c r="AP308" s="11"/>
      <c r="AU308" s="476"/>
    </row>
    <row r="309" spans="11:47">
      <c r="K309" s="413"/>
      <c r="U309" s="173"/>
      <c r="V309" s="173"/>
      <c r="W309" s="173"/>
      <c r="X309" s="173"/>
      <c r="AD309" s="413"/>
      <c r="AP309" s="11"/>
      <c r="AU309" s="476"/>
    </row>
    <row r="310" spans="11:47">
      <c r="K310" s="413"/>
      <c r="U310" s="173"/>
      <c r="V310" s="173"/>
      <c r="W310" s="173"/>
      <c r="X310" s="173"/>
      <c r="AD310" s="413"/>
      <c r="AP310" s="11"/>
      <c r="AU310" s="476"/>
    </row>
    <row r="311" spans="11:47">
      <c r="K311" s="413"/>
      <c r="U311" s="173"/>
      <c r="V311" s="173"/>
      <c r="W311" s="173"/>
      <c r="X311" s="173"/>
      <c r="AD311" s="413"/>
      <c r="AP311" s="11"/>
      <c r="AU311" s="476"/>
    </row>
    <row r="312" spans="11:47">
      <c r="K312" s="413"/>
      <c r="U312" s="173"/>
      <c r="V312" s="173"/>
      <c r="W312" s="173"/>
      <c r="X312" s="173"/>
      <c r="AD312" s="413"/>
      <c r="AP312" s="11"/>
      <c r="AU312" s="476"/>
    </row>
    <row r="313" spans="11:47">
      <c r="K313" s="413"/>
      <c r="U313" s="173"/>
      <c r="V313" s="173"/>
      <c r="W313" s="173"/>
      <c r="X313" s="173"/>
      <c r="AD313" s="413"/>
      <c r="AP313" s="11"/>
      <c r="AU313" s="476"/>
    </row>
    <row r="314" spans="11:47">
      <c r="K314" s="413"/>
      <c r="U314" s="173"/>
      <c r="V314" s="173"/>
      <c r="W314" s="173"/>
      <c r="X314" s="173"/>
      <c r="AD314" s="413"/>
      <c r="AP314" s="11"/>
      <c r="AU314" s="476"/>
    </row>
    <row r="315" spans="11:47">
      <c r="K315" s="413"/>
      <c r="U315" s="173"/>
      <c r="V315" s="173"/>
      <c r="W315" s="173"/>
      <c r="X315" s="173"/>
      <c r="AD315" s="413"/>
      <c r="AP315" s="11"/>
      <c r="AU315" s="476"/>
    </row>
    <row r="316" spans="11:47">
      <c r="K316" s="413"/>
      <c r="U316" s="173"/>
      <c r="V316" s="173"/>
      <c r="W316" s="173"/>
      <c r="X316" s="173"/>
      <c r="AD316" s="413"/>
      <c r="AP316" s="11"/>
      <c r="AU316" s="476"/>
    </row>
    <row r="317" spans="11:47">
      <c r="K317" s="413"/>
      <c r="U317" s="173"/>
      <c r="V317" s="173"/>
      <c r="W317" s="173"/>
      <c r="X317" s="173"/>
      <c r="AD317" s="413"/>
      <c r="AP317" s="11"/>
      <c r="AU317" s="476"/>
    </row>
    <row r="318" spans="11:47">
      <c r="K318" s="413"/>
      <c r="U318" s="173"/>
      <c r="V318" s="173"/>
      <c r="W318" s="173"/>
      <c r="X318" s="173"/>
      <c r="AD318" s="413"/>
      <c r="AP318" s="11"/>
      <c r="AU318" s="476"/>
    </row>
    <row r="319" spans="11:47">
      <c r="K319" s="413"/>
      <c r="U319" s="173"/>
      <c r="V319" s="173"/>
      <c r="W319" s="173"/>
      <c r="X319" s="173"/>
      <c r="AD319" s="413"/>
      <c r="AP319" s="11"/>
      <c r="AU319" s="476"/>
    </row>
    <row r="320" spans="11:47">
      <c r="K320" s="413"/>
      <c r="U320" s="173"/>
      <c r="V320" s="173"/>
      <c r="W320" s="173"/>
      <c r="X320" s="173"/>
      <c r="AD320" s="413"/>
      <c r="AP320" s="11"/>
      <c r="AU320" s="476"/>
    </row>
    <row r="321" spans="11:47">
      <c r="K321" s="413"/>
      <c r="U321" s="173"/>
      <c r="V321" s="173"/>
      <c r="W321" s="173"/>
      <c r="X321" s="173"/>
      <c r="AD321" s="413"/>
      <c r="AP321" s="11"/>
      <c r="AU321" s="476"/>
    </row>
    <row r="322" spans="11:47">
      <c r="K322" s="413"/>
      <c r="U322" s="173"/>
      <c r="V322" s="173"/>
      <c r="W322" s="173"/>
      <c r="X322" s="173"/>
      <c r="AD322" s="413"/>
      <c r="AP322" s="11"/>
      <c r="AU322" s="476"/>
    </row>
    <row r="323" spans="11:47">
      <c r="K323" s="413"/>
      <c r="U323" s="173"/>
      <c r="V323" s="173"/>
      <c r="W323" s="173"/>
      <c r="X323" s="173"/>
      <c r="AD323" s="413"/>
      <c r="AP323" s="11"/>
      <c r="AU323" s="476"/>
    </row>
    <row r="324" spans="11:47">
      <c r="K324" s="413"/>
      <c r="U324" s="173"/>
      <c r="V324" s="173"/>
      <c r="W324" s="173"/>
      <c r="X324" s="173"/>
      <c r="AD324" s="413"/>
      <c r="AP324" s="11"/>
      <c r="AU324" s="476"/>
    </row>
    <row r="325" spans="11:47">
      <c r="K325" s="413"/>
      <c r="U325" s="173"/>
      <c r="V325" s="173"/>
      <c r="W325" s="173"/>
      <c r="X325" s="173"/>
      <c r="AD325" s="413"/>
      <c r="AP325" s="11"/>
      <c r="AU325" s="476"/>
    </row>
    <row r="326" spans="11:47">
      <c r="K326" s="413"/>
      <c r="U326" s="173"/>
      <c r="V326" s="173"/>
      <c r="W326" s="173"/>
      <c r="X326" s="173"/>
      <c r="AD326" s="413"/>
      <c r="AP326" s="11"/>
      <c r="AU326" s="476"/>
    </row>
    <row r="327" spans="11:47">
      <c r="K327" s="413"/>
      <c r="U327" s="173"/>
      <c r="V327" s="173"/>
      <c r="W327" s="173"/>
      <c r="X327" s="173"/>
      <c r="AD327" s="413"/>
      <c r="AP327" s="11"/>
      <c r="AU327" s="476"/>
    </row>
    <row r="328" spans="11:47">
      <c r="K328" s="413"/>
      <c r="U328" s="173"/>
      <c r="V328" s="173"/>
      <c r="W328" s="173"/>
      <c r="X328" s="173"/>
      <c r="AD328" s="413"/>
      <c r="AP328" s="11"/>
      <c r="AU328" s="476"/>
    </row>
    <row r="329" spans="11:47">
      <c r="K329" s="413"/>
      <c r="U329" s="173"/>
      <c r="V329" s="173"/>
      <c r="W329" s="173"/>
      <c r="X329" s="173"/>
      <c r="AD329" s="413"/>
      <c r="AP329" s="11"/>
      <c r="AU329" s="476"/>
    </row>
    <row r="330" spans="11:47">
      <c r="K330" s="413"/>
      <c r="U330" s="173"/>
      <c r="V330" s="173"/>
      <c r="W330" s="173"/>
      <c r="X330" s="173"/>
      <c r="AD330" s="413"/>
      <c r="AP330" s="11"/>
      <c r="AU330" s="476"/>
    </row>
    <row r="331" spans="11:47">
      <c r="K331" s="413"/>
      <c r="U331" s="173"/>
      <c r="V331" s="173"/>
      <c r="W331" s="173"/>
      <c r="X331" s="173"/>
      <c r="AD331" s="413"/>
      <c r="AP331" s="11"/>
      <c r="AU331" s="476"/>
    </row>
    <row r="332" spans="11:47">
      <c r="K332" s="413"/>
      <c r="U332" s="173"/>
      <c r="V332" s="173"/>
      <c r="W332" s="173"/>
      <c r="X332" s="173"/>
      <c r="AD332" s="413"/>
      <c r="AP332" s="11"/>
      <c r="AU332" s="476"/>
    </row>
    <row r="333" spans="11:47">
      <c r="K333" s="413"/>
      <c r="U333" s="173"/>
      <c r="V333" s="173"/>
      <c r="W333" s="173"/>
      <c r="X333" s="173"/>
      <c r="AD333" s="413"/>
      <c r="AP333" s="11"/>
      <c r="AU333" s="476"/>
    </row>
    <row r="334" spans="11:47">
      <c r="K334" s="413"/>
      <c r="U334" s="173"/>
      <c r="V334" s="173"/>
      <c r="W334" s="173"/>
      <c r="X334" s="173"/>
      <c r="AD334" s="413"/>
      <c r="AP334" s="11"/>
      <c r="AU334" s="476"/>
    </row>
    <row r="335" spans="11:47">
      <c r="K335" s="413"/>
      <c r="U335" s="173"/>
      <c r="V335" s="173"/>
      <c r="W335" s="173"/>
      <c r="X335" s="173"/>
      <c r="AD335" s="413"/>
      <c r="AP335" s="11"/>
      <c r="AU335" s="476"/>
    </row>
    <row r="336" spans="11:47">
      <c r="K336" s="413"/>
      <c r="U336" s="173"/>
      <c r="V336" s="173"/>
      <c r="W336" s="173"/>
      <c r="X336" s="173"/>
      <c r="AD336" s="413"/>
      <c r="AP336" s="11"/>
      <c r="AU336" s="476"/>
    </row>
    <row r="337" spans="11:47">
      <c r="K337" s="413"/>
      <c r="U337" s="173"/>
      <c r="V337" s="173"/>
      <c r="W337" s="173"/>
      <c r="X337" s="173"/>
      <c r="AD337" s="413"/>
      <c r="AP337" s="11"/>
      <c r="AU337" s="476"/>
    </row>
    <row r="338" spans="11:47">
      <c r="K338" s="413"/>
      <c r="U338" s="173"/>
      <c r="V338" s="173"/>
      <c r="W338" s="173"/>
      <c r="X338" s="173"/>
      <c r="AD338" s="413"/>
      <c r="AP338" s="11"/>
      <c r="AU338" s="476"/>
    </row>
    <row r="339" spans="11:47">
      <c r="K339" s="413"/>
      <c r="U339" s="173"/>
      <c r="V339" s="173"/>
      <c r="W339" s="173"/>
      <c r="X339" s="173"/>
      <c r="AD339" s="413"/>
      <c r="AP339" s="11"/>
      <c r="AU339" s="476"/>
    </row>
    <row r="340" spans="11:47">
      <c r="K340" s="413"/>
      <c r="U340" s="173"/>
      <c r="V340" s="173"/>
      <c r="W340" s="173"/>
      <c r="X340" s="173"/>
      <c r="AD340" s="413"/>
      <c r="AP340" s="11"/>
      <c r="AU340" s="476"/>
    </row>
    <row r="341" spans="11:47">
      <c r="K341" s="413"/>
      <c r="U341" s="173"/>
      <c r="V341" s="173"/>
      <c r="W341" s="173"/>
      <c r="X341" s="173"/>
      <c r="AD341" s="413"/>
      <c r="AP341" s="11"/>
      <c r="AU341" s="476"/>
    </row>
    <row r="342" spans="11:47">
      <c r="K342" s="413"/>
      <c r="U342" s="173"/>
      <c r="V342" s="173"/>
      <c r="W342" s="173"/>
      <c r="X342" s="173"/>
      <c r="AD342" s="413"/>
      <c r="AP342" s="11"/>
      <c r="AU342" s="476"/>
    </row>
    <row r="343" spans="11:47">
      <c r="K343" s="413"/>
      <c r="U343" s="173"/>
      <c r="V343" s="173"/>
      <c r="W343" s="173"/>
      <c r="X343" s="173"/>
      <c r="AD343" s="413"/>
      <c r="AP343" s="11"/>
      <c r="AU343" s="476"/>
    </row>
    <row r="344" spans="11:47">
      <c r="K344" s="413"/>
      <c r="U344" s="173"/>
      <c r="V344" s="173"/>
      <c r="W344" s="173"/>
      <c r="X344" s="173"/>
      <c r="AD344" s="413"/>
      <c r="AP344" s="11"/>
      <c r="AU344" s="476"/>
    </row>
    <row r="345" spans="11:47">
      <c r="K345" s="413"/>
      <c r="U345" s="173"/>
      <c r="V345" s="173"/>
      <c r="W345" s="173"/>
      <c r="X345" s="173"/>
      <c r="AD345" s="413"/>
      <c r="AP345" s="11"/>
      <c r="AU345" s="476"/>
    </row>
    <row r="346" spans="11:47">
      <c r="K346" s="413"/>
      <c r="U346" s="173"/>
      <c r="V346" s="173"/>
      <c r="W346" s="173"/>
      <c r="X346" s="173"/>
      <c r="AD346" s="413"/>
      <c r="AP346" s="11"/>
      <c r="AU346" s="476"/>
    </row>
    <row r="347" spans="11:47">
      <c r="K347" s="413"/>
      <c r="U347" s="173"/>
      <c r="V347" s="173"/>
      <c r="W347" s="173"/>
      <c r="X347" s="173"/>
      <c r="AD347" s="413"/>
      <c r="AP347" s="11"/>
      <c r="AU347" s="476"/>
    </row>
    <row r="348" spans="11:47">
      <c r="K348" s="413"/>
      <c r="U348" s="173"/>
      <c r="V348" s="173"/>
      <c r="W348" s="173"/>
      <c r="X348" s="173"/>
      <c r="AD348" s="413"/>
      <c r="AP348" s="11"/>
      <c r="AU348" s="476"/>
    </row>
    <row r="349" spans="11:47">
      <c r="K349" s="413"/>
      <c r="U349" s="173"/>
      <c r="V349" s="173"/>
      <c r="W349" s="173"/>
      <c r="X349" s="173"/>
      <c r="AD349" s="413"/>
      <c r="AP349" s="11"/>
      <c r="AU349" s="476"/>
    </row>
    <row r="350" spans="11:47">
      <c r="K350" s="413"/>
      <c r="U350" s="173"/>
      <c r="V350" s="173"/>
      <c r="W350" s="173"/>
      <c r="X350" s="173"/>
      <c r="AD350" s="413"/>
      <c r="AP350" s="11"/>
      <c r="AU350" s="476"/>
    </row>
    <row r="351" spans="11:47">
      <c r="K351" s="413"/>
      <c r="U351" s="173"/>
      <c r="V351" s="173"/>
      <c r="W351" s="173"/>
      <c r="X351" s="173"/>
      <c r="AD351" s="413"/>
      <c r="AP351" s="11"/>
      <c r="AU351" s="476"/>
    </row>
    <row r="352" spans="11:47">
      <c r="K352" s="413"/>
      <c r="U352" s="173"/>
      <c r="V352" s="173"/>
      <c r="W352" s="173"/>
      <c r="X352" s="173"/>
      <c r="AD352" s="413"/>
      <c r="AP352" s="11"/>
      <c r="AU352" s="476"/>
    </row>
    <row r="353" spans="11:47">
      <c r="K353" s="413"/>
      <c r="U353" s="173"/>
      <c r="V353" s="173"/>
      <c r="W353" s="173"/>
      <c r="X353" s="173"/>
      <c r="AD353" s="413"/>
      <c r="AP353" s="11"/>
      <c r="AU353" s="476"/>
    </row>
    <row r="354" spans="11:47">
      <c r="K354" s="413"/>
      <c r="U354" s="173"/>
      <c r="V354" s="173"/>
      <c r="W354" s="173"/>
      <c r="X354" s="173"/>
      <c r="AD354" s="413"/>
      <c r="AP354" s="11"/>
      <c r="AU354" s="476"/>
    </row>
    <row r="355" spans="11:47">
      <c r="K355" s="413"/>
      <c r="U355" s="173"/>
      <c r="V355" s="173"/>
      <c r="W355" s="173"/>
      <c r="X355" s="173"/>
      <c r="AD355" s="413"/>
      <c r="AP355" s="11"/>
      <c r="AU355" s="476"/>
    </row>
    <row r="356" spans="11:47">
      <c r="K356" s="413"/>
      <c r="U356" s="173"/>
      <c r="V356" s="173"/>
      <c r="W356" s="173"/>
      <c r="X356" s="173"/>
      <c r="AD356" s="413"/>
      <c r="AP356" s="11"/>
      <c r="AU356" s="476"/>
    </row>
    <row r="357" spans="11:47">
      <c r="K357" s="413"/>
      <c r="U357" s="173"/>
      <c r="V357" s="173"/>
      <c r="W357" s="173"/>
      <c r="X357" s="173"/>
      <c r="AD357" s="413"/>
      <c r="AP357" s="11"/>
      <c r="AU357" s="476"/>
    </row>
    <row r="358" spans="11:47">
      <c r="K358" s="413"/>
      <c r="U358" s="173"/>
      <c r="V358" s="173"/>
      <c r="W358" s="173"/>
      <c r="X358" s="173"/>
      <c r="AD358" s="413"/>
      <c r="AP358" s="11"/>
      <c r="AU358" s="476"/>
    </row>
    <row r="359" spans="11:47">
      <c r="K359" s="413"/>
      <c r="U359" s="173"/>
      <c r="V359" s="173"/>
      <c r="W359" s="173"/>
      <c r="X359" s="173"/>
      <c r="AD359" s="413"/>
      <c r="AP359" s="11"/>
      <c r="AU359" s="476"/>
    </row>
    <row r="360" spans="11:47">
      <c r="K360" s="413"/>
      <c r="U360" s="173"/>
      <c r="V360" s="173"/>
      <c r="W360" s="173"/>
      <c r="X360" s="173"/>
      <c r="AD360" s="413"/>
      <c r="AP360" s="11"/>
      <c r="AU360" s="476"/>
    </row>
    <row r="361" spans="11:47">
      <c r="K361" s="413"/>
      <c r="U361" s="173"/>
      <c r="V361" s="173"/>
      <c r="W361" s="173"/>
      <c r="X361" s="173"/>
      <c r="AD361" s="413"/>
      <c r="AP361" s="11"/>
      <c r="AU361" s="476"/>
    </row>
    <row r="362" spans="11:47">
      <c r="K362" s="413"/>
      <c r="U362" s="173"/>
      <c r="V362" s="173"/>
      <c r="W362" s="173"/>
      <c r="X362" s="173"/>
      <c r="AD362" s="413"/>
      <c r="AP362" s="11"/>
      <c r="AU362" s="476"/>
    </row>
    <row r="363" spans="11:47">
      <c r="K363" s="413"/>
      <c r="U363" s="173"/>
      <c r="V363" s="173"/>
      <c r="W363" s="173"/>
      <c r="X363" s="173"/>
      <c r="AD363" s="413"/>
      <c r="AP363" s="11"/>
      <c r="AU363" s="476"/>
    </row>
    <row r="364" spans="11:47">
      <c r="K364" s="413"/>
      <c r="U364" s="173"/>
      <c r="V364" s="173"/>
      <c r="W364" s="173"/>
      <c r="X364" s="173"/>
      <c r="AD364" s="413"/>
      <c r="AP364" s="11"/>
      <c r="AU364" s="476"/>
    </row>
    <row r="365" spans="11:47">
      <c r="K365" s="413"/>
      <c r="U365" s="173"/>
      <c r="V365" s="173"/>
      <c r="W365" s="173"/>
      <c r="X365" s="173"/>
      <c r="AD365" s="413"/>
      <c r="AP365" s="11"/>
      <c r="AU365" s="476"/>
    </row>
    <row r="366" spans="11:47">
      <c r="K366" s="413"/>
      <c r="U366" s="173"/>
      <c r="V366" s="173"/>
      <c r="W366" s="173"/>
      <c r="X366" s="173"/>
      <c r="AD366" s="413"/>
      <c r="AP366" s="11"/>
      <c r="AU366" s="476"/>
    </row>
    <row r="367" spans="11:47">
      <c r="K367" s="413"/>
      <c r="U367" s="173"/>
      <c r="V367" s="173"/>
      <c r="W367" s="173"/>
      <c r="X367" s="173"/>
      <c r="AD367" s="413"/>
      <c r="AP367" s="11"/>
      <c r="AU367" s="476"/>
    </row>
    <row r="368" spans="11:47">
      <c r="K368" s="413"/>
      <c r="U368" s="173"/>
      <c r="V368" s="173"/>
      <c r="W368" s="173"/>
      <c r="X368" s="173"/>
      <c r="AD368" s="413"/>
      <c r="AP368" s="11"/>
      <c r="AU368" s="476"/>
    </row>
    <row r="369" spans="11:47">
      <c r="K369" s="413"/>
      <c r="U369" s="173"/>
      <c r="V369" s="173"/>
      <c r="W369" s="173"/>
      <c r="X369" s="173"/>
      <c r="AD369" s="413"/>
      <c r="AP369" s="11"/>
      <c r="AU369" s="476"/>
    </row>
    <row r="370" spans="11:47">
      <c r="K370" s="413"/>
      <c r="U370" s="173"/>
      <c r="V370" s="173"/>
      <c r="W370" s="173"/>
      <c r="X370" s="173"/>
      <c r="AD370" s="413"/>
      <c r="AP370" s="11"/>
      <c r="AU370" s="476"/>
    </row>
    <row r="371" spans="11:47">
      <c r="K371" s="413"/>
      <c r="U371" s="173"/>
      <c r="V371" s="173"/>
      <c r="W371" s="173"/>
      <c r="X371" s="173"/>
      <c r="AD371" s="413"/>
      <c r="AP371" s="11"/>
      <c r="AU371" s="476"/>
    </row>
    <row r="372" spans="11:47">
      <c r="K372" s="413"/>
      <c r="U372" s="173"/>
      <c r="V372" s="173"/>
      <c r="W372" s="173"/>
      <c r="X372" s="173"/>
      <c r="AD372" s="413"/>
      <c r="AP372" s="11"/>
      <c r="AU372" s="476"/>
    </row>
    <row r="373" spans="11:47">
      <c r="K373" s="413"/>
      <c r="U373" s="173"/>
      <c r="V373" s="173"/>
      <c r="W373" s="173"/>
      <c r="X373" s="173"/>
      <c r="AD373" s="413"/>
      <c r="AP373" s="11"/>
      <c r="AU373" s="476"/>
    </row>
    <row r="374" spans="11:47">
      <c r="K374" s="413"/>
      <c r="U374" s="173"/>
      <c r="V374" s="173"/>
      <c r="W374" s="173"/>
      <c r="X374" s="173"/>
      <c r="AD374" s="413"/>
      <c r="AP374" s="11"/>
      <c r="AU374" s="476"/>
    </row>
    <row r="375" spans="11:47">
      <c r="K375" s="413"/>
      <c r="U375" s="173"/>
      <c r="V375" s="173"/>
      <c r="W375" s="173"/>
      <c r="X375" s="173"/>
      <c r="AD375" s="413"/>
      <c r="AP375" s="11"/>
      <c r="AU375" s="476"/>
    </row>
    <row r="376" spans="11:47">
      <c r="K376" s="413"/>
      <c r="U376" s="173"/>
      <c r="V376" s="173"/>
      <c r="W376" s="173"/>
      <c r="X376" s="173"/>
      <c r="AD376" s="413"/>
      <c r="AP376" s="11"/>
      <c r="AU376" s="476"/>
    </row>
    <row r="377" spans="11:47">
      <c r="K377" s="413"/>
      <c r="U377" s="173"/>
      <c r="V377" s="173"/>
      <c r="W377" s="173"/>
      <c r="X377" s="173"/>
      <c r="AD377" s="413"/>
      <c r="AP377" s="11"/>
      <c r="AU377" s="476"/>
    </row>
    <row r="378" spans="11:47">
      <c r="K378" s="413"/>
      <c r="U378" s="173"/>
      <c r="V378" s="173"/>
      <c r="W378" s="173"/>
      <c r="X378" s="173"/>
      <c r="AD378" s="413"/>
      <c r="AP378" s="11"/>
      <c r="AU378" s="476"/>
    </row>
    <row r="379" spans="11:47">
      <c r="K379" s="413"/>
      <c r="U379" s="173"/>
      <c r="V379" s="173"/>
      <c r="W379" s="173"/>
      <c r="X379" s="173"/>
      <c r="AD379" s="413"/>
      <c r="AP379" s="11"/>
      <c r="AU379" s="476"/>
    </row>
    <row r="380" spans="11:47">
      <c r="K380" s="413"/>
      <c r="U380" s="173"/>
      <c r="V380" s="173"/>
      <c r="W380" s="173"/>
      <c r="X380" s="173"/>
      <c r="AD380" s="413"/>
      <c r="AP380" s="11"/>
      <c r="AU380" s="476"/>
    </row>
    <row r="381" spans="11:47">
      <c r="K381" s="413"/>
      <c r="U381" s="173"/>
      <c r="V381" s="173"/>
      <c r="W381" s="173"/>
      <c r="X381" s="173"/>
      <c r="AD381" s="413"/>
      <c r="AP381" s="11"/>
      <c r="AU381" s="476"/>
    </row>
    <row r="382" spans="11:47">
      <c r="K382" s="413"/>
      <c r="U382" s="173"/>
      <c r="V382" s="173"/>
      <c r="W382" s="173"/>
      <c r="X382" s="173"/>
      <c r="AD382" s="413"/>
      <c r="AP382" s="11"/>
      <c r="AU382" s="476"/>
    </row>
    <row r="383" spans="11:47">
      <c r="K383" s="413"/>
      <c r="U383" s="173"/>
      <c r="V383" s="173"/>
      <c r="W383" s="173"/>
      <c r="X383" s="173"/>
      <c r="AD383" s="413"/>
      <c r="AP383" s="11"/>
      <c r="AU383" s="476"/>
    </row>
    <row r="384" spans="11:47">
      <c r="K384" s="413"/>
      <c r="U384" s="173"/>
      <c r="V384" s="173"/>
      <c r="W384" s="173"/>
      <c r="X384" s="173"/>
      <c r="AD384" s="413"/>
      <c r="AP384" s="11"/>
      <c r="AU384" s="476"/>
    </row>
    <row r="385" spans="11:47">
      <c r="K385" s="413"/>
      <c r="U385" s="173"/>
      <c r="V385" s="173"/>
      <c r="W385" s="173"/>
      <c r="X385" s="173"/>
      <c r="AD385" s="413"/>
      <c r="AP385" s="11"/>
      <c r="AU385" s="476"/>
    </row>
    <row r="386" spans="11:47">
      <c r="K386" s="413"/>
      <c r="U386" s="173"/>
      <c r="V386" s="173"/>
      <c r="W386" s="173"/>
      <c r="X386" s="173"/>
      <c r="AD386" s="413"/>
      <c r="AP386" s="11"/>
      <c r="AU386" s="476"/>
    </row>
    <row r="387" spans="11:47">
      <c r="K387" s="413"/>
      <c r="U387" s="173"/>
      <c r="V387" s="173"/>
      <c r="W387" s="173"/>
      <c r="X387" s="173"/>
      <c r="AD387" s="413"/>
      <c r="AP387" s="11"/>
      <c r="AU387" s="476"/>
    </row>
    <row r="388" spans="11:47">
      <c r="K388" s="413"/>
      <c r="U388" s="173"/>
      <c r="V388" s="173"/>
      <c r="W388" s="173"/>
      <c r="X388" s="173"/>
      <c r="AD388" s="413"/>
      <c r="AP388" s="11"/>
      <c r="AU388" s="476"/>
    </row>
    <row r="389" spans="11:47">
      <c r="K389" s="413"/>
      <c r="U389" s="173"/>
      <c r="V389" s="173"/>
      <c r="W389" s="173"/>
      <c r="X389" s="173"/>
      <c r="AD389" s="413"/>
      <c r="AP389" s="11"/>
      <c r="AU389" s="476"/>
    </row>
    <row r="390" spans="11:47">
      <c r="K390" s="413"/>
      <c r="U390" s="173"/>
      <c r="V390" s="173"/>
      <c r="W390" s="173"/>
      <c r="X390" s="173"/>
      <c r="AD390" s="413"/>
      <c r="AP390" s="11"/>
      <c r="AU390" s="476"/>
    </row>
    <row r="391" spans="11:47">
      <c r="K391" s="413"/>
      <c r="U391" s="173"/>
      <c r="V391" s="173"/>
      <c r="W391" s="173"/>
      <c r="X391" s="173"/>
      <c r="AD391" s="413"/>
      <c r="AP391" s="11"/>
      <c r="AU391" s="476"/>
    </row>
    <row r="392" spans="11:47">
      <c r="K392" s="413"/>
      <c r="U392" s="173"/>
      <c r="V392" s="173"/>
      <c r="W392" s="173"/>
      <c r="X392" s="173"/>
      <c r="AD392" s="413"/>
      <c r="AP392" s="11"/>
      <c r="AU392" s="476"/>
    </row>
    <row r="393" spans="11:47">
      <c r="K393" s="413"/>
      <c r="U393" s="173"/>
      <c r="V393" s="173"/>
      <c r="W393" s="173"/>
      <c r="X393" s="173"/>
      <c r="AD393" s="413"/>
      <c r="AP393" s="11"/>
      <c r="AU393" s="476"/>
    </row>
    <row r="394" spans="11:47">
      <c r="K394" s="413"/>
      <c r="U394" s="173"/>
      <c r="V394" s="173"/>
      <c r="W394" s="173"/>
      <c r="X394" s="173"/>
      <c r="AD394" s="413"/>
      <c r="AP394" s="11"/>
      <c r="AU394" s="476"/>
    </row>
    <row r="395" spans="11:47">
      <c r="K395" s="413"/>
      <c r="U395" s="173"/>
      <c r="V395" s="173"/>
      <c r="W395" s="173"/>
      <c r="X395" s="173"/>
      <c r="AD395" s="413"/>
      <c r="AP395" s="11"/>
      <c r="AU395" s="476"/>
    </row>
    <row r="396" spans="11:47">
      <c r="K396" s="413"/>
      <c r="U396" s="173"/>
      <c r="V396" s="173"/>
      <c r="W396" s="173"/>
      <c r="X396" s="173"/>
      <c r="AD396" s="413"/>
      <c r="AP396" s="11"/>
      <c r="AU396" s="476"/>
    </row>
    <row r="397" spans="11:47">
      <c r="K397" s="413"/>
      <c r="U397" s="173"/>
      <c r="V397" s="173"/>
      <c r="W397" s="173"/>
      <c r="X397" s="173"/>
      <c r="AD397" s="413"/>
      <c r="AP397" s="11"/>
      <c r="AU397" s="476"/>
    </row>
    <row r="398" spans="11:47">
      <c r="K398" s="413"/>
      <c r="U398" s="173"/>
      <c r="V398" s="173"/>
      <c r="W398" s="173"/>
      <c r="X398" s="173"/>
      <c r="AD398" s="413"/>
      <c r="AP398" s="11"/>
      <c r="AU398" s="476"/>
    </row>
    <row r="399" spans="11:47">
      <c r="K399" s="413"/>
      <c r="U399" s="173"/>
      <c r="V399" s="173"/>
      <c r="W399" s="173"/>
      <c r="X399" s="173"/>
      <c r="AD399" s="413"/>
      <c r="AP399" s="11"/>
      <c r="AU399" s="476"/>
    </row>
    <row r="400" spans="11:47">
      <c r="K400" s="413"/>
      <c r="U400" s="173"/>
      <c r="V400" s="173"/>
      <c r="W400" s="173"/>
      <c r="X400" s="173"/>
      <c r="AD400" s="413"/>
      <c r="AP400" s="11"/>
      <c r="AU400" s="476"/>
    </row>
    <row r="401" spans="11:47">
      <c r="K401" s="413"/>
      <c r="U401" s="173"/>
      <c r="V401" s="173"/>
      <c r="W401" s="173"/>
      <c r="X401" s="173"/>
      <c r="AD401" s="413"/>
      <c r="AP401" s="11"/>
      <c r="AU401" s="476"/>
    </row>
    <row r="402" spans="11:47">
      <c r="K402" s="413"/>
      <c r="U402" s="173"/>
      <c r="V402" s="173"/>
      <c r="W402" s="173"/>
      <c r="X402" s="173"/>
      <c r="AD402" s="413"/>
      <c r="AP402" s="11"/>
      <c r="AU402" s="476"/>
    </row>
    <row r="403" spans="11:47">
      <c r="K403" s="413"/>
      <c r="U403" s="173"/>
      <c r="V403" s="173"/>
      <c r="W403" s="173"/>
      <c r="X403" s="173"/>
      <c r="AD403" s="413"/>
      <c r="AP403" s="11"/>
      <c r="AU403" s="476"/>
    </row>
    <row r="404" spans="11:47">
      <c r="K404" s="413"/>
      <c r="U404" s="173"/>
      <c r="V404" s="173"/>
      <c r="W404" s="173"/>
      <c r="X404" s="173"/>
      <c r="AD404" s="413"/>
      <c r="AP404" s="11"/>
      <c r="AU404" s="476"/>
    </row>
    <row r="405" spans="11:47">
      <c r="K405" s="413"/>
      <c r="U405" s="173"/>
      <c r="V405" s="173"/>
      <c r="W405" s="173"/>
      <c r="X405" s="173"/>
      <c r="AD405" s="413"/>
      <c r="AP405" s="11"/>
      <c r="AU405" s="476"/>
    </row>
    <row r="406" spans="11:47">
      <c r="K406" s="413"/>
      <c r="U406" s="173"/>
      <c r="V406" s="173"/>
      <c r="W406" s="173"/>
      <c r="X406" s="173"/>
      <c r="AD406" s="413"/>
      <c r="AP406" s="11"/>
      <c r="AU406" s="476"/>
    </row>
    <row r="407" spans="11:47">
      <c r="K407" s="413"/>
      <c r="U407" s="173"/>
      <c r="V407" s="173"/>
      <c r="W407" s="173"/>
      <c r="X407" s="173"/>
      <c r="AD407" s="413"/>
      <c r="AP407" s="11"/>
      <c r="AU407" s="476"/>
    </row>
    <row r="408" spans="11:47">
      <c r="K408" s="413"/>
      <c r="U408" s="173"/>
      <c r="V408" s="173"/>
      <c r="W408" s="173"/>
      <c r="X408" s="173"/>
      <c r="AD408" s="413"/>
      <c r="AP408" s="11"/>
      <c r="AU408" s="476"/>
    </row>
    <row r="409" spans="11:47">
      <c r="K409" s="413"/>
      <c r="U409" s="173"/>
      <c r="V409" s="173"/>
      <c r="W409" s="173"/>
      <c r="X409" s="173"/>
      <c r="AD409" s="413"/>
      <c r="AP409" s="11"/>
      <c r="AU409" s="476"/>
    </row>
    <row r="410" spans="11:47">
      <c r="K410" s="413"/>
      <c r="U410" s="173"/>
      <c r="V410" s="173"/>
      <c r="W410" s="173"/>
      <c r="X410" s="173"/>
      <c r="AD410" s="413"/>
      <c r="AP410" s="11"/>
      <c r="AU410" s="476"/>
    </row>
    <row r="411" spans="11:47">
      <c r="K411" s="413"/>
      <c r="U411" s="173"/>
      <c r="V411" s="173"/>
      <c r="W411" s="173"/>
      <c r="X411" s="173"/>
      <c r="AD411" s="413"/>
      <c r="AP411" s="11"/>
      <c r="AU411" s="476"/>
    </row>
    <row r="412" spans="11:47">
      <c r="K412" s="413"/>
      <c r="U412" s="173"/>
      <c r="V412" s="173"/>
      <c r="W412" s="173"/>
      <c r="X412" s="173"/>
      <c r="AD412" s="413"/>
      <c r="AP412" s="11"/>
      <c r="AU412" s="476"/>
    </row>
    <row r="413" spans="11:47">
      <c r="K413" s="413"/>
      <c r="U413" s="173"/>
      <c r="V413" s="173"/>
      <c r="W413" s="173"/>
      <c r="X413" s="173"/>
      <c r="AD413" s="413"/>
      <c r="AP413" s="11"/>
      <c r="AU413" s="476"/>
    </row>
    <row r="414" spans="11:47">
      <c r="K414" s="413"/>
      <c r="U414" s="173"/>
      <c r="V414" s="173"/>
      <c r="W414" s="173"/>
      <c r="X414" s="173"/>
      <c r="AD414" s="413"/>
      <c r="AP414" s="11"/>
      <c r="AU414" s="476"/>
    </row>
    <row r="415" spans="11:47">
      <c r="K415" s="413"/>
      <c r="U415" s="173"/>
      <c r="V415" s="173"/>
      <c r="W415" s="173"/>
      <c r="X415" s="173"/>
      <c r="AD415" s="413"/>
      <c r="AP415" s="11"/>
      <c r="AU415" s="476"/>
    </row>
    <row r="416" spans="11:47">
      <c r="K416" s="413"/>
      <c r="U416" s="173"/>
      <c r="V416" s="173"/>
      <c r="W416" s="173"/>
      <c r="X416" s="173"/>
      <c r="AD416" s="413"/>
      <c r="AP416" s="11"/>
      <c r="AU416" s="476"/>
    </row>
    <row r="417" spans="11:47">
      <c r="K417" s="413"/>
      <c r="U417" s="173"/>
      <c r="V417" s="173"/>
      <c r="W417" s="173"/>
      <c r="X417" s="173"/>
      <c r="AD417" s="413"/>
      <c r="AP417" s="11"/>
      <c r="AU417" s="476"/>
    </row>
    <row r="418" spans="11:47">
      <c r="K418" s="413"/>
      <c r="U418" s="173"/>
      <c r="V418" s="173"/>
      <c r="W418" s="173"/>
      <c r="X418" s="173"/>
      <c r="AD418" s="413"/>
      <c r="AP418" s="11"/>
      <c r="AU418" s="476"/>
    </row>
    <row r="419" spans="11:47">
      <c r="K419" s="413"/>
      <c r="U419" s="173"/>
      <c r="V419" s="173"/>
      <c r="W419" s="173"/>
      <c r="X419" s="173"/>
      <c r="AD419" s="413"/>
      <c r="AP419" s="11"/>
      <c r="AU419" s="476"/>
    </row>
    <row r="420" spans="11:47">
      <c r="K420" s="413"/>
      <c r="U420" s="173"/>
      <c r="V420" s="173"/>
      <c r="W420" s="173"/>
      <c r="X420" s="173"/>
      <c r="AD420" s="413"/>
      <c r="AP420" s="11"/>
      <c r="AU420" s="476"/>
    </row>
    <row r="421" spans="11:47">
      <c r="K421" s="413"/>
      <c r="U421" s="173"/>
      <c r="V421" s="173"/>
      <c r="W421" s="173"/>
      <c r="X421" s="173"/>
      <c r="AD421" s="413"/>
      <c r="AP421" s="11"/>
      <c r="AU421" s="476"/>
    </row>
    <row r="422" spans="11:47">
      <c r="K422" s="413"/>
      <c r="U422" s="173"/>
      <c r="V422" s="173"/>
      <c r="W422" s="173"/>
      <c r="X422" s="173"/>
      <c r="AD422" s="413"/>
      <c r="AP422" s="11"/>
      <c r="AU422" s="476"/>
    </row>
    <row r="423" spans="11:47">
      <c r="K423" s="413"/>
      <c r="U423" s="173"/>
      <c r="V423" s="173"/>
      <c r="W423" s="173"/>
      <c r="X423" s="173"/>
      <c r="AD423" s="413"/>
      <c r="AP423" s="11"/>
      <c r="AU423" s="476"/>
    </row>
    <row r="424" spans="11:47">
      <c r="K424" s="413"/>
      <c r="U424" s="173"/>
      <c r="V424" s="173"/>
      <c r="W424" s="173"/>
      <c r="X424" s="173"/>
      <c r="AD424" s="413"/>
      <c r="AP424" s="11"/>
      <c r="AU424" s="476"/>
    </row>
    <row r="425" spans="11:47">
      <c r="K425" s="413"/>
      <c r="U425" s="173"/>
      <c r="V425" s="173"/>
      <c r="W425" s="173"/>
      <c r="X425" s="173"/>
      <c r="AD425" s="413"/>
      <c r="AP425" s="11"/>
      <c r="AU425" s="476"/>
    </row>
    <row r="426" spans="11:47">
      <c r="K426" s="413"/>
      <c r="U426" s="173"/>
      <c r="V426" s="173"/>
      <c r="W426" s="173"/>
      <c r="X426" s="173"/>
      <c r="AD426" s="413"/>
      <c r="AP426" s="11"/>
      <c r="AU426" s="476"/>
    </row>
    <row r="427" spans="11:47">
      <c r="K427" s="413"/>
      <c r="U427" s="173"/>
      <c r="V427" s="173"/>
      <c r="W427" s="173"/>
      <c r="X427" s="173"/>
      <c r="AD427" s="413"/>
      <c r="AP427" s="11"/>
      <c r="AU427" s="476"/>
    </row>
    <row r="428" spans="11:47">
      <c r="K428" s="413"/>
      <c r="U428" s="173"/>
      <c r="V428" s="173"/>
      <c r="W428" s="173"/>
      <c r="X428" s="173"/>
      <c r="AD428" s="413"/>
      <c r="AP428" s="11"/>
      <c r="AU428" s="476"/>
    </row>
    <row r="429" spans="11:47">
      <c r="K429" s="413"/>
      <c r="U429" s="173"/>
      <c r="V429" s="173"/>
      <c r="W429" s="173"/>
      <c r="X429" s="173"/>
      <c r="AD429" s="413"/>
      <c r="AP429" s="11"/>
      <c r="AU429" s="476"/>
    </row>
    <row r="430" spans="11:47">
      <c r="K430" s="413"/>
      <c r="U430" s="173"/>
      <c r="V430" s="173"/>
      <c r="W430" s="173"/>
      <c r="X430" s="173"/>
      <c r="AD430" s="413"/>
      <c r="AP430" s="11"/>
      <c r="AU430" s="476"/>
    </row>
    <row r="431" spans="11:47">
      <c r="K431" s="413"/>
      <c r="U431" s="173"/>
      <c r="V431" s="173"/>
      <c r="W431" s="173"/>
      <c r="X431" s="173"/>
      <c r="AD431" s="413"/>
      <c r="AP431" s="11"/>
      <c r="AU431" s="476"/>
    </row>
    <row r="432" spans="11:47">
      <c r="K432" s="413"/>
      <c r="U432" s="173"/>
      <c r="V432" s="173"/>
      <c r="W432" s="173"/>
      <c r="X432" s="173"/>
      <c r="AD432" s="413"/>
      <c r="AP432" s="11"/>
      <c r="AU432" s="476"/>
    </row>
    <row r="433" spans="11:47">
      <c r="K433" s="413"/>
      <c r="U433" s="173"/>
      <c r="V433" s="173"/>
      <c r="W433" s="173"/>
      <c r="X433" s="173"/>
      <c r="AD433" s="413"/>
      <c r="AP433" s="11"/>
      <c r="AU433" s="476"/>
    </row>
    <row r="434" spans="11:47">
      <c r="K434" s="413"/>
      <c r="U434" s="173"/>
      <c r="V434" s="173"/>
      <c r="W434" s="173"/>
      <c r="X434" s="173"/>
      <c r="AD434" s="413"/>
      <c r="AP434" s="11"/>
      <c r="AU434" s="476"/>
    </row>
    <row r="435" spans="11:47">
      <c r="K435" s="413"/>
      <c r="U435" s="173"/>
      <c r="V435" s="173"/>
      <c r="W435" s="173"/>
      <c r="X435" s="173"/>
      <c r="AD435" s="413"/>
      <c r="AP435" s="11"/>
      <c r="AU435" s="476"/>
    </row>
    <row r="436" spans="11:47">
      <c r="K436" s="413"/>
      <c r="U436" s="173"/>
      <c r="V436" s="173"/>
      <c r="W436" s="173"/>
      <c r="X436" s="173"/>
      <c r="AD436" s="413"/>
      <c r="AP436" s="11"/>
      <c r="AU436" s="476"/>
    </row>
    <row r="437" spans="11:47">
      <c r="K437" s="413"/>
      <c r="U437" s="173"/>
      <c r="V437" s="173"/>
      <c r="W437" s="173"/>
      <c r="X437" s="173"/>
      <c r="AD437" s="413"/>
      <c r="AP437" s="11"/>
      <c r="AU437" s="476"/>
    </row>
    <row r="438" spans="11:47">
      <c r="K438" s="413"/>
      <c r="U438" s="173"/>
      <c r="V438" s="173"/>
      <c r="W438" s="173"/>
      <c r="X438" s="173"/>
      <c r="AD438" s="413"/>
      <c r="AP438" s="11"/>
      <c r="AU438" s="476"/>
    </row>
    <row r="439" spans="11:47">
      <c r="K439" s="413"/>
      <c r="U439" s="173"/>
      <c r="V439" s="173"/>
      <c r="W439" s="173"/>
      <c r="X439" s="173"/>
      <c r="AD439" s="413"/>
      <c r="AP439" s="11"/>
      <c r="AU439" s="476"/>
    </row>
    <row r="440" spans="11:47">
      <c r="K440" s="413"/>
      <c r="U440" s="173"/>
      <c r="V440" s="173"/>
      <c r="W440" s="173"/>
      <c r="X440" s="173"/>
      <c r="AD440" s="413"/>
      <c r="AP440" s="11"/>
      <c r="AU440" s="476"/>
    </row>
    <row r="441" spans="11:47">
      <c r="K441" s="413"/>
      <c r="U441" s="173"/>
      <c r="V441" s="173"/>
      <c r="W441" s="173"/>
      <c r="X441" s="173"/>
      <c r="AD441" s="413"/>
      <c r="AP441" s="11"/>
      <c r="AU441" s="476"/>
    </row>
    <row r="442" spans="11:47">
      <c r="K442" s="413"/>
      <c r="U442" s="173"/>
      <c r="V442" s="173"/>
      <c r="W442" s="173"/>
      <c r="X442" s="173"/>
      <c r="AD442" s="413"/>
      <c r="AP442" s="11"/>
      <c r="AU442" s="476"/>
    </row>
    <row r="443" spans="11:47">
      <c r="K443" s="413"/>
      <c r="U443" s="173"/>
      <c r="V443" s="173"/>
      <c r="W443" s="173"/>
      <c r="X443" s="173"/>
      <c r="AD443" s="413"/>
      <c r="AP443" s="11"/>
      <c r="AU443" s="476"/>
    </row>
    <row r="444" spans="11:47">
      <c r="K444" s="413"/>
      <c r="U444" s="173"/>
      <c r="V444" s="173"/>
      <c r="W444" s="173"/>
      <c r="X444" s="173"/>
      <c r="AD444" s="413"/>
      <c r="AP444" s="11"/>
      <c r="AU444" s="476"/>
    </row>
    <row r="445" spans="11:47">
      <c r="K445" s="413"/>
      <c r="U445" s="173"/>
      <c r="V445" s="173"/>
      <c r="W445" s="173"/>
      <c r="X445" s="173"/>
      <c r="AD445" s="413"/>
      <c r="AP445" s="11"/>
      <c r="AU445" s="476"/>
    </row>
    <row r="446" spans="11:47">
      <c r="K446" s="413"/>
      <c r="U446" s="173"/>
      <c r="V446" s="173"/>
      <c r="W446" s="173"/>
      <c r="X446" s="173"/>
      <c r="AD446" s="413"/>
      <c r="AP446" s="11"/>
      <c r="AU446" s="476"/>
    </row>
    <row r="447" spans="11:47">
      <c r="K447" s="413"/>
      <c r="U447" s="173"/>
      <c r="V447" s="173"/>
      <c r="W447" s="173"/>
      <c r="X447" s="173"/>
      <c r="AD447" s="413"/>
      <c r="AP447" s="11"/>
      <c r="AU447" s="476"/>
    </row>
    <row r="448" spans="11:47">
      <c r="K448" s="413"/>
      <c r="U448" s="173"/>
      <c r="V448" s="173"/>
      <c r="W448" s="173"/>
      <c r="X448" s="173"/>
      <c r="AD448" s="413"/>
      <c r="AP448" s="11"/>
      <c r="AU448" s="476"/>
    </row>
    <row r="449" spans="11:47">
      <c r="K449" s="413"/>
      <c r="U449" s="173"/>
      <c r="V449" s="173"/>
      <c r="W449" s="173"/>
      <c r="X449" s="173"/>
      <c r="AD449" s="413"/>
      <c r="AP449" s="11"/>
      <c r="AU449" s="476"/>
    </row>
    <row r="450" spans="11:47">
      <c r="K450" s="413"/>
      <c r="U450" s="173"/>
      <c r="V450" s="173"/>
      <c r="W450" s="173"/>
      <c r="X450" s="173"/>
      <c r="AD450" s="413"/>
      <c r="AP450" s="11"/>
      <c r="AU450" s="476"/>
    </row>
    <row r="451" spans="11:47">
      <c r="K451" s="413"/>
      <c r="U451" s="173"/>
      <c r="V451" s="173"/>
      <c r="W451" s="173"/>
      <c r="X451" s="173"/>
      <c r="AD451" s="413"/>
      <c r="AP451" s="11"/>
      <c r="AU451" s="476"/>
    </row>
    <row r="452" spans="11:47">
      <c r="K452" s="413"/>
      <c r="U452" s="173"/>
      <c r="V452" s="173"/>
      <c r="W452" s="173"/>
      <c r="X452" s="173"/>
      <c r="AD452" s="413"/>
      <c r="AP452" s="11"/>
      <c r="AU452" s="476"/>
    </row>
    <row r="453" spans="11:47">
      <c r="K453" s="413"/>
      <c r="U453" s="173"/>
      <c r="V453" s="173"/>
      <c r="W453" s="173"/>
      <c r="X453" s="173"/>
      <c r="AD453" s="413"/>
      <c r="AP453" s="11"/>
      <c r="AU453" s="476"/>
    </row>
    <row r="454" spans="11:47">
      <c r="K454" s="413"/>
      <c r="U454" s="173"/>
      <c r="V454" s="173"/>
      <c r="W454" s="173"/>
      <c r="X454" s="173"/>
      <c r="AD454" s="413"/>
      <c r="AP454" s="11"/>
      <c r="AU454" s="476"/>
    </row>
    <row r="455" spans="11:47">
      <c r="K455" s="413"/>
      <c r="U455" s="173"/>
      <c r="V455" s="173"/>
      <c r="W455" s="173"/>
      <c r="X455" s="173"/>
      <c r="AD455" s="413"/>
      <c r="AP455" s="11"/>
      <c r="AU455" s="476"/>
    </row>
    <row r="456" spans="11:47">
      <c r="K456" s="413"/>
      <c r="U456" s="173"/>
      <c r="V456" s="173"/>
      <c r="W456" s="173"/>
      <c r="X456" s="173"/>
      <c r="AD456" s="413"/>
      <c r="AP456" s="11"/>
      <c r="AU456" s="476"/>
    </row>
    <row r="457" spans="11:47">
      <c r="K457" s="413"/>
      <c r="U457" s="173"/>
      <c r="V457" s="173"/>
      <c r="W457" s="173"/>
      <c r="X457" s="173"/>
      <c r="AD457" s="413"/>
      <c r="AP457" s="11"/>
      <c r="AU457" s="476"/>
    </row>
    <row r="458" spans="11:47">
      <c r="K458" s="413"/>
      <c r="U458" s="173"/>
      <c r="V458" s="173"/>
      <c r="W458" s="173"/>
      <c r="X458" s="173"/>
      <c r="AD458" s="413"/>
      <c r="AP458" s="11"/>
      <c r="AU458" s="476"/>
    </row>
    <row r="459" spans="11:47">
      <c r="K459" s="413"/>
      <c r="U459" s="173"/>
      <c r="V459" s="173"/>
      <c r="W459" s="173"/>
      <c r="X459" s="173"/>
      <c r="AD459" s="413"/>
      <c r="AP459" s="11"/>
      <c r="AU459" s="476"/>
    </row>
    <row r="460" spans="11:47">
      <c r="K460" s="413"/>
      <c r="U460" s="173"/>
      <c r="V460" s="173"/>
      <c r="W460" s="173"/>
      <c r="X460" s="173"/>
      <c r="AD460" s="413"/>
      <c r="AP460" s="11"/>
      <c r="AU460" s="476"/>
    </row>
    <row r="461" spans="11:47">
      <c r="K461" s="413"/>
      <c r="U461" s="173"/>
      <c r="V461" s="173"/>
      <c r="W461" s="173"/>
      <c r="X461" s="173"/>
      <c r="AD461" s="413"/>
      <c r="AP461" s="11"/>
      <c r="AU461" s="476"/>
    </row>
    <row r="462" spans="11:47">
      <c r="K462" s="413"/>
      <c r="U462" s="173"/>
      <c r="V462" s="173"/>
      <c r="W462" s="173"/>
      <c r="X462" s="173"/>
      <c r="AD462" s="413"/>
      <c r="AP462" s="11"/>
      <c r="AU462" s="476"/>
    </row>
    <row r="463" spans="11:47">
      <c r="K463" s="413"/>
      <c r="U463" s="173"/>
      <c r="V463" s="173"/>
      <c r="W463" s="173"/>
      <c r="X463" s="173"/>
      <c r="AD463" s="413"/>
      <c r="AP463" s="11"/>
      <c r="AU463" s="476"/>
    </row>
    <row r="464" spans="11:47">
      <c r="K464" s="413"/>
      <c r="U464" s="173"/>
      <c r="V464" s="173"/>
      <c r="W464" s="173"/>
      <c r="X464" s="173"/>
      <c r="AD464" s="413"/>
      <c r="AP464" s="11"/>
      <c r="AU464" s="476"/>
    </row>
    <row r="465" spans="11:47">
      <c r="K465" s="413"/>
      <c r="U465" s="173"/>
      <c r="V465" s="173"/>
      <c r="W465" s="173"/>
      <c r="X465" s="173"/>
      <c r="AD465" s="413"/>
      <c r="AP465" s="11"/>
      <c r="AU465" s="476"/>
    </row>
    <row r="466" spans="11:47">
      <c r="K466" s="413"/>
      <c r="U466" s="173"/>
      <c r="V466" s="173"/>
      <c r="W466" s="173"/>
      <c r="X466" s="173"/>
      <c r="AD466" s="413"/>
      <c r="AP466" s="11"/>
      <c r="AU466" s="476"/>
    </row>
    <row r="467" spans="11:47">
      <c r="K467" s="413"/>
      <c r="U467" s="173"/>
      <c r="V467" s="173"/>
      <c r="W467" s="173"/>
      <c r="X467" s="173"/>
      <c r="AD467" s="413"/>
      <c r="AP467" s="11"/>
      <c r="AU467" s="476"/>
    </row>
    <row r="468" spans="11:47">
      <c r="K468" s="413"/>
      <c r="U468" s="173"/>
      <c r="V468" s="173"/>
      <c r="W468" s="173"/>
      <c r="X468" s="173"/>
      <c r="AD468" s="413"/>
      <c r="AP468" s="11"/>
      <c r="AU468" s="476"/>
    </row>
    <row r="469" spans="11:47">
      <c r="K469" s="413"/>
      <c r="U469" s="173"/>
      <c r="V469" s="173"/>
      <c r="W469" s="173"/>
      <c r="X469" s="173"/>
      <c r="AD469" s="413"/>
      <c r="AP469" s="11"/>
      <c r="AU469" s="476"/>
    </row>
    <row r="470" spans="11:47">
      <c r="K470" s="413"/>
      <c r="U470" s="173"/>
      <c r="V470" s="173"/>
      <c r="W470" s="173"/>
      <c r="X470" s="173"/>
      <c r="AD470" s="413"/>
      <c r="AP470" s="11"/>
      <c r="AU470" s="476"/>
    </row>
    <row r="471" spans="11:47">
      <c r="K471" s="413"/>
      <c r="U471" s="173"/>
      <c r="V471" s="173"/>
      <c r="W471" s="173"/>
      <c r="X471" s="173"/>
      <c r="AD471" s="413"/>
      <c r="AP471" s="11"/>
      <c r="AU471" s="476"/>
    </row>
    <row r="472" spans="11:47">
      <c r="K472" s="413"/>
      <c r="U472" s="173"/>
      <c r="V472" s="173"/>
      <c r="W472" s="173"/>
      <c r="X472" s="173"/>
      <c r="AD472" s="413"/>
      <c r="AP472" s="11"/>
      <c r="AU472" s="476"/>
    </row>
    <row r="473" spans="11:47">
      <c r="K473" s="413"/>
      <c r="U473" s="173"/>
      <c r="V473" s="173"/>
      <c r="W473" s="173"/>
      <c r="X473" s="173"/>
      <c r="AD473" s="413"/>
      <c r="AP473" s="11"/>
      <c r="AU473" s="476"/>
    </row>
    <row r="474" spans="11:47">
      <c r="K474" s="413"/>
      <c r="U474" s="173"/>
      <c r="V474" s="173"/>
      <c r="W474" s="173"/>
      <c r="X474" s="173"/>
      <c r="AD474" s="413"/>
      <c r="AP474" s="11"/>
      <c r="AU474" s="476"/>
    </row>
    <row r="475" spans="11:47">
      <c r="K475" s="413"/>
      <c r="U475" s="173"/>
      <c r="V475" s="173"/>
      <c r="W475" s="173"/>
      <c r="X475" s="173"/>
      <c r="AD475" s="413"/>
      <c r="AP475" s="11"/>
      <c r="AU475" s="476"/>
    </row>
    <row r="476" spans="11:47">
      <c r="K476" s="413"/>
      <c r="U476" s="173"/>
      <c r="V476" s="173"/>
      <c r="W476" s="173"/>
      <c r="X476" s="173"/>
      <c r="AD476" s="413"/>
      <c r="AP476" s="11"/>
      <c r="AU476" s="476"/>
    </row>
    <row r="477" spans="11:47">
      <c r="K477" s="413"/>
      <c r="U477" s="173"/>
      <c r="V477" s="173"/>
      <c r="W477" s="173"/>
      <c r="X477" s="173"/>
      <c r="AD477" s="413"/>
      <c r="AP477" s="11"/>
      <c r="AU477" s="476"/>
    </row>
    <row r="478" spans="11:47">
      <c r="K478" s="413"/>
      <c r="U478" s="173"/>
      <c r="V478" s="173"/>
      <c r="W478" s="173"/>
      <c r="X478" s="173"/>
      <c r="AD478" s="413"/>
      <c r="AP478" s="11"/>
      <c r="AU478" s="476"/>
    </row>
    <row r="479" spans="11:47">
      <c r="K479" s="413"/>
      <c r="U479" s="173"/>
      <c r="V479" s="173"/>
      <c r="W479" s="173"/>
      <c r="X479" s="173"/>
      <c r="AD479" s="413"/>
      <c r="AP479" s="11"/>
      <c r="AU479" s="476"/>
    </row>
    <row r="480" spans="11:47">
      <c r="K480" s="413"/>
      <c r="U480" s="173"/>
      <c r="V480" s="173"/>
      <c r="W480" s="173"/>
      <c r="X480" s="173"/>
      <c r="AD480" s="413"/>
      <c r="AP480" s="11"/>
      <c r="AU480" s="476"/>
    </row>
    <row r="481" spans="11:47">
      <c r="K481" s="413"/>
      <c r="U481" s="173"/>
      <c r="V481" s="173"/>
      <c r="W481" s="173"/>
      <c r="X481" s="173"/>
      <c r="AD481" s="413"/>
      <c r="AP481" s="11"/>
      <c r="AU481" s="476"/>
    </row>
    <row r="482" spans="11:47">
      <c r="K482" s="413"/>
      <c r="U482" s="173"/>
      <c r="V482" s="173"/>
      <c r="W482" s="173"/>
      <c r="X482" s="173"/>
      <c r="AD482" s="413"/>
      <c r="AP482" s="11"/>
      <c r="AU482" s="476"/>
    </row>
    <row r="483" spans="11:47">
      <c r="K483" s="413"/>
      <c r="U483" s="173"/>
      <c r="V483" s="173"/>
      <c r="W483" s="173"/>
      <c r="X483" s="173"/>
      <c r="AD483" s="413"/>
      <c r="AP483" s="11"/>
      <c r="AU483" s="476"/>
    </row>
    <row r="484" spans="11:47">
      <c r="K484" s="413"/>
      <c r="U484" s="173"/>
      <c r="V484" s="173"/>
      <c r="W484" s="173"/>
      <c r="X484" s="173"/>
      <c r="AD484" s="413"/>
      <c r="AP484" s="11"/>
      <c r="AU484" s="476"/>
    </row>
    <row r="485" spans="11:47">
      <c r="K485" s="413"/>
      <c r="U485" s="173"/>
      <c r="V485" s="173"/>
      <c r="W485" s="173"/>
      <c r="X485" s="173"/>
      <c r="AD485" s="413"/>
      <c r="AP485" s="11"/>
      <c r="AU485" s="476"/>
    </row>
    <row r="486" spans="11:47">
      <c r="K486" s="413"/>
      <c r="U486" s="173"/>
      <c r="V486" s="173"/>
      <c r="W486" s="173"/>
      <c r="X486" s="173"/>
      <c r="AD486" s="413"/>
      <c r="AP486" s="11"/>
      <c r="AU486" s="476"/>
    </row>
    <row r="487" spans="11:47">
      <c r="K487" s="413"/>
      <c r="U487" s="173"/>
      <c r="V487" s="173"/>
      <c r="W487" s="173"/>
      <c r="X487" s="173"/>
      <c r="AD487" s="413"/>
      <c r="AP487" s="11"/>
      <c r="AU487" s="476"/>
    </row>
    <row r="488" spans="11:47">
      <c r="K488" s="413"/>
      <c r="U488" s="173"/>
      <c r="V488" s="173"/>
      <c r="W488" s="173"/>
      <c r="X488" s="173"/>
      <c r="AD488" s="413"/>
      <c r="AP488" s="11"/>
      <c r="AU488" s="476"/>
    </row>
    <row r="489" spans="11:47">
      <c r="K489" s="413"/>
      <c r="U489" s="173"/>
      <c r="V489" s="173"/>
      <c r="W489" s="173"/>
      <c r="X489" s="173"/>
      <c r="AD489" s="413"/>
      <c r="AP489" s="11"/>
      <c r="AU489" s="476"/>
    </row>
    <row r="490" spans="11:47">
      <c r="K490" s="413"/>
      <c r="U490" s="173"/>
      <c r="V490" s="173"/>
      <c r="W490" s="173"/>
      <c r="X490" s="173"/>
      <c r="AD490" s="413"/>
      <c r="AP490" s="11"/>
      <c r="AU490" s="476"/>
    </row>
    <row r="491" spans="11:47">
      <c r="K491" s="413"/>
      <c r="U491" s="173"/>
      <c r="V491" s="173"/>
      <c r="W491" s="173"/>
      <c r="X491" s="173"/>
      <c r="AD491" s="413"/>
      <c r="AP491" s="11"/>
      <c r="AU491" s="476"/>
    </row>
    <row r="492" spans="11:47">
      <c r="K492" s="413"/>
      <c r="U492" s="173"/>
      <c r="V492" s="173"/>
      <c r="W492" s="173"/>
      <c r="X492" s="173"/>
      <c r="AD492" s="413"/>
      <c r="AP492" s="11"/>
      <c r="AU492" s="476"/>
    </row>
    <row r="493" spans="11:47">
      <c r="K493" s="413"/>
      <c r="U493" s="173"/>
      <c r="V493" s="173"/>
      <c r="W493" s="173"/>
      <c r="X493" s="173"/>
      <c r="AD493" s="413"/>
      <c r="AP493" s="11"/>
      <c r="AU493" s="476"/>
    </row>
    <row r="494" spans="11:47">
      <c r="K494" s="413"/>
      <c r="U494" s="173"/>
      <c r="V494" s="173"/>
      <c r="W494" s="173"/>
      <c r="X494" s="173"/>
      <c r="AD494" s="413"/>
      <c r="AP494" s="11"/>
      <c r="AU494" s="476"/>
    </row>
    <row r="495" spans="11:47">
      <c r="K495" s="413"/>
      <c r="U495" s="173"/>
      <c r="V495" s="173"/>
      <c r="W495" s="173"/>
      <c r="X495" s="173"/>
      <c r="AD495" s="413"/>
      <c r="AP495" s="11"/>
      <c r="AU495" s="476"/>
    </row>
    <row r="496" spans="11:47">
      <c r="K496" s="413"/>
      <c r="U496" s="173"/>
      <c r="V496" s="173"/>
      <c r="W496" s="173"/>
      <c r="X496" s="173"/>
      <c r="AD496" s="413"/>
      <c r="AP496" s="11"/>
      <c r="AU496" s="476"/>
    </row>
    <row r="497" spans="11:47">
      <c r="K497" s="413"/>
      <c r="U497" s="173"/>
      <c r="V497" s="173"/>
      <c r="W497" s="173"/>
      <c r="X497" s="173"/>
      <c r="AD497" s="413"/>
      <c r="AP497" s="11"/>
      <c r="AU497" s="476"/>
    </row>
    <row r="498" spans="11:47">
      <c r="K498" s="413"/>
      <c r="U498" s="173"/>
      <c r="V498" s="173"/>
      <c r="W498" s="173"/>
      <c r="X498" s="173"/>
      <c r="AD498" s="413"/>
      <c r="AP498" s="11"/>
      <c r="AU498" s="476"/>
    </row>
    <row r="499" spans="11:47">
      <c r="K499" s="413"/>
      <c r="U499" s="173"/>
      <c r="V499" s="173"/>
      <c r="W499" s="173"/>
      <c r="X499" s="173"/>
      <c r="AD499" s="413"/>
      <c r="AP499" s="11"/>
      <c r="AU499" s="476"/>
    </row>
    <row r="500" spans="11:47">
      <c r="K500" s="413"/>
      <c r="U500" s="173"/>
      <c r="V500" s="173"/>
      <c r="W500" s="173"/>
      <c r="X500" s="173"/>
      <c r="AD500" s="413"/>
      <c r="AP500" s="11"/>
      <c r="AU500" s="476"/>
    </row>
    <row r="501" spans="11:47">
      <c r="K501" s="413"/>
      <c r="U501" s="173"/>
      <c r="V501" s="173"/>
      <c r="W501" s="173"/>
      <c r="X501" s="173"/>
      <c r="AD501" s="413"/>
      <c r="AP501" s="11"/>
      <c r="AU501" s="476"/>
    </row>
    <row r="502" spans="11:47">
      <c r="K502" s="413"/>
      <c r="U502" s="173"/>
      <c r="V502" s="173"/>
      <c r="W502" s="173"/>
      <c r="X502" s="173"/>
      <c r="AD502" s="413"/>
      <c r="AP502" s="11"/>
      <c r="AU502" s="476"/>
    </row>
    <row r="503" spans="11:47">
      <c r="K503" s="413"/>
      <c r="U503" s="173"/>
      <c r="V503" s="173"/>
      <c r="W503" s="173"/>
      <c r="X503" s="173"/>
      <c r="AD503" s="413"/>
      <c r="AP503" s="11"/>
      <c r="AU503" s="476"/>
    </row>
    <row r="504" spans="11:47">
      <c r="K504" s="413"/>
      <c r="U504" s="173"/>
      <c r="V504" s="173"/>
      <c r="W504" s="173"/>
      <c r="X504" s="173"/>
      <c r="AD504" s="413"/>
      <c r="AP504" s="11"/>
      <c r="AU504" s="476"/>
    </row>
    <row r="505" spans="11:47">
      <c r="K505" s="413"/>
      <c r="U505" s="173"/>
      <c r="V505" s="173"/>
      <c r="W505" s="173"/>
      <c r="X505" s="173"/>
      <c r="AD505" s="413"/>
      <c r="AP505" s="11"/>
      <c r="AU505" s="476"/>
    </row>
    <row r="506" spans="11:47">
      <c r="K506" s="413"/>
      <c r="U506" s="173"/>
      <c r="V506" s="173"/>
      <c r="W506" s="173"/>
      <c r="X506" s="173"/>
      <c r="AD506" s="413"/>
      <c r="AP506" s="11"/>
      <c r="AU506" s="476"/>
    </row>
    <row r="507" spans="11:47">
      <c r="K507" s="413"/>
      <c r="U507" s="173"/>
      <c r="V507" s="173"/>
      <c r="W507" s="173"/>
      <c r="X507" s="173"/>
      <c r="AD507" s="413"/>
      <c r="AP507" s="11"/>
      <c r="AU507" s="476"/>
    </row>
    <row r="508" spans="11:47">
      <c r="K508" s="413"/>
      <c r="U508" s="173"/>
      <c r="V508" s="173"/>
      <c r="W508" s="173"/>
      <c r="X508" s="173"/>
      <c r="AD508" s="413"/>
      <c r="AP508" s="11"/>
      <c r="AU508" s="476"/>
    </row>
    <row r="509" spans="11:47">
      <c r="K509" s="413"/>
      <c r="U509" s="173"/>
      <c r="V509" s="173"/>
      <c r="W509" s="173"/>
      <c r="X509" s="173"/>
      <c r="AD509" s="413"/>
      <c r="AP509" s="11"/>
      <c r="AU509" s="476"/>
    </row>
    <row r="510" spans="11:47">
      <c r="K510" s="413"/>
      <c r="U510" s="173"/>
      <c r="V510" s="173"/>
      <c r="W510" s="173"/>
      <c r="X510" s="173"/>
      <c r="AD510" s="413"/>
      <c r="AP510" s="11"/>
      <c r="AU510" s="476"/>
    </row>
    <row r="511" spans="11:47">
      <c r="K511" s="413"/>
      <c r="U511" s="173"/>
      <c r="V511" s="173"/>
      <c r="W511" s="173"/>
      <c r="X511" s="173"/>
      <c r="AD511" s="413"/>
      <c r="AP511" s="11"/>
      <c r="AU511" s="476"/>
    </row>
    <row r="512" spans="11:47">
      <c r="K512" s="413"/>
      <c r="U512" s="173"/>
      <c r="V512" s="173"/>
      <c r="W512" s="173"/>
      <c r="X512" s="173"/>
      <c r="AD512" s="413"/>
      <c r="AP512" s="11"/>
      <c r="AU512" s="476"/>
    </row>
    <row r="513" spans="11:47">
      <c r="K513" s="413"/>
      <c r="U513" s="173"/>
      <c r="V513" s="173"/>
      <c r="W513" s="173"/>
      <c r="X513" s="173"/>
      <c r="AD513" s="413"/>
      <c r="AP513" s="11"/>
      <c r="AU513" s="476"/>
    </row>
    <row r="514" spans="11:47">
      <c r="K514" s="413"/>
      <c r="U514" s="173"/>
      <c r="V514" s="173"/>
      <c r="W514" s="173"/>
      <c r="X514" s="173"/>
      <c r="AD514" s="413"/>
      <c r="AP514" s="11"/>
      <c r="AU514" s="476"/>
    </row>
    <row r="515" spans="11:47">
      <c r="K515" s="413"/>
      <c r="U515" s="173"/>
      <c r="V515" s="173"/>
      <c r="W515" s="173"/>
      <c r="X515" s="173"/>
      <c r="AD515" s="413"/>
      <c r="AP515" s="11"/>
      <c r="AU515" s="476"/>
    </row>
    <row r="516" spans="11:47">
      <c r="K516" s="413"/>
      <c r="U516" s="173"/>
      <c r="V516" s="173"/>
      <c r="W516" s="173"/>
      <c r="X516" s="173"/>
      <c r="AD516" s="413"/>
      <c r="AP516" s="11"/>
      <c r="AU516" s="476"/>
    </row>
    <row r="517" spans="11:47">
      <c r="K517" s="413"/>
      <c r="U517" s="173"/>
      <c r="V517" s="173"/>
      <c r="W517" s="173"/>
      <c r="X517" s="173"/>
      <c r="AD517" s="413"/>
      <c r="AP517" s="11"/>
      <c r="AU517" s="476"/>
    </row>
    <row r="518" spans="11:47">
      <c r="K518" s="413"/>
      <c r="U518" s="173"/>
      <c r="V518" s="173"/>
      <c r="W518" s="173"/>
      <c r="X518" s="173"/>
      <c r="AD518" s="413"/>
      <c r="AP518" s="11"/>
      <c r="AU518" s="476"/>
    </row>
    <row r="519" spans="11:47">
      <c r="K519" s="413"/>
      <c r="U519" s="173"/>
      <c r="V519" s="173"/>
      <c r="W519" s="173"/>
      <c r="X519" s="173"/>
      <c r="AD519" s="413"/>
      <c r="AP519" s="11"/>
      <c r="AU519" s="476"/>
    </row>
    <row r="520" spans="11:47">
      <c r="K520" s="413"/>
      <c r="U520" s="173"/>
      <c r="V520" s="173"/>
      <c r="W520" s="173"/>
      <c r="X520" s="173"/>
      <c r="AD520" s="413"/>
      <c r="AP520" s="11"/>
      <c r="AU520" s="476"/>
    </row>
    <row r="521" spans="11:47">
      <c r="K521" s="413"/>
      <c r="U521" s="173"/>
      <c r="V521" s="173"/>
      <c r="W521" s="173"/>
      <c r="X521" s="173"/>
      <c r="AD521" s="413"/>
      <c r="AP521" s="11"/>
      <c r="AU521" s="476"/>
    </row>
    <row r="522" spans="11:47">
      <c r="K522" s="413"/>
      <c r="U522" s="173"/>
      <c r="V522" s="173"/>
      <c r="W522" s="173"/>
      <c r="X522" s="173"/>
      <c r="AD522" s="413"/>
      <c r="AP522" s="11"/>
      <c r="AU522" s="476"/>
    </row>
    <row r="523" spans="11:47">
      <c r="K523" s="413"/>
      <c r="U523" s="173"/>
      <c r="V523" s="173"/>
      <c r="W523" s="173"/>
      <c r="X523" s="173"/>
      <c r="AD523" s="413"/>
      <c r="AP523" s="11"/>
      <c r="AU523" s="476"/>
    </row>
    <row r="524" spans="11:47">
      <c r="K524" s="413"/>
      <c r="U524" s="173"/>
      <c r="V524" s="173"/>
      <c r="W524" s="173"/>
      <c r="X524" s="173"/>
      <c r="AD524" s="413"/>
      <c r="AP524" s="11"/>
      <c r="AU524" s="476"/>
    </row>
    <row r="525" spans="11:47">
      <c r="K525" s="413"/>
      <c r="U525" s="173"/>
      <c r="V525" s="173"/>
      <c r="W525" s="173"/>
      <c r="X525" s="173"/>
      <c r="AD525" s="413"/>
      <c r="AP525" s="11"/>
      <c r="AU525" s="476"/>
    </row>
    <row r="526" spans="11:47">
      <c r="K526" s="413"/>
      <c r="U526" s="173"/>
      <c r="V526" s="173"/>
      <c r="W526" s="173"/>
      <c r="X526" s="173"/>
      <c r="AD526" s="413"/>
      <c r="AP526" s="11"/>
      <c r="AU526" s="476"/>
    </row>
    <row r="527" spans="11:47">
      <c r="K527" s="413"/>
      <c r="U527" s="173"/>
      <c r="V527" s="173"/>
      <c r="W527" s="173"/>
      <c r="X527" s="173"/>
      <c r="AD527" s="413"/>
      <c r="AP527" s="11"/>
      <c r="AU527" s="476"/>
    </row>
    <row r="528" spans="11:47">
      <c r="K528" s="413"/>
      <c r="U528" s="173"/>
      <c r="V528" s="173"/>
      <c r="W528" s="173"/>
      <c r="X528" s="173"/>
      <c r="AD528" s="413"/>
      <c r="AP528" s="11"/>
      <c r="AU528" s="476"/>
    </row>
    <row r="529" spans="11:47">
      <c r="K529" s="413"/>
      <c r="U529" s="173"/>
      <c r="V529" s="173"/>
      <c r="W529" s="173"/>
      <c r="X529" s="173"/>
      <c r="AD529" s="413"/>
      <c r="AP529" s="11"/>
      <c r="AU529" s="476"/>
    </row>
    <row r="530" spans="11:47">
      <c r="K530" s="413"/>
      <c r="U530" s="173"/>
      <c r="V530" s="173"/>
      <c r="W530" s="173"/>
      <c r="X530" s="173"/>
      <c r="AD530" s="413"/>
      <c r="AP530" s="11"/>
      <c r="AU530" s="476"/>
    </row>
    <row r="531" spans="11:47">
      <c r="K531" s="413"/>
      <c r="U531" s="173"/>
      <c r="V531" s="173"/>
      <c r="W531" s="173"/>
      <c r="X531" s="173"/>
      <c r="AD531" s="413"/>
      <c r="AP531" s="11"/>
      <c r="AU531" s="476"/>
    </row>
    <row r="532" spans="11:47">
      <c r="K532" s="413"/>
      <c r="U532" s="173"/>
      <c r="V532" s="173"/>
      <c r="W532" s="173"/>
      <c r="X532" s="173"/>
      <c r="AD532" s="413"/>
      <c r="AP532" s="11"/>
      <c r="AU532" s="476"/>
    </row>
    <row r="533" spans="11:47">
      <c r="K533" s="413"/>
      <c r="U533" s="173"/>
      <c r="V533" s="173"/>
      <c r="W533" s="173"/>
      <c r="X533" s="173"/>
      <c r="AD533" s="413"/>
      <c r="AP533" s="11"/>
      <c r="AU533" s="476"/>
    </row>
    <row r="534" spans="11:47">
      <c r="K534" s="413"/>
      <c r="U534" s="173"/>
      <c r="V534" s="173"/>
      <c r="W534" s="173"/>
      <c r="X534" s="173"/>
      <c r="AD534" s="413"/>
      <c r="AP534" s="11"/>
      <c r="AU534" s="476"/>
    </row>
    <row r="535" spans="11:47">
      <c r="K535" s="413"/>
      <c r="U535" s="173"/>
      <c r="V535" s="173"/>
      <c r="W535" s="173"/>
      <c r="X535" s="173"/>
      <c r="AD535" s="413"/>
      <c r="AP535" s="11"/>
      <c r="AU535" s="476"/>
    </row>
    <row r="536" spans="11:47">
      <c r="K536" s="413"/>
      <c r="U536" s="173"/>
      <c r="V536" s="173"/>
      <c r="W536" s="173"/>
      <c r="X536" s="173"/>
      <c r="AD536" s="413"/>
      <c r="AP536" s="11"/>
      <c r="AU536" s="476"/>
    </row>
    <row r="537" spans="11:47">
      <c r="K537" s="413"/>
      <c r="U537" s="173"/>
      <c r="V537" s="173"/>
      <c r="W537" s="173"/>
      <c r="X537" s="173"/>
      <c r="AD537" s="413"/>
      <c r="AP537" s="11"/>
      <c r="AU537" s="476"/>
    </row>
    <row r="538" spans="11:47">
      <c r="K538" s="413"/>
      <c r="U538" s="173"/>
      <c r="V538" s="173"/>
      <c r="W538" s="173"/>
      <c r="X538" s="173"/>
      <c r="AD538" s="413"/>
      <c r="AP538" s="11"/>
      <c r="AU538" s="476"/>
    </row>
    <row r="539" spans="11:47">
      <c r="K539" s="413"/>
      <c r="U539" s="173"/>
      <c r="V539" s="173"/>
      <c r="W539" s="173"/>
      <c r="X539" s="173"/>
      <c r="AD539" s="413"/>
      <c r="AP539" s="11"/>
      <c r="AU539" s="476"/>
    </row>
    <row r="540" spans="11:47">
      <c r="K540" s="413"/>
      <c r="U540" s="173"/>
      <c r="V540" s="173"/>
      <c r="W540" s="173"/>
      <c r="X540" s="173"/>
      <c r="AD540" s="413"/>
      <c r="AP540" s="11"/>
      <c r="AU540" s="476"/>
    </row>
    <row r="541" spans="11:47">
      <c r="K541" s="413"/>
      <c r="U541" s="173"/>
      <c r="V541" s="173"/>
      <c r="W541" s="173"/>
      <c r="X541" s="173"/>
      <c r="AD541" s="413"/>
      <c r="AP541" s="11"/>
      <c r="AU541" s="476"/>
    </row>
    <row r="542" spans="11:47">
      <c r="K542" s="413"/>
      <c r="U542" s="173"/>
      <c r="V542" s="173"/>
      <c r="W542" s="173"/>
      <c r="X542" s="173"/>
      <c r="AD542" s="413"/>
      <c r="AP542" s="11"/>
      <c r="AU542" s="476"/>
    </row>
    <row r="543" spans="11:47">
      <c r="K543" s="413"/>
      <c r="U543" s="173"/>
      <c r="V543" s="173"/>
      <c r="W543" s="173"/>
      <c r="X543" s="173"/>
      <c r="AD543" s="413"/>
      <c r="AP543" s="11"/>
      <c r="AU543" s="476"/>
    </row>
    <row r="544" spans="11:47">
      <c r="K544" s="413"/>
      <c r="U544" s="173"/>
      <c r="V544" s="173"/>
      <c r="W544" s="173"/>
      <c r="X544" s="173"/>
      <c r="AD544" s="413"/>
      <c r="AP544" s="11"/>
      <c r="AU544" s="476"/>
    </row>
    <row r="545" spans="11:47">
      <c r="K545" s="413"/>
      <c r="U545" s="173"/>
      <c r="V545" s="173"/>
      <c r="W545" s="173"/>
      <c r="X545" s="173"/>
      <c r="AD545" s="413"/>
      <c r="AP545" s="11"/>
      <c r="AU545" s="476"/>
    </row>
    <row r="546" spans="11:47">
      <c r="K546" s="413"/>
      <c r="U546" s="173"/>
      <c r="V546" s="173"/>
      <c r="W546" s="173"/>
      <c r="X546" s="173"/>
      <c r="AD546" s="413"/>
      <c r="AP546" s="11"/>
      <c r="AU546" s="476"/>
    </row>
    <row r="547" spans="11:47">
      <c r="K547" s="413"/>
      <c r="U547" s="173"/>
      <c r="V547" s="173"/>
      <c r="W547" s="173"/>
      <c r="X547" s="173"/>
      <c r="AD547" s="413"/>
      <c r="AP547" s="11"/>
      <c r="AU547" s="476"/>
    </row>
    <row r="548" spans="11:47">
      <c r="K548" s="413"/>
      <c r="U548" s="173"/>
      <c r="V548" s="173"/>
      <c r="W548" s="173"/>
      <c r="X548" s="173"/>
      <c r="AD548" s="413"/>
      <c r="AP548" s="11"/>
      <c r="AU548" s="476"/>
    </row>
    <row r="549" spans="11:47">
      <c r="K549" s="413"/>
      <c r="U549" s="173"/>
      <c r="V549" s="173"/>
      <c r="W549" s="173"/>
      <c r="X549" s="173"/>
      <c r="AD549" s="413"/>
      <c r="AP549" s="11"/>
      <c r="AU549" s="476"/>
    </row>
    <row r="550" spans="11:47">
      <c r="K550" s="413"/>
      <c r="U550" s="173"/>
      <c r="V550" s="173"/>
      <c r="W550" s="173"/>
      <c r="X550" s="173"/>
      <c r="AD550" s="413"/>
      <c r="AP550" s="11"/>
      <c r="AU550" s="476"/>
    </row>
    <row r="551" spans="11:47">
      <c r="K551" s="413"/>
      <c r="U551" s="173"/>
      <c r="V551" s="173"/>
      <c r="W551" s="173"/>
      <c r="X551" s="173"/>
      <c r="AD551" s="413"/>
      <c r="AP551" s="11"/>
      <c r="AU551" s="476"/>
    </row>
    <row r="552" spans="11:47">
      <c r="K552" s="413"/>
      <c r="U552" s="173"/>
      <c r="V552" s="173"/>
      <c r="W552" s="173"/>
      <c r="X552" s="173"/>
      <c r="AD552" s="413"/>
      <c r="AP552" s="11"/>
      <c r="AU552" s="476"/>
    </row>
    <row r="553" spans="11:47">
      <c r="K553" s="413"/>
      <c r="U553" s="173"/>
      <c r="V553" s="173"/>
      <c r="W553" s="173"/>
      <c r="X553" s="173"/>
      <c r="AD553" s="413"/>
      <c r="AP553" s="11"/>
      <c r="AU553" s="476"/>
    </row>
    <row r="554" spans="11:47">
      <c r="K554" s="413"/>
      <c r="U554" s="173"/>
      <c r="V554" s="173"/>
      <c r="W554" s="173"/>
      <c r="X554" s="173"/>
      <c r="AD554" s="413"/>
      <c r="AP554" s="11"/>
      <c r="AU554" s="476"/>
    </row>
    <row r="555" spans="11:47">
      <c r="K555" s="413"/>
      <c r="U555" s="173"/>
      <c r="V555" s="173"/>
      <c r="W555" s="173"/>
      <c r="X555" s="173"/>
      <c r="AD555" s="413"/>
      <c r="AP555" s="11"/>
      <c r="AU555" s="476"/>
    </row>
    <row r="556" spans="11:47">
      <c r="K556" s="413"/>
      <c r="U556" s="173"/>
      <c r="V556" s="173"/>
      <c r="W556" s="173"/>
      <c r="X556" s="173"/>
      <c r="AD556" s="413"/>
      <c r="AP556" s="11"/>
      <c r="AU556" s="476"/>
    </row>
    <row r="557" spans="11:47">
      <c r="K557" s="413"/>
      <c r="U557" s="173"/>
      <c r="V557" s="173"/>
      <c r="W557" s="173"/>
      <c r="X557" s="173"/>
      <c r="AD557" s="413"/>
      <c r="AP557" s="11"/>
      <c r="AU557" s="476"/>
    </row>
    <row r="558" spans="11:47">
      <c r="K558" s="413"/>
      <c r="U558" s="173"/>
      <c r="V558" s="173"/>
      <c r="W558" s="173"/>
      <c r="X558" s="173"/>
      <c r="AD558" s="413"/>
      <c r="AP558" s="11"/>
      <c r="AU558" s="476"/>
    </row>
    <row r="559" spans="11:47">
      <c r="K559" s="413"/>
      <c r="U559" s="173"/>
      <c r="V559" s="173"/>
      <c r="W559" s="173"/>
      <c r="X559" s="173"/>
      <c r="AD559" s="413"/>
      <c r="AP559" s="11"/>
      <c r="AU559" s="476"/>
    </row>
    <row r="560" spans="11:47">
      <c r="K560" s="413"/>
      <c r="U560" s="173"/>
      <c r="V560" s="173"/>
      <c r="W560" s="173"/>
      <c r="X560" s="173"/>
      <c r="AD560" s="413"/>
      <c r="AP560" s="11"/>
      <c r="AU560" s="476"/>
    </row>
    <row r="561" spans="11:47">
      <c r="K561" s="413"/>
      <c r="U561" s="173"/>
      <c r="V561" s="173"/>
      <c r="W561" s="173"/>
      <c r="X561" s="173"/>
      <c r="AD561" s="413"/>
      <c r="AP561" s="11"/>
      <c r="AU561" s="476"/>
    </row>
    <row r="562" spans="11:47">
      <c r="K562" s="413"/>
      <c r="U562" s="173"/>
      <c r="V562" s="173"/>
      <c r="W562" s="173"/>
      <c r="X562" s="173"/>
      <c r="AD562" s="413"/>
      <c r="AP562" s="11"/>
      <c r="AU562" s="476"/>
    </row>
    <row r="563" spans="11:47">
      <c r="K563" s="413"/>
      <c r="U563" s="173"/>
      <c r="V563" s="173"/>
      <c r="W563" s="173"/>
      <c r="X563" s="173"/>
      <c r="AD563" s="413"/>
      <c r="AP563" s="11"/>
      <c r="AU563" s="476"/>
    </row>
    <row r="564" spans="11:47">
      <c r="K564" s="413"/>
      <c r="U564" s="173"/>
      <c r="V564" s="173"/>
      <c r="W564" s="173"/>
      <c r="X564" s="173"/>
      <c r="AD564" s="413"/>
      <c r="AP564" s="11"/>
      <c r="AU564" s="476"/>
    </row>
    <row r="565" spans="11:47">
      <c r="K565" s="413"/>
      <c r="U565" s="173"/>
      <c r="V565" s="173"/>
      <c r="W565" s="173"/>
      <c r="X565" s="173"/>
      <c r="AD565" s="413"/>
      <c r="AP565" s="11"/>
      <c r="AU565" s="476"/>
    </row>
    <row r="566" spans="11:47">
      <c r="K566" s="413"/>
      <c r="U566" s="173"/>
      <c r="V566" s="173"/>
      <c r="W566" s="173"/>
      <c r="X566" s="173"/>
      <c r="AD566" s="413"/>
      <c r="AP566" s="11"/>
      <c r="AU566" s="476"/>
    </row>
    <row r="567" spans="11:47">
      <c r="K567" s="413"/>
      <c r="U567" s="173"/>
      <c r="V567" s="173"/>
      <c r="W567" s="173"/>
      <c r="X567" s="173"/>
      <c r="AD567" s="413"/>
      <c r="AP567" s="11"/>
      <c r="AU567" s="476"/>
    </row>
    <row r="568" spans="11:47">
      <c r="K568" s="413"/>
      <c r="U568" s="173"/>
      <c r="V568" s="173"/>
      <c r="W568" s="173"/>
      <c r="X568" s="173"/>
      <c r="AD568" s="413"/>
      <c r="AP568" s="11"/>
      <c r="AU568" s="476"/>
    </row>
    <row r="569" spans="11:47">
      <c r="K569" s="413"/>
      <c r="U569" s="173"/>
      <c r="V569" s="173"/>
      <c r="W569" s="173"/>
      <c r="X569" s="173"/>
      <c r="AD569" s="413"/>
      <c r="AP569" s="11"/>
      <c r="AU569" s="476"/>
    </row>
    <row r="570" spans="11:47">
      <c r="K570" s="413"/>
      <c r="U570" s="173"/>
      <c r="V570" s="173"/>
      <c r="W570" s="173"/>
      <c r="X570" s="173"/>
      <c r="AD570" s="413"/>
      <c r="AP570" s="11"/>
      <c r="AU570" s="476"/>
    </row>
    <row r="571" spans="11:47">
      <c r="K571" s="413"/>
      <c r="U571" s="173"/>
      <c r="V571" s="173"/>
      <c r="W571" s="173"/>
      <c r="X571" s="173"/>
      <c r="AD571" s="413"/>
      <c r="AP571" s="11"/>
      <c r="AU571" s="476"/>
    </row>
    <row r="572" spans="11:47">
      <c r="K572" s="413"/>
      <c r="U572" s="173"/>
      <c r="V572" s="173"/>
      <c r="W572" s="173"/>
      <c r="X572" s="173"/>
      <c r="AD572" s="413"/>
      <c r="AP572" s="11"/>
      <c r="AU572" s="476"/>
    </row>
    <row r="573" spans="11:47">
      <c r="K573" s="413"/>
      <c r="U573" s="173"/>
      <c r="V573" s="173"/>
      <c r="W573" s="173"/>
      <c r="X573" s="173"/>
      <c r="AD573" s="413"/>
      <c r="AP573" s="11"/>
      <c r="AU573" s="476"/>
    </row>
    <row r="574" spans="11:47">
      <c r="K574" s="413"/>
      <c r="U574" s="173"/>
      <c r="V574" s="173"/>
      <c r="W574" s="173"/>
      <c r="X574" s="173"/>
      <c r="AD574" s="413"/>
      <c r="AP574" s="11"/>
      <c r="AU574" s="476"/>
    </row>
    <row r="575" spans="11:47">
      <c r="K575" s="413"/>
      <c r="U575" s="173"/>
      <c r="V575" s="173"/>
      <c r="W575" s="173"/>
      <c r="X575" s="173"/>
      <c r="AD575" s="413"/>
      <c r="AP575" s="11"/>
      <c r="AU575" s="476"/>
    </row>
    <row r="576" spans="11:47">
      <c r="K576" s="413"/>
      <c r="U576" s="173"/>
      <c r="V576" s="173"/>
      <c r="W576" s="173"/>
      <c r="X576" s="173"/>
      <c r="AD576" s="413"/>
      <c r="AP576" s="11"/>
      <c r="AU576" s="476"/>
    </row>
    <row r="577" spans="11:47">
      <c r="K577" s="413"/>
      <c r="U577" s="173"/>
      <c r="V577" s="173"/>
      <c r="W577" s="173"/>
      <c r="X577" s="173"/>
      <c r="AD577" s="413"/>
      <c r="AP577" s="11"/>
      <c r="AU577" s="476"/>
    </row>
    <row r="578" spans="11:47">
      <c r="K578" s="413"/>
      <c r="U578" s="173"/>
      <c r="V578" s="173"/>
      <c r="W578" s="173"/>
      <c r="X578" s="173"/>
      <c r="AD578" s="413"/>
      <c r="AP578" s="11"/>
      <c r="AU578" s="476"/>
    </row>
    <row r="579" spans="11:47">
      <c r="K579" s="413"/>
      <c r="U579" s="173"/>
      <c r="V579" s="173"/>
      <c r="W579" s="173"/>
      <c r="X579" s="173"/>
      <c r="AD579" s="413"/>
      <c r="AP579" s="11"/>
      <c r="AU579" s="476"/>
    </row>
    <row r="580" spans="11:47">
      <c r="K580" s="413"/>
      <c r="U580" s="173"/>
      <c r="V580" s="173"/>
      <c r="W580" s="173"/>
      <c r="X580" s="173"/>
      <c r="AD580" s="413"/>
      <c r="AP580" s="11"/>
      <c r="AU580" s="476"/>
    </row>
    <row r="581" spans="11:47">
      <c r="K581" s="413"/>
      <c r="U581" s="173"/>
      <c r="V581" s="173"/>
      <c r="W581" s="173"/>
      <c r="X581" s="173"/>
      <c r="AD581" s="413"/>
      <c r="AP581" s="11"/>
      <c r="AU581" s="476"/>
    </row>
    <row r="582" spans="11:47">
      <c r="K582" s="413"/>
      <c r="U582" s="173"/>
      <c r="V582" s="173"/>
      <c r="W582" s="173"/>
      <c r="X582" s="173"/>
      <c r="AD582" s="413"/>
      <c r="AP582" s="11"/>
      <c r="AU582" s="476"/>
    </row>
    <row r="583" spans="11:47">
      <c r="K583" s="413"/>
      <c r="U583" s="173"/>
      <c r="V583" s="173"/>
      <c r="W583" s="173"/>
      <c r="X583" s="173"/>
      <c r="AD583" s="413"/>
      <c r="AP583" s="11"/>
      <c r="AU583" s="476"/>
    </row>
    <row r="584" spans="11:47">
      <c r="K584" s="413"/>
      <c r="U584" s="173"/>
      <c r="V584" s="173"/>
      <c r="W584" s="173"/>
      <c r="X584" s="173"/>
      <c r="AD584" s="413"/>
      <c r="AP584" s="11"/>
      <c r="AU584" s="476"/>
    </row>
    <row r="585" spans="11:47">
      <c r="K585" s="413"/>
      <c r="U585" s="173"/>
      <c r="V585" s="173"/>
      <c r="W585" s="173"/>
      <c r="X585" s="173"/>
      <c r="AD585" s="413"/>
      <c r="AP585" s="11"/>
      <c r="AU585" s="476"/>
    </row>
    <row r="586" spans="11:47">
      <c r="K586" s="413"/>
      <c r="U586" s="173"/>
      <c r="V586" s="173"/>
      <c r="W586" s="173"/>
      <c r="X586" s="173"/>
      <c r="AD586" s="413"/>
      <c r="AP586" s="11"/>
      <c r="AU586" s="476"/>
    </row>
    <row r="587" spans="11:47">
      <c r="K587" s="413"/>
      <c r="U587" s="173"/>
      <c r="V587" s="173"/>
      <c r="W587" s="173"/>
      <c r="X587" s="173"/>
      <c r="AD587" s="413"/>
      <c r="AP587" s="11"/>
      <c r="AU587" s="476"/>
    </row>
    <row r="588" spans="11:47">
      <c r="K588" s="413"/>
      <c r="U588" s="173"/>
      <c r="V588" s="173"/>
      <c r="W588" s="173"/>
      <c r="X588" s="173"/>
      <c r="AD588" s="413"/>
      <c r="AP588" s="11"/>
      <c r="AU588" s="476"/>
    </row>
    <row r="589" spans="11:47">
      <c r="K589" s="413"/>
      <c r="U589" s="173"/>
      <c r="V589" s="173"/>
      <c r="W589" s="173"/>
      <c r="X589" s="173"/>
      <c r="AD589" s="413"/>
      <c r="AP589" s="11"/>
      <c r="AU589" s="476"/>
    </row>
    <row r="590" spans="11:47">
      <c r="K590" s="413"/>
      <c r="U590" s="173"/>
      <c r="V590" s="173"/>
      <c r="W590" s="173"/>
      <c r="X590" s="173"/>
      <c r="AD590" s="413"/>
      <c r="AP590" s="11"/>
      <c r="AU590" s="476"/>
    </row>
    <row r="591" spans="11:47">
      <c r="K591" s="413"/>
      <c r="U591" s="173"/>
      <c r="V591" s="173"/>
      <c r="W591" s="173"/>
      <c r="X591" s="173"/>
      <c r="AD591" s="413"/>
      <c r="AP591" s="11"/>
      <c r="AU591" s="476"/>
    </row>
    <row r="592" spans="11:47">
      <c r="K592" s="413"/>
      <c r="U592" s="173"/>
      <c r="V592" s="173"/>
      <c r="W592" s="173"/>
      <c r="X592" s="173"/>
      <c r="AD592" s="413"/>
      <c r="AP592" s="11"/>
      <c r="AU592" s="476"/>
    </row>
    <row r="593" spans="11:47">
      <c r="K593" s="413"/>
      <c r="U593" s="173"/>
      <c r="V593" s="173"/>
      <c r="W593" s="173"/>
      <c r="X593" s="173"/>
      <c r="AD593" s="413"/>
      <c r="AP593" s="11"/>
      <c r="AU593" s="476"/>
    </row>
    <row r="594" spans="11:47">
      <c r="K594" s="413"/>
      <c r="U594" s="173"/>
      <c r="V594" s="173"/>
      <c r="W594" s="173"/>
      <c r="X594" s="173"/>
      <c r="AD594" s="413"/>
      <c r="AP594" s="11"/>
      <c r="AU594" s="476"/>
    </row>
    <row r="595" spans="11:47">
      <c r="K595" s="413"/>
      <c r="U595" s="173"/>
      <c r="V595" s="173"/>
      <c r="W595" s="173"/>
      <c r="X595" s="173"/>
      <c r="AD595" s="413"/>
      <c r="AP595" s="11"/>
      <c r="AU595" s="476"/>
    </row>
    <row r="596" spans="11:47">
      <c r="K596" s="413"/>
      <c r="U596" s="173"/>
      <c r="V596" s="173"/>
      <c r="W596" s="173"/>
      <c r="X596" s="173"/>
      <c r="AD596" s="413"/>
      <c r="AP596" s="11"/>
      <c r="AU596" s="476"/>
    </row>
    <row r="597" spans="11:47">
      <c r="K597" s="413"/>
      <c r="U597" s="173"/>
      <c r="V597" s="173"/>
      <c r="W597" s="173"/>
      <c r="X597" s="173"/>
      <c r="AD597" s="413"/>
      <c r="AP597" s="11"/>
      <c r="AU597" s="476"/>
    </row>
    <row r="598" spans="11:47">
      <c r="K598" s="413"/>
      <c r="U598" s="173"/>
      <c r="V598" s="173"/>
      <c r="W598" s="173"/>
      <c r="X598" s="173"/>
      <c r="AD598" s="413"/>
      <c r="AP598" s="11"/>
      <c r="AU598" s="476"/>
    </row>
    <row r="599" spans="11:47">
      <c r="K599" s="413"/>
      <c r="U599" s="173"/>
      <c r="V599" s="173"/>
      <c r="W599" s="173"/>
      <c r="X599" s="173"/>
      <c r="AD599" s="413"/>
      <c r="AP599" s="11"/>
      <c r="AU599" s="476"/>
    </row>
    <row r="600" spans="11:47">
      <c r="K600" s="413"/>
      <c r="U600" s="173"/>
      <c r="V600" s="173"/>
      <c r="W600" s="173"/>
      <c r="X600" s="173"/>
      <c r="AD600" s="413"/>
      <c r="AP600" s="11"/>
      <c r="AU600" s="476"/>
    </row>
    <row r="601" spans="11:47">
      <c r="K601" s="413"/>
      <c r="U601" s="173"/>
      <c r="V601" s="173"/>
      <c r="W601" s="173"/>
      <c r="X601" s="173"/>
      <c r="AD601" s="413"/>
      <c r="AP601" s="11"/>
      <c r="AU601" s="476"/>
    </row>
    <row r="602" spans="11:47">
      <c r="K602" s="413"/>
      <c r="U602" s="173"/>
      <c r="V602" s="173"/>
      <c r="W602" s="173"/>
      <c r="X602" s="173"/>
      <c r="AD602" s="413"/>
      <c r="AP602" s="11"/>
      <c r="AU602" s="476"/>
    </row>
    <row r="603" spans="11:47">
      <c r="K603" s="413"/>
      <c r="U603" s="173"/>
      <c r="V603" s="173"/>
      <c r="W603" s="173"/>
      <c r="X603" s="173"/>
      <c r="AD603" s="413"/>
      <c r="AP603" s="11"/>
      <c r="AU603" s="476"/>
    </row>
    <row r="604" spans="11:47">
      <c r="K604" s="413"/>
      <c r="U604" s="173"/>
      <c r="V604" s="173"/>
      <c r="W604" s="173"/>
      <c r="X604" s="173"/>
      <c r="AD604" s="413"/>
      <c r="AP604" s="11"/>
      <c r="AU604" s="476"/>
    </row>
    <row r="605" spans="11:47">
      <c r="K605" s="413"/>
      <c r="U605" s="173"/>
      <c r="V605" s="173"/>
      <c r="W605" s="173"/>
      <c r="X605" s="173"/>
      <c r="AD605" s="413"/>
      <c r="AP605" s="11"/>
      <c r="AU605" s="476"/>
    </row>
    <row r="606" spans="11:47">
      <c r="K606" s="413"/>
      <c r="U606" s="173"/>
      <c r="V606" s="173"/>
      <c r="W606" s="173"/>
      <c r="X606" s="173"/>
      <c r="AD606" s="413"/>
      <c r="AP606" s="11"/>
      <c r="AU606" s="476"/>
    </row>
    <row r="607" spans="11:47">
      <c r="K607" s="413"/>
      <c r="U607" s="173"/>
      <c r="V607" s="173"/>
      <c r="W607" s="173"/>
      <c r="X607" s="173"/>
      <c r="AD607" s="413"/>
      <c r="AP607" s="11"/>
      <c r="AU607" s="476"/>
    </row>
    <row r="608" spans="11:47">
      <c r="K608" s="413"/>
      <c r="U608" s="173"/>
      <c r="V608" s="173"/>
      <c r="W608" s="173"/>
      <c r="X608" s="173"/>
      <c r="AD608" s="413"/>
      <c r="AP608" s="11"/>
      <c r="AU608" s="476"/>
    </row>
    <row r="609" spans="11:47">
      <c r="K609" s="413"/>
      <c r="U609" s="173"/>
      <c r="V609" s="173"/>
      <c r="W609" s="173"/>
      <c r="X609" s="173"/>
      <c r="AD609" s="413"/>
      <c r="AP609" s="11"/>
      <c r="AU609" s="476"/>
    </row>
    <row r="610" spans="11:47">
      <c r="K610" s="413"/>
      <c r="U610" s="173"/>
      <c r="V610" s="173"/>
      <c r="W610" s="173"/>
      <c r="X610" s="173"/>
      <c r="AD610" s="413"/>
      <c r="AP610" s="11"/>
      <c r="AU610" s="476"/>
    </row>
    <row r="611" spans="11:47">
      <c r="K611" s="413"/>
      <c r="U611" s="173"/>
      <c r="V611" s="173"/>
      <c r="W611" s="173"/>
      <c r="X611" s="173"/>
      <c r="AD611" s="413"/>
      <c r="AP611" s="11"/>
      <c r="AU611" s="476"/>
    </row>
    <row r="612" spans="11:47">
      <c r="K612" s="413"/>
      <c r="U612" s="173"/>
      <c r="V612" s="173"/>
      <c r="W612" s="173"/>
      <c r="X612" s="173"/>
      <c r="AD612" s="413"/>
      <c r="AP612" s="11"/>
      <c r="AU612" s="476"/>
    </row>
    <row r="613" spans="11:47">
      <c r="K613" s="413"/>
      <c r="U613" s="173"/>
      <c r="V613" s="173"/>
      <c r="W613" s="173"/>
      <c r="X613" s="173"/>
      <c r="AD613" s="413"/>
      <c r="AP613" s="11"/>
      <c r="AU613" s="476"/>
    </row>
    <row r="614" spans="11:47">
      <c r="K614" s="413"/>
      <c r="U614" s="173"/>
      <c r="V614" s="173"/>
      <c r="W614" s="173"/>
      <c r="X614" s="173"/>
      <c r="AD614" s="413"/>
      <c r="AP614" s="11"/>
      <c r="AU614" s="476"/>
    </row>
    <row r="615" spans="11:47">
      <c r="K615" s="413"/>
      <c r="U615" s="173"/>
      <c r="V615" s="173"/>
      <c r="W615" s="173"/>
      <c r="X615" s="173"/>
      <c r="AD615" s="413"/>
      <c r="AP615" s="11"/>
      <c r="AU615" s="476"/>
    </row>
    <row r="616" spans="11:47">
      <c r="K616" s="413"/>
      <c r="U616" s="173"/>
      <c r="V616" s="173"/>
      <c r="W616" s="173"/>
      <c r="X616" s="173"/>
      <c r="AD616" s="413"/>
      <c r="AP616" s="11"/>
      <c r="AU616" s="476"/>
    </row>
    <row r="617" spans="11:47">
      <c r="K617" s="413"/>
      <c r="U617" s="173"/>
      <c r="V617" s="173"/>
      <c r="W617" s="173"/>
      <c r="X617" s="173"/>
      <c r="AD617" s="413"/>
      <c r="AP617" s="11"/>
      <c r="AU617" s="476"/>
    </row>
    <row r="618" spans="11:47">
      <c r="K618" s="413"/>
      <c r="U618" s="173"/>
      <c r="V618" s="173"/>
      <c r="W618" s="173"/>
      <c r="X618" s="173"/>
      <c r="AD618" s="413"/>
      <c r="AP618" s="11"/>
      <c r="AU618" s="476"/>
    </row>
    <row r="619" spans="11:47">
      <c r="K619" s="413"/>
      <c r="U619" s="173"/>
      <c r="V619" s="173"/>
      <c r="W619" s="173"/>
      <c r="X619" s="173"/>
      <c r="AD619" s="413"/>
      <c r="AP619" s="11"/>
      <c r="AU619" s="476"/>
    </row>
  </sheetData>
  <autoFilter ref="A10:BA10" xr:uid="{BDE4281E-6E0C-43D4-B91C-08E08495D9DE}">
    <sortState xmlns:xlrd2="http://schemas.microsoft.com/office/spreadsheetml/2017/richdata2" ref="A11:BA302">
      <sortCondition ref="A10"/>
    </sortState>
  </autoFilter>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6B68A-C397-4289-AE13-5FFD99F138ED}">
  <sheetPr>
    <tabColor theme="6"/>
    <pageSetUpPr fitToPage="1"/>
  </sheetPr>
  <dimension ref="A1:AJ303"/>
  <sheetViews>
    <sheetView tabSelected="1" zoomScaleNormal="100" workbookViewId="0">
      <pane xSplit="2" ySplit="10" topLeftCell="C11" activePane="bottomRight" state="frozen"/>
      <selection pane="topRight" activeCell="C1" sqref="C1"/>
      <selection pane="bottomLeft" activeCell="A11" sqref="A11"/>
      <selection pane="bottomRight"/>
    </sheetView>
  </sheetViews>
  <sheetFormatPr defaultColWidth="9.140625" defaultRowHeight="16.5"/>
  <cols>
    <col min="1" max="1" width="6.85546875" style="10" customWidth="1"/>
    <col min="2" max="2" width="18" style="8" bestFit="1" customWidth="1"/>
    <col min="3" max="3" width="11.85546875" style="7" customWidth="1"/>
    <col min="4" max="4" width="15.28515625" style="10" bestFit="1" customWidth="1"/>
    <col min="5" max="5" width="15.7109375" style="23" customWidth="1"/>
    <col min="6" max="6" width="19" style="23" customWidth="1"/>
    <col min="7" max="7" width="13.5703125" customWidth="1"/>
    <col min="8" max="8" width="16.42578125" customWidth="1"/>
    <col min="9" max="9" width="14.42578125" bestFit="1" customWidth="1"/>
    <col min="10" max="11" width="14.28515625" bestFit="1" customWidth="1"/>
    <col min="12" max="12" width="13.42578125" bestFit="1" customWidth="1"/>
    <col min="13" max="13" width="16.28515625" bestFit="1" customWidth="1"/>
    <col min="14" max="14" width="4.140625" style="1" bestFit="1" customWidth="1"/>
    <col min="15" max="15" width="4.85546875" style="79" bestFit="1" customWidth="1"/>
    <col min="16" max="16" width="18" style="46" customWidth="1"/>
    <col min="17" max="17" width="9.28515625" style="1" customWidth="1"/>
    <col min="18" max="18" width="10.42578125" style="46" customWidth="1"/>
    <col min="19" max="19" width="6.7109375" style="500" customWidth="1"/>
    <col min="20" max="20" width="6.7109375" style="1" bestFit="1" customWidth="1"/>
    <col min="21" max="21" width="15.5703125" style="1" bestFit="1" customWidth="1"/>
    <col min="22" max="22" width="12" style="1" customWidth="1"/>
    <col min="23" max="23" width="15.5703125" style="1" customWidth="1"/>
    <col min="24" max="24" width="15.42578125" style="1" bestFit="1" customWidth="1"/>
    <col min="25" max="25" width="16.42578125" style="1" customWidth="1"/>
    <col min="26" max="26" width="12.140625" style="1" bestFit="1" customWidth="1"/>
    <col min="27" max="27" width="14.7109375" style="1" bestFit="1" customWidth="1"/>
    <col min="28" max="28" width="16.140625" style="1" customWidth="1"/>
    <col min="29" max="29" width="14.5703125" style="1" customWidth="1"/>
    <col min="30" max="30" width="12" style="1" customWidth="1"/>
    <col min="31" max="31" width="16.140625" style="1" customWidth="1"/>
    <col min="32" max="33" width="12.7109375" style="1" customWidth="1"/>
    <col min="34" max="34" width="9.42578125" style="1" customWidth="1"/>
    <col min="35" max="35" width="6.42578125" style="1" customWidth="1"/>
    <col min="36" max="16384" width="9.140625" style="1"/>
  </cols>
  <sheetData>
    <row r="1" spans="1:35" s="312" customFormat="1" ht="35.25">
      <c r="A1" s="272" t="s">
        <v>515</v>
      </c>
      <c r="B1" s="308"/>
      <c r="C1" s="309"/>
      <c r="D1" s="310"/>
      <c r="E1" s="311"/>
      <c r="F1" s="311"/>
      <c r="O1" s="313"/>
      <c r="P1" s="314"/>
      <c r="R1" s="314"/>
      <c r="S1" s="495"/>
      <c r="T1" s="315" t="s">
        <v>520</v>
      </c>
    </row>
    <row r="2" spans="1:35" s="209" customFormat="1" ht="18.75">
      <c r="A2" s="273" t="s">
        <v>516</v>
      </c>
      <c r="B2" s="212"/>
      <c r="C2" s="213"/>
      <c r="D2" s="214"/>
      <c r="E2" s="208"/>
      <c r="F2" s="208"/>
      <c r="O2" s="210"/>
      <c r="P2" s="211"/>
      <c r="R2" s="211"/>
      <c r="S2" s="496"/>
      <c r="T2" s="220"/>
    </row>
    <row r="3" spans="1:35" s="380" customFormat="1" ht="19.5">
      <c r="A3" s="375" t="s">
        <v>608</v>
      </c>
      <c r="B3" s="376"/>
      <c r="C3" s="377"/>
      <c r="D3" s="378"/>
      <c r="E3" s="379"/>
      <c r="F3" s="379"/>
      <c r="O3" s="381"/>
      <c r="P3" s="376"/>
      <c r="R3" s="376"/>
      <c r="S3" s="497"/>
      <c r="T3" s="382"/>
    </row>
    <row r="4" spans="1:35" s="380" customFormat="1" ht="15.75">
      <c r="A4" s="81" t="s">
        <v>7</v>
      </c>
      <c r="B4" s="376"/>
      <c r="C4" s="377"/>
      <c r="D4" s="378"/>
      <c r="E4" s="379"/>
      <c r="F4" s="379"/>
      <c r="O4" s="381"/>
      <c r="P4" s="376"/>
      <c r="R4" s="376"/>
      <c r="S4" s="497"/>
    </row>
    <row r="5" spans="1:35" s="380" customFormat="1" ht="19.5">
      <c r="A5" s="383" t="s">
        <v>607</v>
      </c>
      <c r="B5" s="384"/>
      <c r="C5" s="384"/>
      <c r="D5" s="378"/>
      <c r="E5" s="379"/>
      <c r="G5" s="394"/>
      <c r="O5" s="381"/>
      <c r="P5" s="376"/>
      <c r="R5" s="376"/>
      <c r="S5" s="497"/>
      <c r="U5" s="385"/>
      <c r="V5" s="386"/>
      <c r="W5" s="386"/>
      <c r="X5" s="386"/>
      <c r="Y5" s="386"/>
      <c r="Z5" s="386"/>
      <c r="AA5" s="386"/>
      <c r="AB5" s="386"/>
      <c r="AC5" s="386"/>
      <c r="AD5" s="386"/>
      <c r="AE5" s="385"/>
      <c r="AF5" s="385"/>
      <c r="AG5" s="385"/>
    </row>
    <row r="6" spans="1:35" s="380" customFormat="1" ht="19.5">
      <c r="A6" s="387" t="s">
        <v>628</v>
      </c>
      <c r="B6" s="388"/>
      <c r="C6" s="388"/>
      <c r="D6" s="378"/>
      <c r="E6" s="379"/>
      <c r="G6" s="394"/>
      <c r="O6" s="381"/>
      <c r="P6" s="376"/>
      <c r="R6" s="376"/>
      <c r="S6" s="497"/>
      <c r="U6" s="376"/>
      <c r="V6" s="389"/>
      <c r="W6" s="390"/>
      <c r="X6" s="389"/>
      <c r="Y6" s="389"/>
      <c r="Z6" s="389"/>
      <c r="AA6" s="391"/>
      <c r="AB6" s="389"/>
      <c r="AC6" s="392"/>
      <c r="AD6" s="391"/>
      <c r="AE6" s="393"/>
      <c r="AF6" s="392"/>
      <c r="AG6" s="392"/>
    </row>
    <row r="7" spans="1:35" s="380" customFormat="1" ht="15.75">
      <c r="A7" s="98" t="s">
        <v>8</v>
      </c>
      <c r="B7" s="376"/>
      <c r="C7" s="388"/>
      <c r="D7" s="376"/>
      <c r="E7" s="376"/>
      <c r="F7" s="376"/>
      <c r="O7" s="381"/>
      <c r="P7" s="376"/>
      <c r="R7" s="376"/>
      <c r="S7" s="497"/>
      <c r="U7" s="376"/>
      <c r="V7" s="389"/>
      <c r="W7" s="390"/>
      <c r="X7" s="389"/>
      <c r="Y7" s="389"/>
      <c r="Z7" s="389"/>
      <c r="AA7" s="391"/>
      <c r="AB7" s="389"/>
      <c r="AC7" s="392"/>
      <c r="AD7" s="391"/>
      <c r="AE7" s="393"/>
      <c r="AF7" s="392"/>
      <c r="AG7" s="392"/>
    </row>
    <row r="8" spans="1:35" s="380" customFormat="1" ht="15.75">
      <c r="A8" s="98" t="s">
        <v>9</v>
      </c>
      <c r="B8" s="376"/>
      <c r="C8" s="388"/>
      <c r="D8" s="376"/>
      <c r="E8" s="376"/>
      <c r="F8" s="376"/>
      <c r="O8" s="381"/>
      <c r="P8" s="376"/>
      <c r="R8" s="376"/>
      <c r="S8" s="497"/>
      <c r="W8" s="391"/>
      <c r="X8" s="391"/>
      <c r="Y8" s="391"/>
      <c r="Z8" s="391"/>
      <c r="AA8" s="391"/>
      <c r="AB8" s="391"/>
      <c r="AC8" s="391"/>
      <c r="AD8" s="391"/>
      <c r="AE8" s="391"/>
      <c r="AF8" s="391"/>
      <c r="AG8" s="391"/>
    </row>
    <row r="9" spans="1:35" s="46" customFormat="1" ht="99">
      <c r="A9" s="76" t="s">
        <v>10</v>
      </c>
      <c r="B9" s="76" t="s">
        <v>11</v>
      </c>
      <c r="C9" s="77" t="s">
        <v>521</v>
      </c>
      <c r="D9" s="77" t="s">
        <v>317</v>
      </c>
      <c r="E9" s="77" t="s">
        <v>365</v>
      </c>
      <c r="F9" s="77" t="s">
        <v>517</v>
      </c>
      <c r="G9" s="27" t="s">
        <v>364</v>
      </c>
      <c r="H9" s="27" t="s">
        <v>366</v>
      </c>
      <c r="I9" s="80" t="s">
        <v>14</v>
      </c>
      <c r="J9" s="28" t="s">
        <v>518</v>
      </c>
      <c r="K9" s="28" t="s">
        <v>358</v>
      </c>
      <c r="L9" s="28" t="s">
        <v>616</v>
      </c>
      <c r="M9" s="28" t="s">
        <v>361</v>
      </c>
      <c r="N9" s="28" t="s">
        <v>581</v>
      </c>
      <c r="O9" s="28" t="s">
        <v>582</v>
      </c>
      <c r="P9" s="39" t="s">
        <v>519</v>
      </c>
      <c r="Q9" s="39" t="s">
        <v>18</v>
      </c>
      <c r="R9" s="39" t="s">
        <v>19</v>
      </c>
      <c r="S9" s="498"/>
      <c r="T9" s="222" t="s">
        <v>10</v>
      </c>
      <c r="U9" s="222" t="s">
        <v>11</v>
      </c>
      <c r="V9" s="223" t="s">
        <v>357</v>
      </c>
      <c r="W9" s="223" t="s">
        <v>317</v>
      </c>
      <c r="X9" s="223" t="s">
        <v>365</v>
      </c>
      <c r="Y9" s="223" t="s">
        <v>21</v>
      </c>
      <c r="Z9" s="223" t="s">
        <v>364</v>
      </c>
      <c r="AA9" s="223" t="s">
        <v>13</v>
      </c>
      <c r="AB9" s="223" t="s">
        <v>14</v>
      </c>
      <c r="AC9" s="222" t="s">
        <v>359</v>
      </c>
      <c r="AD9" s="222" t="s">
        <v>15</v>
      </c>
      <c r="AE9" s="222" t="s">
        <v>361</v>
      </c>
      <c r="AF9" s="222" t="s">
        <v>358</v>
      </c>
      <c r="AG9" s="222" t="s">
        <v>360</v>
      </c>
      <c r="AH9" s="222" t="s">
        <v>16</v>
      </c>
      <c r="AI9" s="222" t="s">
        <v>17</v>
      </c>
    </row>
    <row r="10" spans="1:35" s="78" customFormat="1" ht="30.75" customHeight="1">
      <c r="A10" s="111"/>
      <c r="B10" s="112" t="s">
        <v>22</v>
      </c>
      <c r="C10" s="113">
        <v>5605317</v>
      </c>
      <c r="D10" s="113">
        <v>2677944799.3122659</v>
      </c>
      <c r="E10" s="113">
        <v>781854930.91081142</v>
      </c>
      <c r="F10" s="262">
        <f t="shared" ref="F10" si="0">SUM(D10:E10)</f>
        <v>3459799730.2230773</v>
      </c>
      <c r="G10" s="113">
        <v>571000000.00000179</v>
      </c>
      <c r="H10" s="113">
        <f t="shared" ref="H10" si="1">SUM(H11:H302)</f>
        <v>4030799730.2230778</v>
      </c>
      <c r="I10" s="115">
        <f>SUM(I11:I302)</f>
        <v>180929790</v>
      </c>
      <c r="J10" s="166">
        <f>SUM(J11:J302)</f>
        <v>4211729520.2230768</v>
      </c>
      <c r="K10" s="91">
        <f t="shared" ref="K10" si="2">J10/C10</f>
        <v>751.38114761806992</v>
      </c>
      <c r="L10" s="114">
        <f>SUM(L11:L300)</f>
        <v>-238751468.61461419</v>
      </c>
      <c r="M10" s="91">
        <f>SUM(J10,L10)</f>
        <v>3972978051.6084628</v>
      </c>
      <c r="N10" s="113">
        <v>0</v>
      </c>
      <c r="O10" s="114">
        <v>0</v>
      </c>
      <c r="P10" s="117">
        <f t="shared" ref="P10" si="3">J10-AC10</f>
        <v>170836144.137887</v>
      </c>
      <c r="Q10" s="118">
        <f t="shared" ref="Q10" si="4">P10/AC10</f>
        <v>4.2276825503223932E-2</v>
      </c>
      <c r="R10" s="119">
        <f t="shared" ref="R10" si="5">K10-AF10</f>
        <v>26.337434620732665</v>
      </c>
      <c r="S10" s="499"/>
      <c r="T10" s="111"/>
      <c r="U10" s="112" t="s">
        <v>22</v>
      </c>
      <c r="V10" s="113">
        <v>5573310</v>
      </c>
      <c r="W10" s="113">
        <v>2526318471.3053951</v>
      </c>
      <c r="X10" s="113">
        <v>793145114.7797991</v>
      </c>
      <c r="Y10" s="113">
        <v>3319463586.0851955</v>
      </c>
      <c r="Z10" s="113">
        <v>540500000.00000119</v>
      </c>
      <c r="AA10" s="113">
        <v>3859963586.0851898</v>
      </c>
      <c r="AB10" s="113">
        <v>180929790</v>
      </c>
      <c r="AC10" s="113">
        <f t="shared" ref="AC10:AC73" si="6">AA10+AB10</f>
        <v>4040893376.0851898</v>
      </c>
      <c r="AD10" s="113">
        <v>-222713665.64654243</v>
      </c>
      <c r="AE10" s="113">
        <f t="shared" ref="AE10:AE73" si="7">AC10+AD10</f>
        <v>3818179710.4386473</v>
      </c>
      <c r="AF10" s="114">
        <f t="shared" ref="AF10" si="8">AC10/V10</f>
        <v>725.04371299733725</v>
      </c>
      <c r="AG10" s="114">
        <f t="shared" ref="AG10:AG73" si="9">AE10/V10</f>
        <v>685.08295975616772</v>
      </c>
      <c r="AH10" s="113">
        <v>0</v>
      </c>
      <c r="AI10" s="114">
        <v>0</v>
      </c>
    </row>
    <row r="11" spans="1:35">
      <c r="A11" s="86">
        <v>5</v>
      </c>
      <c r="B11" s="87" t="s">
        <v>23</v>
      </c>
      <c r="C11" s="103">
        <v>9078</v>
      </c>
      <c r="D11" s="90">
        <v>5805836.6040929593</v>
      </c>
      <c r="E11" s="108">
        <v>5087557.6254841452</v>
      </c>
      <c r="F11" s="88">
        <f>SUM(D11:E11)</f>
        <v>10893394.229577105</v>
      </c>
      <c r="G11" s="103">
        <v>1490774.5010709288</v>
      </c>
      <c r="H11" s="89">
        <f>SUM(F11:G11)</f>
        <v>12384168.730648033</v>
      </c>
      <c r="I11" s="104">
        <v>1462383</v>
      </c>
      <c r="J11" s="94">
        <f>SUM(H11:I11)</f>
        <v>13846551.730648033</v>
      </c>
      <c r="K11" s="91">
        <f>J11/C11</f>
        <v>1525.2865973395058</v>
      </c>
      <c r="L11" s="89">
        <v>2559694.7111999979</v>
      </c>
      <c r="M11" s="91">
        <f>SUM(J11,L11)</f>
        <v>16406246.441848032</v>
      </c>
      <c r="N11" s="95">
        <v>14</v>
      </c>
      <c r="O11" s="95">
        <v>14</v>
      </c>
      <c r="P11" s="120">
        <f>J11-AC11</f>
        <v>-391343.80571961962</v>
      </c>
      <c r="Q11" s="121">
        <f>P11/AC11</f>
        <v>-2.7486070867707643E-2</v>
      </c>
      <c r="R11" s="119">
        <f>K11-AF11</f>
        <v>-37.08534783416394</v>
      </c>
      <c r="T11" s="86">
        <v>5</v>
      </c>
      <c r="U11" s="87" t="s">
        <v>23</v>
      </c>
      <c r="V11" s="103">
        <v>9113</v>
      </c>
      <c r="W11" s="90">
        <v>6098976.2663522139</v>
      </c>
      <c r="X11" s="90">
        <v>5282039.8619306339</v>
      </c>
      <c r="Y11" s="88">
        <v>11381016.128282849</v>
      </c>
      <c r="Z11" s="103">
        <v>1394496.4080848047</v>
      </c>
      <c r="AA11" s="89">
        <v>12775512.536367653</v>
      </c>
      <c r="AB11" s="181">
        <v>1462383</v>
      </c>
      <c r="AC11" s="113">
        <f>AA11+AB11</f>
        <v>14237895.536367653</v>
      </c>
      <c r="AD11" s="106">
        <v>2562278.4092999995</v>
      </c>
      <c r="AE11" s="108">
        <f>AC11+AD11</f>
        <v>16800173.945667654</v>
      </c>
      <c r="AF11" s="114">
        <f>AC11/V11</f>
        <v>1562.3719451736697</v>
      </c>
      <c r="AG11" s="84">
        <f>AE11/V11</f>
        <v>1843.5393334431751</v>
      </c>
      <c r="AH11" s="95">
        <v>14</v>
      </c>
      <c r="AI11" s="95">
        <v>14</v>
      </c>
    </row>
    <row r="12" spans="1:35">
      <c r="A12" s="82">
        <v>9</v>
      </c>
      <c r="B12" s="83" t="s">
        <v>24</v>
      </c>
      <c r="C12" s="100">
        <v>2410</v>
      </c>
      <c r="D12" s="85">
        <v>2086680.8135617943</v>
      </c>
      <c r="E12" s="108">
        <v>1774001.4041887005</v>
      </c>
      <c r="F12" s="88">
        <f>SUM(D12:E12)</f>
        <v>3860682.2177504948</v>
      </c>
      <c r="G12" s="103">
        <v>383018.1105221688</v>
      </c>
      <c r="H12" s="89">
        <f>SUM(F12:G12)</f>
        <v>4243700.328272664</v>
      </c>
      <c r="I12" s="105">
        <v>-481937</v>
      </c>
      <c r="J12" s="94">
        <f>SUM(H12:I12)</f>
        <v>3761763.328272664</v>
      </c>
      <c r="K12" s="91">
        <f>J12/C12</f>
        <v>1560.8976465861676</v>
      </c>
      <c r="L12" s="84">
        <v>106681.72800000002</v>
      </c>
      <c r="M12" s="91">
        <f>SUM(J12,L12)</f>
        <v>3868445.0562726641</v>
      </c>
      <c r="N12" s="92">
        <v>17</v>
      </c>
      <c r="O12" s="92">
        <v>17</v>
      </c>
      <c r="P12" s="117">
        <f>J12-AC12</f>
        <v>-54234.444154889323</v>
      </c>
      <c r="Q12" s="96">
        <f>P12/AC12</f>
        <v>-1.4212388840150709E-2</v>
      </c>
      <c r="R12" s="119">
        <f>K12-AF12</f>
        <v>-4.9611028711788094</v>
      </c>
      <c r="T12" s="82">
        <v>9</v>
      </c>
      <c r="U12" s="83" t="s">
        <v>24</v>
      </c>
      <c r="V12" s="100">
        <v>2437</v>
      </c>
      <c r="W12" s="85">
        <v>2178976.3506857795</v>
      </c>
      <c r="X12" s="85">
        <v>1761468.0556511714</v>
      </c>
      <c r="Y12" s="88">
        <v>3940444.4063369511</v>
      </c>
      <c r="Z12" s="103">
        <v>357490.36609060213</v>
      </c>
      <c r="AA12" s="89">
        <v>4297934.7724275533</v>
      </c>
      <c r="AB12" s="204">
        <v>-481937</v>
      </c>
      <c r="AC12" s="113">
        <f>AA12+AB12</f>
        <v>3815997.7724275533</v>
      </c>
      <c r="AD12" s="107">
        <v>83345.099999999991</v>
      </c>
      <c r="AE12" s="108">
        <f>AC12+AD12</f>
        <v>3899342.8724275534</v>
      </c>
      <c r="AF12" s="114">
        <f>AC12/V12</f>
        <v>1565.8587494573464</v>
      </c>
      <c r="AG12" s="84">
        <f>AE12/V12</f>
        <v>1600.0586263551718</v>
      </c>
      <c r="AH12" s="92">
        <v>17</v>
      </c>
      <c r="AI12" s="92">
        <v>17</v>
      </c>
    </row>
    <row r="13" spans="1:35">
      <c r="A13" s="82">
        <v>10</v>
      </c>
      <c r="B13" s="83" t="s">
        <v>25</v>
      </c>
      <c r="C13" s="100">
        <v>10780</v>
      </c>
      <c r="D13" s="85">
        <v>3681955.5768188154</v>
      </c>
      <c r="E13" s="108">
        <v>6783762.5617870288</v>
      </c>
      <c r="F13" s="88">
        <f>SUM(D13:E13)</f>
        <v>10465718.138605844</v>
      </c>
      <c r="G13" s="103">
        <v>1764575.5409511016</v>
      </c>
      <c r="H13" s="89">
        <f>SUM(F13:G13)</f>
        <v>12230293.679556945</v>
      </c>
      <c r="I13" s="105">
        <v>-279731</v>
      </c>
      <c r="J13" s="94">
        <f>SUM(H13:I13)</f>
        <v>11950562.679556945</v>
      </c>
      <c r="K13" s="91">
        <f>J13/C13</f>
        <v>1108.5865194394198</v>
      </c>
      <c r="L13" s="84">
        <v>8417.8550999999861</v>
      </c>
      <c r="M13" s="91">
        <f>SUM(J13,L13)</f>
        <v>11958980.534656946</v>
      </c>
      <c r="N13" s="92">
        <v>14</v>
      </c>
      <c r="O13" s="92">
        <v>14</v>
      </c>
      <c r="P13" s="117">
        <f>J13-AC13</f>
        <v>108606.18479562178</v>
      </c>
      <c r="Q13" s="96">
        <f>P13/AC13</f>
        <v>9.1713041543149791E-3</v>
      </c>
      <c r="R13" s="119">
        <f>K13-AF13</f>
        <v>25.447719955168168</v>
      </c>
      <c r="T13" s="82">
        <v>10</v>
      </c>
      <c r="U13" s="83" t="s">
        <v>25</v>
      </c>
      <c r="V13" s="100">
        <v>10933</v>
      </c>
      <c r="W13" s="85">
        <v>3756745.5473067951</v>
      </c>
      <c r="X13" s="85">
        <v>6714240.841455766</v>
      </c>
      <c r="Y13" s="88">
        <v>10470986.388762562</v>
      </c>
      <c r="Z13" s="103">
        <v>1650701.1059987615</v>
      </c>
      <c r="AA13" s="89">
        <v>12121687.494761324</v>
      </c>
      <c r="AB13" s="204">
        <v>-279731</v>
      </c>
      <c r="AC13" s="113">
        <f>AA13+AB13</f>
        <v>11841956.494761324</v>
      </c>
      <c r="AD13" s="107">
        <v>9918.0668999999762</v>
      </c>
      <c r="AE13" s="108">
        <f>AC13+AD13</f>
        <v>11851874.561661324</v>
      </c>
      <c r="AF13" s="114">
        <f>AC13/V13</f>
        <v>1083.1387994842516</v>
      </c>
      <c r="AG13" s="84">
        <f>AE13/V13</f>
        <v>1084.0459674070541</v>
      </c>
      <c r="AH13" s="92">
        <v>14</v>
      </c>
      <c r="AI13" s="92">
        <v>14</v>
      </c>
    </row>
    <row r="14" spans="1:35">
      <c r="A14" s="82">
        <v>16</v>
      </c>
      <c r="B14" s="83" t="s">
        <v>26</v>
      </c>
      <c r="C14" s="100">
        <v>7889</v>
      </c>
      <c r="D14" s="85">
        <v>4981040.7033950547</v>
      </c>
      <c r="E14" s="108">
        <v>2445934.5852369112</v>
      </c>
      <c r="F14" s="88">
        <f>SUM(D14:E14)</f>
        <v>7426975.2886319663</v>
      </c>
      <c r="G14" s="103">
        <v>1043049.1263165754</v>
      </c>
      <c r="H14" s="89">
        <f>SUM(F14:G14)</f>
        <v>8470024.4149485417</v>
      </c>
      <c r="I14" s="105">
        <v>-522264</v>
      </c>
      <c r="J14" s="94">
        <f>SUM(H14:I14)</f>
        <v>7947760.4149485417</v>
      </c>
      <c r="K14" s="91">
        <f>J14/C14</f>
        <v>1007.4483983963166</v>
      </c>
      <c r="L14" s="84">
        <v>456031.04916000005</v>
      </c>
      <c r="M14" s="91">
        <f>SUM(J14,L14)</f>
        <v>8403791.4641085416</v>
      </c>
      <c r="N14" s="92">
        <v>7</v>
      </c>
      <c r="O14" s="92">
        <v>7</v>
      </c>
      <c r="P14" s="117">
        <f>J14-AC14</f>
        <v>-559456.74650157802</v>
      </c>
      <c r="Q14" s="96">
        <f>P14/AC14</f>
        <v>-6.5762603197285066E-2</v>
      </c>
      <c r="R14" s="119">
        <f>K14-AF14</f>
        <v>-60.224438131057923</v>
      </c>
      <c r="T14" s="82">
        <v>16</v>
      </c>
      <c r="U14" s="83" t="s">
        <v>26</v>
      </c>
      <c r="V14" s="100">
        <v>7968</v>
      </c>
      <c r="W14" s="85">
        <v>5389606.208005961</v>
      </c>
      <c r="X14" s="85">
        <v>2653726.852436523</v>
      </c>
      <c r="Y14" s="88">
        <v>8043333.060442484</v>
      </c>
      <c r="Z14" s="103">
        <v>986148.10100763605</v>
      </c>
      <c r="AA14" s="89">
        <v>9029481.1614501197</v>
      </c>
      <c r="AB14" s="204">
        <v>-522264</v>
      </c>
      <c r="AC14" s="113">
        <f>AA14+AB14</f>
        <v>8507217.1614501197</v>
      </c>
      <c r="AD14" s="107">
        <v>544235.16849000007</v>
      </c>
      <c r="AE14" s="108">
        <f>AC14+AD14</f>
        <v>9051452.3299401198</v>
      </c>
      <c r="AF14" s="114">
        <f>AC14/V14</f>
        <v>1067.6728365273746</v>
      </c>
      <c r="AG14" s="84">
        <f>AE14/V14</f>
        <v>1135.9754430145733</v>
      </c>
      <c r="AH14" s="92">
        <v>7</v>
      </c>
      <c r="AI14" s="92">
        <v>7</v>
      </c>
    </row>
    <row r="15" spans="1:35">
      <c r="A15" s="82">
        <v>18</v>
      </c>
      <c r="B15" s="83" t="s">
        <v>27</v>
      </c>
      <c r="C15" s="100">
        <v>4651</v>
      </c>
      <c r="D15" s="85">
        <v>1845152.5912093371</v>
      </c>
      <c r="E15" s="108">
        <v>996087.80405860837</v>
      </c>
      <c r="F15" s="88">
        <f>SUM(D15:E15)</f>
        <v>2841240.3952679457</v>
      </c>
      <c r="G15" s="103">
        <v>467898.9149518265</v>
      </c>
      <c r="H15" s="89">
        <f>SUM(F15:G15)</f>
        <v>3309139.3102197722</v>
      </c>
      <c r="I15" s="105">
        <v>22902</v>
      </c>
      <c r="J15" s="94">
        <f>SUM(H15:I15)</f>
        <v>3332041.3102197722</v>
      </c>
      <c r="K15" s="91">
        <f>J15/C15</f>
        <v>716.41395618571755</v>
      </c>
      <c r="L15" s="84">
        <v>605335.4613000002</v>
      </c>
      <c r="M15" s="91">
        <f>SUM(J15,L15)</f>
        <v>3937376.7715197722</v>
      </c>
      <c r="N15" s="92">
        <v>1</v>
      </c>
      <c r="O15" s="93">
        <v>34</v>
      </c>
      <c r="P15" s="117">
        <f>J15-AC15</f>
        <v>-68425.888214950915</v>
      </c>
      <c r="Q15" s="96">
        <f>P15/AC15</f>
        <v>-2.0122496181244801E-2</v>
      </c>
      <c r="R15" s="119">
        <f>K15-AF15</f>
        <v>-7.0897030557129028</v>
      </c>
      <c r="T15" s="82">
        <v>18</v>
      </c>
      <c r="U15" s="83" t="s">
        <v>27</v>
      </c>
      <c r="V15" s="100">
        <v>4700</v>
      </c>
      <c r="W15" s="85">
        <v>1903496.6331747854</v>
      </c>
      <c r="X15" s="85">
        <v>1034307.1136496847</v>
      </c>
      <c r="Y15" s="88">
        <v>2937803.7468244703</v>
      </c>
      <c r="Z15" s="103">
        <v>439761.4516102529</v>
      </c>
      <c r="AA15" s="89">
        <v>3377565.1984347231</v>
      </c>
      <c r="AB15" s="204">
        <v>22902</v>
      </c>
      <c r="AC15" s="113">
        <f>AA15+AB15</f>
        <v>3400467.1984347231</v>
      </c>
      <c r="AD15" s="107">
        <v>577464.85985999997</v>
      </c>
      <c r="AE15" s="108">
        <f>AC15+AD15</f>
        <v>3977932.0582947228</v>
      </c>
      <c r="AF15" s="114">
        <f>AC15/V15</f>
        <v>723.50365924143046</v>
      </c>
      <c r="AG15" s="84">
        <f>AE15/V15</f>
        <v>846.36852304143042</v>
      </c>
      <c r="AH15" s="92">
        <v>1</v>
      </c>
      <c r="AI15" s="93">
        <v>34</v>
      </c>
    </row>
    <row r="16" spans="1:35">
      <c r="A16" s="82">
        <v>19</v>
      </c>
      <c r="B16" s="83" t="s">
        <v>28</v>
      </c>
      <c r="C16" s="100">
        <v>3966</v>
      </c>
      <c r="D16" s="85">
        <v>1276053.2679563637</v>
      </c>
      <c r="E16" s="108">
        <v>1593128.3986749402</v>
      </c>
      <c r="F16" s="88">
        <f>SUM(D16:E16)</f>
        <v>2869181.6666313037</v>
      </c>
      <c r="G16" s="103">
        <v>340114.75728479435</v>
      </c>
      <c r="H16" s="89">
        <f>SUM(F16:G16)</f>
        <v>3209296.4239160982</v>
      </c>
      <c r="I16" s="105">
        <v>-987254</v>
      </c>
      <c r="J16" s="94">
        <f>SUM(H16:I16)</f>
        <v>2222042.4239160982</v>
      </c>
      <c r="K16" s="91">
        <f>J16/C16</f>
        <v>560.27292584873885</v>
      </c>
      <c r="L16" s="84">
        <v>75093.935100000002</v>
      </c>
      <c r="M16" s="91">
        <f>SUM(J16,L16)</f>
        <v>2297136.3590160981</v>
      </c>
      <c r="N16" s="92">
        <v>2</v>
      </c>
      <c r="O16" s="92">
        <v>2</v>
      </c>
      <c r="P16" s="117">
        <f>J16-AC16</f>
        <v>73958.752059260849</v>
      </c>
      <c r="Q16" s="96">
        <f>P16/AC16</f>
        <v>3.4430107648148425E-2</v>
      </c>
      <c r="R16" s="119">
        <f>K16-AF16</f>
        <v>17.964500739716527</v>
      </c>
      <c r="T16" s="82">
        <v>19</v>
      </c>
      <c r="U16" s="83" t="s">
        <v>28</v>
      </c>
      <c r="V16" s="100">
        <v>3961</v>
      </c>
      <c r="W16" s="85">
        <v>1191357.8467900117</v>
      </c>
      <c r="X16" s="85">
        <v>1628436.2336425628</v>
      </c>
      <c r="Y16" s="88">
        <v>2819794.0804325743</v>
      </c>
      <c r="Z16" s="103">
        <v>315543.59142426314</v>
      </c>
      <c r="AA16" s="89">
        <v>3135337.6718568373</v>
      </c>
      <c r="AB16" s="204">
        <v>-987254</v>
      </c>
      <c r="AC16" s="113">
        <f>AA16+AB16</f>
        <v>2148083.6718568373</v>
      </c>
      <c r="AD16" s="107">
        <v>96763.661100000027</v>
      </c>
      <c r="AE16" s="108">
        <f>AC16+AD16</f>
        <v>2244847.3329568375</v>
      </c>
      <c r="AF16" s="114">
        <f>AC16/V16</f>
        <v>542.30842510902232</v>
      </c>
      <c r="AG16" s="84">
        <f>AE16/V16</f>
        <v>566.73752409917631</v>
      </c>
      <c r="AH16" s="92">
        <v>2</v>
      </c>
      <c r="AI16" s="92">
        <v>2</v>
      </c>
    </row>
    <row r="17" spans="1:35">
      <c r="A17" s="82">
        <v>20</v>
      </c>
      <c r="B17" s="83" t="s">
        <v>29</v>
      </c>
      <c r="C17" s="100">
        <v>16387</v>
      </c>
      <c r="D17" s="85">
        <v>881086.81203612778</v>
      </c>
      <c r="E17" s="108">
        <v>6790821.9714321597</v>
      </c>
      <c r="F17" s="88">
        <f>SUM(D17:E17)</f>
        <v>7671908.7834682874</v>
      </c>
      <c r="G17" s="103">
        <v>1320283.9482013346</v>
      </c>
      <c r="H17" s="89">
        <f>SUM(F17:G17)</f>
        <v>8992192.7316696215</v>
      </c>
      <c r="I17" s="105">
        <v>-2238648</v>
      </c>
      <c r="J17" s="94">
        <f>SUM(H17:I17)</f>
        <v>6753544.7316696215</v>
      </c>
      <c r="K17" s="91">
        <f>J17/C17</f>
        <v>412.1281950124868</v>
      </c>
      <c r="L17" s="84">
        <v>-338297.76089999999</v>
      </c>
      <c r="M17" s="91">
        <f>SUM(J17,L17)</f>
        <v>6415246.9707696214</v>
      </c>
      <c r="N17" s="92">
        <v>6</v>
      </c>
      <c r="O17" s="92">
        <v>6</v>
      </c>
      <c r="P17" s="117">
        <f>J17-AC17</f>
        <v>430807.59868370742</v>
      </c>
      <c r="Q17" s="96">
        <f>P17/AC17</f>
        <v>6.8136250111707305E-2</v>
      </c>
      <c r="R17" s="119">
        <f>K17-AF17</f>
        <v>26.712947649736748</v>
      </c>
      <c r="T17" s="82">
        <v>20</v>
      </c>
      <c r="U17" s="83" t="s">
        <v>29</v>
      </c>
      <c r="V17" s="100">
        <v>16405</v>
      </c>
      <c r="W17" s="85">
        <v>472849.20548277721</v>
      </c>
      <c r="X17" s="85">
        <v>6886836.881088675</v>
      </c>
      <c r="Y17" s="88">
        <v>7359686.0865714522</v>
      </c>
      <c r="Z17" s="103">
        <v>1201699.0464144612</v>
      </c>
      <c r="AA17" s="89">
        <v>8561385.1329859141</v>
      </c>
      <c r="AB17" s="204">
        <v>-2238648</v>
      </c>
      <c r="AC17" s="113">
        <f>AA17+AB17</f>
        <v>6322737.1329859141</v>
      </c>
      <c r="AD17" s="107">
        <v>-408174.29274000006</v>
      </c>
      <c r="AE17" s="108">
        <f>AC17+AD17</f>
        <v>5914562.8402459137</v>
      </c>
      <c r="AF17" s="114">
        <f>AC17/V17</f>
        <v>385.41524736275005</v>
      </c>
      <c r="AG17" s="84">
        <f>AE17/V17</f>
        <v>360.53415667454516</v>
      </c>
      <c r="AH17" s="92">
        <v>6</v>
      </c>
      <c r="AI17" s="92">
        <v>6</v>
      </c>
    </row>
    <row r="18" spans="1:35">
      <c r="A18" s="82">
        <v>46</v>
      </c>
      <c r="B18" s="83" t="s">
        <v>30</v>
      </c>
      <c r="C18" s="100">
        <v>1288</v>
      </c>
      <c r="D18" s="85">
        <v>1588087.0855193734</v>
      </c>
      <c r="E18" s="108">
        <v>527371.32866578351</v>
      </c>
      <c r="F18" s="88">
        <f>SUM(D18:E18)</f>
        <v>2115458.414185157</v>
      </c>
      <c r="G18" s="103">
        <v>256314.06876380785</v>
      </c>
      <c r="H18" s="89">
        <f>SUM(F18:G18)</f>
        <v>2371772.4829489649</v>
      </c>
      <c r="I18" s="105">
        <v>-353510</v>
      </c>
      <c r="J18" s="94">
        <f>SUM(H18:I18)</f>
        <v>2018262.4829489649</v>
      </c>
      <c r="K18" s="91">
        <f>J18/C18</f>
        <v>1566.9739774448485</v>
      </c>
      <c r="L18" s="84">
        <v>482068.05840000004</v>
      </c>
      <c r="M18" s="91">
        <f>SUM(J18,L18)</f>
        <v>2500330.5413489649</v>
      </c>
      <c r="N18" s="92">
        <v>10</v>
      </c>
      <c r="O18" s="92">
        <v>10</v>
      </c>
      <c r="P18" s="117">
        <f>J18-AC18</f>
        <v>-64395.028188383672</v>
      </c>
      <c r="Q18" s="96">
        <f>P18/AC18</f>
        <v>-3.091964369754548E-2</v>
      </c>
      <c r="R18" s="119">
        <f>K18-AF18</f>
        <v>-10.796864325870047</v>
      </c>
      <c r="T18" s="82">
        <v>46</v>
      </c>
      <c r="U18" s="83" t="s">
        <v>30</v>
      </c>
      <c r="V18" s="100">
        <v>1320</v>
      </c>
      <c r="W18" s="85">
        <v>1614435.3915851738</v>
      </c>
      <c r="X18" s="85">
        <v>580067.00375514943</v>
      </c>
      <c r="Y18" s="88">
        <v>2194502.3953403234</v>
      </c>
      <c r="Z18" s="103">
        <v>241665.11579702506</v>
      </c>
      <c r="AA18" s="89">
        <v>2436167.5111373486</v>
      </c>
      <c r="AB18" s="204">
        <v>-353510</v>
      </c>
      <c r="AC18" s="113">
        <f>AA18+AB18</f>
        <v>2082657.5111373486</v>
      </c>
      <c r="AD18" s="107">
        <v>365301.57330000005</v>
      </c>
      <c r="AE18" s="108">
        <f>AC18+AD18</f>
        <v>2447959.0844373489</v>
      </c>
      <c r="AF18" s="114">
        <f>AC18/V18</f>
        <v>1577.7708417707186</v>
      </c>
      <c r="AG18" s="84">
        <f>AE18/V18</f>
        <v>1854.5144579070825</v>
      </c>
      <c r="AH18" s="92">
        <v>10</v>
      </c>
      <c r="AI18" s="92">
        <v>10</v>
      </c>
    </row>
    <row r="19" spans="1:35">
      <c r="A19" s="82">
        <v>47</v>
      </c>
      <c r="B19" s="83" t="s">
        <v>31</v>
      </c>
      <c r="C19" s="100">
        <v>1762</v>
      </c>
      <c r="D19" s="85">
        <v>2737403.3488265933</v>
      </c>
      <c r="E19" s="108">
        <v>425664.90338675317</v>
      </c>
      <c r="F19" s="88">
        <f>SUM(D19:E19)</f>
        <v>3163068.2522133463</v>
      </c>
      <c r="G19" s="103">
        <v>298882.18047279009</v>
      </c>
      <c r="H19" s="89">
        <f>SUM(F19:G19)</f>
        <v>3461950.4326861366</v>
      </c>
      <c r="I19" s="105">
        <v>-69577</v>
      </c>
      <c r="J19" s="94">
        <f>SUM(H19:I19)</f>
        <v>3392373.4326861366</v>
      </c>
      <c r="K19" s="91">
        <f>J19/C19</f>
        <v>1925.2970673587608</v>
      </c>
      <c r="L19" s="84">
        <v>-65009.178</v>
      </c>
      <c r="M19" s="91">
        <f>SUM(J19,L19)</f>
        <v>3327364.2546861367</v>
      </c>
      <c r="N19" s="92">
        <v>19</v>
      </c>
      <c r="O19" s="92">
        <v>19</v>
      </c>
      <c r="P19" s="117">
        <f>J19-AC19</f>
        <v>-69462.328272074461</v>
      </c>
      <c r="Q19" s="96">
        <f>P19/AC19</f>
        <v>-2.0065171506821512E-2</v>
      </c>
      <c r="R19" s="119">
        <f>K19-AF19</f>
        <v>-29.437975531251141</v>
      </c>
      <c r="T19" s="82">
        <v>47</v>
      </c>
      <c r="U19" s="83" t="s">
        <v>31</v>
      </c>
      <c r="V19" s="100">
        <v>1771</v>
      </c>
      <c r="W19" s="85">
        <v>2770561.5439270739</v>
      </c>
      <c r="X19" s="85">
        <v>480061.9334497836</v>
      </c>
      <c r="Y19" s="88">
        <v>3250623.4773768578</v>
      </c>
      <c r="Z19" s="103">
        <v>280789.28358135337</v>
      </c>
      <c r="AA19" s="89">
        <v>3531412.760958211</v>
      </c>
      <c r="AB19" s="204">
        <v>-69577</v>
      </c>
      <c r="AC19" s="113">
        <f>AA19+AB19</f>
        <v>3461835.760958211</v>
      </c>
      <c r="AD19" s="107">
        <v>-48340.158000000003</v>
      </c>
      <c r="AE19" s="108">
        <f>AC19+AD19</f>
        <v>3413495.6029582112</v>
      </c>
      <c r="AF19" s="114">
        <f>AC19/V19</f>
        <v>1954.735042890012</v>
      </c>
      <c r="AG19" s="84">
        <f>AE19/V19</f>
        <v>1927.4396402926093</v>
      </c>
      <c r="AH19" s="92">
        <v>19</v>
      </c>
      <c r="AI19" s="92">
        <v>19</v>
      </c>
    </row>
    <row r="20" spans="1:35">
      <c r="A20" s="82">
        <v>49</v>
      </c>
      <c r="B20" s="83" t="s">
        <v>32</v>
      </c>
      <c r="C20" s="100">
        <v>320931</v>
      </c>
      <c r="D20" s="85">
        <v>463372387.57813483</v>
      </c>
      <c r="E20" s="108">
        <v>-24746586.815833647</v>
      </c>
      <c r="F20" s="88">
        <f>SUM(D20:E20)</f>
        <v>438625800.76230121</v>
      </c>
      <c r="G20" s="103">
        <v>23115140.944110669</v>
      </c>
      <c r="H20" s="89">
        <f>SUM(F20:G20)</f>
        <v>461740941.7064119</v>
      </c>
      <c r="I20" s="105">
        <v>7629602</v>
      </c>
      <c r="J20" s="94">
        <f>SUM(H20:I20)</f>
        <v>469370543.7064119</v>
      </c>
      <c r="K20" s="91">
        <f>J20/C20</f>
        <v>1462.5279069532451</v>
      </c>
      <c r="L20" s="84">
        <v>-17980088.430059996</v>
      </c>
      <c r="M20" s="91">
        <f>SUM(J20,L20)</f>
        <v>451390455.27635193</v>
      </c>
      <c r="N20" s="92">
        <v>1</v>
      </c>
      <c r="O20" s="93">
        <v>33</v>
      </c>
      <c r="P20" s="117">
        <f>J20-AC20</f>
        <v>15110189.50300318</v>
      </c>
      <c r="Q20" s="96">
        <f>P20/AC20</f>
        <v>3.3263280326323919E-2</v>
      </c>
      <c r="R20" s="119">
        <f>K20-AF20</f>
        <v>15.949447334207207</v>
      </c>
      <c r="T20" s="82">
        <v>49</v>
      </c>
      <c r="U20" s="83" t="s">
        <v>32</v>
      </c>
      <c r="V20" s="100">
        <v>314024</v>
      </c>
      <c r="W20" s="85">
        <v>447371455.35298365</v>
      </c>
      <c r="X20" s="85">
        <v>-24039425.127780769</v>
      </c>
      <c r="Y20" s="88">
        <v>423332030.22520286</v>
      </c>
      <c r="Z20" s="103">
        <v>23298721.97820586</v>
      </c>
      <c r="AA20" s="89">
        <v>446630752.20340872</v>
      </c>
      <c r="AB20" s="204">
        <v>7629602</v>
      </c>
      <c r="AC20" s="113">
        <f>AA20+AB20</f>
        <v>454260354.20340872</v>
      </c>
      <c r="AD20" s="107">
        <v>-17647640.245003492</v>
      </c>
      <c r="AE20" s="108">
        <f>AC20+AD20</f>
        <v>436612713.95840526</v>
      </c>
      <c r="AF20" s="114">
        <f>AC20/V20</f>
        <v>1446.5784596190379</v>
      </c>
      <c r="AG20" s="84">
        <f>AE20/V20</f>
        <v>1390.3800790971559</v>
      </c>
      <c r="AH20" s="92">
        <v>1</v>
      </c>
      <c r="AI20" s="93">
        <v>33</v>
      </c>
    </row>
    <row r="21" spans="1:35">
      <c r="A21" s="82">
        <v>50</v>
      </c>
      <c r="B21" s="83" t="s">
        <v>33</v>
      </c>
      <c r="C21" s="100">
        <v>11084</v>
      </c>
      <c r="D21" s="85">
        <v>1944512.9640269196</v>
      </c>
      <c r="E21" s="108">
        <v>3171114.4062091894</v>
      </c>
      <c r="F21" s="88">
        <f>SUM(D21:E21)</f>
        <v>5115627.370236109</v>
      </c>
      <c r="G21" s="103">
        <v>1210539.9385378822</v>
      </c>
      <c r="H21" s="89">
        <f>SUM(F21:G21)</f>
        <v>6326167.3087739907</v>
      </c>
      <c r="I21" s="105">
        <v>-1109278</v>
      </c>
      <c r="J21" s="94">
        <f>SUM(H21:I21)</f>
        <v>5216889.3087739907</v>
      </c>
      <c r="K21" s="91">
        <f>J21/C21</f>
        <v>470.66846885366209</v>
      </c>
      <c r="L21" s="84">
        <v>257586.36606000003</v>
      </c>
      <c r="M21" s="91">
        <f>SUM(J21,L21)</f>
        <v>5474475.6748339906</v>
      </c>
      <c r="N21" s="92">
        <v>4</v>
      </c>
      <c r="O21" s="92">
        <v>4</v>
      </c>
      <c r="P21" s="117">
        <f>J21-AC21</f>
        <v>369961.61219515931</v>
      </c>
      <c r="Q21" s="96">
        <f>P21/AC21</f>
        <v>7.6329096564880475E-2</v>
      </c>
      <c r="R21" s="119">
        <f>K21-AF21</f>
        <v>37.287952349832381</v>
      </c>
      <c r="T21" s="82">
        <v>50</v>
      </c>
      <c r="U21" s="83" t="s">
        <v>33</v>
      </c>
      <c r="V21" s="100">
        <v>11184</v>
      </c>
      <c r="W21" s="85">
        <v>1506692.8892416186</v>
      </c>
      <c r="X21" s="85">
        <v>3322384.1953747771</v>
      </c>
      <c r="Y21" s="88">
        <v>4829077.0846163956</v>
      </c>
      <c r="Z21" s="103">
        <v>1127128.611962436</v>
      </c>
      <c r="AA21" s="89">
        <v>5956205.6965788314</v>
      </c>
      <c r="AB21" s="204">
        <v>-1109278</v>
      </c>
      <c r="AC21" s="113">
        <f>AA21+AB21</f>
        <v>4846927.6965788314</v>
      </c>
      <c r="AD21" s="107">
        <v>262420.38186000002</v>
      </c>
      <c r="AE21" s="108">
        <f>AC21+AD21</f>
        <v>5109348.0784388315</v>
      </c>
      <c r="AF21" s="114">
        <f>AC21/V21</f>
        <v>433.38051650382971</v>
      </c>
      <c r="AG21" s="84">
        <f>AE21/V21</f>
        <v>456.84442761434474</v>
      </c>
      <c r="AH21" s="92">
        <v>4</v>
      </c>
      <c r="AI21" s="92">
        <v>4</v>
      </c>
    </row>
    <row r="22" spans="1:35">
      <c r="A22" s="82">
        <v>51</v>
      </c>
      <c r="B22" s="83" t="s">
        <v>34</v>
      </c>
      <c r="C22" s="100">
        <v>9052</v>
      </c>
      <c r="D22" s="85">
        <v>-4720998.9411933664</v>
      </c>
      <c r="E22" s="108">
        <v>-342260.65039146761</v>
      </c>
      <c r="F22" s="88">
        <f>SUM(D22:E22)</f>
        <v>-5063259.5915848343</v>
      </c>
      <c r="G22" s="103">
        <v>1352849.2092937648</v>
      </c>
      <c r="H22" s="89">
        <f>SUM(F22:G22)</f>
        <v>-3710410.3822910693</v>
      </c>
      <c r="I22" s="105">
        <v>-425295</v>
      </c>
      <c r="J22" s="94">
        <f>SUM(H22:I22)</f>
        <v>-4135705.3822910693</v>
      </c>
      <c r="K22" s="91">
        <f>J22/C22</f>
        <v>-456.88305151249108</v>
      </c>
      <c r="L22" s="84">
        <v>-6584.2628999999142</v>
      </c>
      <c r="M22" s="91">
        <f>SUM(J22,L22)</f>
        <v>-4142289.6451910692</v>
      </c>
      <c r="N22" s="92">
        <v>4</v>
      </c>
      <c r="O22" s="92">
        <v>4</v>
      </c>
      <c r="P22" s="117">
        <f>J22-AC22</f>
        <v>-5709.2593152802438</v>
      </c>
      <c r="Q22" s="96">
        <f>P22/AC22</f>
        <v>1.382388541122055E-3</v>
      </c>
      <c r="R22" s="119">
        <f>K22-AF22</f>
        <v>-5.1717835505760377</v>
      </c>
      <c r="T22" s="82">
        <v>51</v>
      </c>
      <c r="U22" s="83" t="s">
        <v>34</v>
      </c>
      <c r="V22" s="100">
        <v>9143</v>
      </c>
      <c r="W22" s="85">
        <v>-4752287.9369600527</v>
      </c>
      <c r="X22" s="85">
        <v>-263985.71895806974</v>
      </c>
      <c r="Y22" s="88">
        <v>-5016273.6559181223</v>
      </c>
      <c r="Z22" s="103">
        <v>1311572.5329423335</v>
      </c>
      <c r="AA22" s="89">
        <v>-3704701.122975789</v>
      </c>
      <c r="AB22" s="204">
        <v>-425295</v>
      </c>
      <c r="AC22" s="113">
        <f>AA22+AB22</f>
        <v>-4129996.122975789</v>
      </c>
      <c r="AD22" s="107">
        <v>-38022.034619999991</v>
      </c>
      <c r="AE22" s="108">
        <f>AC22+AD22</f>
        <v>-4168018.1575957891</v>
      </c>
      <c r="AF22" s="114">
        <f>AC22/V22</f>
        <v>-451.71126796191504</v>
      </c>
      <c r="AG22" s="84">
        <f>AE22/V22</f>
        <v>-455.86986302042976</v>
      </c>
      <c r="AH22" s="92">
        <v>4</v>
      </c>
      <c r="AI22" s="92">
        <v>4</v>
      </c>
    </row>
    <row r="23" spans="1:35">
      <c r="A23" s="82">
        <v>52</v>
      </c>
      <c r="B23" s="83" t="s">
        <v>35</v>
      </c>
      <c r="C23" s="100">
        <v>2272</v>
      </c>
      <c r="D23" s="85">
        <v>1601947.3640694176</v>
      </c>
      <c r="E23" s="108">
        <v>1051519.8461453724</v>
      </c>
      <c r="F23" s="88">
        <f>SUM(D23:E23)</f>
        <v>2653467.21021479</v>
      </c>
      <c r="G23" s="103">
        <v>388817.8478949751</v>
      </c>
      <c r="H23" s="89">
        <f>SUM(F23:G23)</f>
        <v>3042285.0581097649</v>
      </c>
      <c r="I23" s="105">
        <v>250153</v>
      </c>
      <c r="J23" s="94">
        <f>SUM(H23:I23)</f>
        <v>3292438.0581097649</v>
      </c>
      <c r="K23" s="91">
        <f>J23/C23</f>
        <v>1449.1364692384529</v>
      </c>
      <c r="L23" s="84">
        <v>11668.313999999998</v>
      </c>
      <c r="M23" s="91">
        <f>SUM(J23,L23)</f>
        <v>3304106.3721097647</v>
      </c>
      <c r="N23" s="92">
        <v>14</v>
      </c>
      <c r="O23" s="92">
        <v>14</v>
      </c>
      <c r="P23" s="117">
        <f>J23-AC23</f>
        <v>-164672.62541884184</v>
      </c>
      <c r="Q23" s="96">
        <f>P23/AC23</f>
        <v>-4.7633020893263281E-2</v>
      </c>
      <c r="R23" s="119">
        <f>K23-AF23</f>
        <v>-59.201525320276005</v>
      </c>
      <c r="T23" s="82">
        <v>52</v>
      </c>
      <c r="U23" s="83" t="s">
        <v>35</v>
      </c>
      <c r="V23" s="100">
        <v>2292</v>
      </c>
      <c r="W23" s="85">
        <v>1700755.293329285</v>
      </c>
      <c r="X23" s="85">
        <v>1144337.6095297916</v>
      </c>
      <c r="Y23" s="88">
        <v>2845092.9028590769</v>
      </c>
      <c r="Z23" s="103">
        <v>361864.78066952998</v>
      </c>
      <c r="AA23" s="89">
        <v>3206957.6835286068</v>
      </c>
      <c r="AB23" s="204">
        <v>250153</v>
      </c>
      <c r="AC23" s="113">
        <f>AA23+AB23</f>
        <v>3457110.6835286068</v>
      </c>
      <c r="AD23" s="107">
        <v>-41372.507639999996</v>
      </c>
      <c r="AE23" s="108">
        <f>AC23+AD23</f>
        <v>3415738.1758886068</v>
      </c>
      <c r="AF23" s="114">
        <f>AC23/V23</f>
        <v>1508.337994558729</v>
      </c>
      <c r="AG23" s="84">
        <f>AE23/V23</f>
        <v>1490.287162255064</v>
      </c>
      <c r="AH23" s="92">
        <v>14</v>
      </c>
      <c r="AI23" s="92">
        <v>14</v>
      </c>
    </row>
    <row r="24" spans="1:35">
      <c r="A24" s="82">
        <v>61</v>
      </c>
      <c r="B24" s="83" t="s">
        <v>36</v>
      </c>
      <c r="C24" s="100">
        <v>16478</v>
      </c>
      <c r="D24" s="85">
        <v>3017656.2459436171</v>
      </c>
      <c r="E24" s="108">
        <v>6336792.3304488892</v>
      </c>
      <c r="F24" s="88">
        <f>SUM(D24:E24)</f>
        <v>9354448.5763925053</v>
      </c>
      <c r="G24" s="103">
        <v>2066955.0613730007</v>
      </c>
      <c r="H24" s="89">
        <f>SUM(F24:G24)</f>
        <v>11421403.637765506</v>
      </c>
      <c r="I24" s="105">
        <v>2616359</v>
      </c>
      <c r="J24" s="94">
        <f>SUM(H24:I24)</f>
        <v>14037762.637765506</v>
      </c>
      <c r="K24" s="91">
        <f>J24/C24</f>
        <v>851.90937236105754</v>
      </c>
      <c r="L24" s="84">
        <v>340048.00800000015</v>
      </c>
      <c r="M24" s="91">
        <f>SUM(J24,L24)</f>
        <v>14377810.645765506</v>
      </c>
      <c r="N24" s="92">
        <v>5</v>
      </c>
      <c r="O24" s="92">
        <v>5</v>
      </c>
      <c r="P24" s="117">
        <f>J24-AC24</f>
        <v>962493.05943178199</v>
      </c>
      <c r="Q24" s="96">
        <f>P24/AC24</f>
        <v>7.3611718187950315E-2</v>
      </c>
      <c r="R24" s="119">
        <f>K24-AF24</f>
        <v>57.9771616419049</v>
      </c>
      <c r="T24" s="82">
        <v>61</v>
      </c>
      <c r="U24" s="83" t="s">
        <v>36</v>
      </c>
      <c r="V24" s="100">
        <v>16469</v>
      </c>
      <c r="W24" s="85">
        <v>3112387.0531330844</v>
      </c>
      <c r="X24" s="85">
        <v>5412721.295109245</v>
      </c>
      <c r="Y24" s="88">
        <v>8525108.3482423294</v>
      </c>
      <c r="Z24" s="103">
        <v>1933802.2300913956</v>
      </c>
      <c r="AA24" s="89">
        <v>10458910.578333724</v>
      </c>
      <c r="AB24" s="204">
        <v>2616359</v>
      </c>
      <c r="AC24" s="113">
        <f>AA24+AB24</f>
        <v>13075269.578333724</v>
      </c>
      <c r="AD24" s="107">
        <v>350399.46941999992</v>
      </c>
      <c r="AE24" s="108">
        <f>AC24+AD24</f>
        <v>13425669.047753723</v>
      </c>
      <c r="AF24" s="114">
        <f>AC24/V24</f>
        <v>793.93221071915264</v>
      </c>
      <c r="AG24" s="84">
        <f>AE24/V24</f>
        <v>815.20851586336289</v>
      </c>
      <c r="AH24" s="92">
        <v>5</v>
      </c>
      <c r="AI24" s="92">
        <v>5</v>
      </c>
    </row>
    <row r="25" spans="1:35">
      <c r="A25" s="82">
        <v>69</v>
      </c>
      <c r="B25" s="83" t="s">
        <v>37</v>
      </c>
      <c r="C25" s="100">
        <v>6492</v>
      </c>
      <c r="D25" s="85">
        <v>507795.71347304108</v>
      </c>
      <c r="E25" s="108">
        <v>3087805.9732809421</v>
      </c>
      <c r="F25" s="88">
        <f>SUM(D25:E25)</f>
        <v>3595601.6867539831</v>
      </c>
      <c r="G25" s="103">
        <v>850701.09413809865</v>
      </c>
      <c r="H25" s="89">
        <f>SUM(F25:G25)</f>
        <v>4446302.7808920816</v>
      </c>
      <c r="I25" s="105">
        <v>683940</v>
      </c>
      <c r="J25" s="94">
        <f>SUM(H25:I25)</f>
        <v>5130242.7808920816</v>
      </c>
      <c r="K25" s="91">
        <f>J25/C25</f>
        <v>790.24072410537303</v>
      </c>
      <c r="L25" s="84">
        <v>-21836.416200000007</v>
      </c>
      <c r="M25" s="91">
        <f>SUM(J25,L25)</f>
        <v>5108406.3646920817</v>
      </c>
      <c r="N25" s="92">
        <v>17</v>
      </c>
      <c r="O25" s="92">
        <v>17</v>
      </c>
      <c r="P25" s="117">
        <f>J25-AC25</f>
        <v>222050.67141564004</v>
      </c>
      <c r="Q25" s="96">
        <f>P25/AC25</f>
        <v>4.5240827266503685E-2</v>
      </c>
      <c r="R25" s="119">
        <f>K25-AF25</f>
        <v>41.812528088837325</v>
      </c>
      <c r="T25" s="82">
        <v>69</v>
      </c>
      <c r="U25" s="83" t="s">
        <v>37</v>
      </c>
      <c r="V25" s="100">
        <v>6558</v>
      </c>
      <c r="W25" s="85">
        <v>211183.4131551981</v>
      </c>
      <c r="X25" s="85">
        <v>3234088.2893262082</v>
      </c>
      <c r="Y25" s="88">
        <v>3445271.7024814063</v>
      </c>
      <c r="Z25" s="103">
        <v>778980.40699503571</v>
      </c>
      <c r="AA25" s="89">
        <v>4224252.1094764415</v>
      </c>
      <c r="AB25" s="204">
        <v>683940</v>
      </c>
      <c r="AC25" s="113">
        <f>AA25+AB25</f>
        <v>4908192.1094764415</v>
      </c>
      <c r="AD25" s="107">
        <v>36588.498900000006</v>
      </c>
      <c r="AE25" s="108">
        <f>AC25+AD25</f>
        <v>4944780.6083764415</v>
      </c>
      <c r="AF25" s="114">
        <f>AC25/V25</f>
        <v>748.42819601653571</v>
      </c>
      <c r="AG25" s="84">
        <f>AE25/V25</f>
        <v>754.00741207326041</v>
      </c>
      <c r="AH25" s="92">
        <v>17</v>
      </c>
      <c r="AI25" s="92">
        <v>17</v>
      </c>
    </row>
    <row r="26" spans="1:35">
      <c r="A26" s="82">
        <v>71</v>
      </c>
      <c r="B26" s="83" t="s">
        <v>38</v>
      </c>
      <c r="C26" s="100">
        <v>6365</v>
      </c>
      <c r="D26" s="85">
        <v>4135462.9776203912</v>
      </c>
      <c r="E26" s="108">
        <v>4073624.8377337605</v>
      </c>
      <c r="F26" s="88">
        <f>SUM(D26:E26)</f>
        <v>8209087.8153541517</v>
      </c>
      <c r="G26" s="103">
        <v>995901.78773142037</v>
      </c>
      <c r="H26" s="89">
        <f>SUM(F26:G26)</f>
        <v>9204989.6030855719</v>
      </c>
      <c r="I26" s="105">
        <v>801070</v>
      </c>
      <c r="J26" s="94">
        <f>SUM(H26:I26)</f>
        <v>10006059.603085572</v>
      </c>
      <c r="K26" s="91">
        <f>J26/C26</f>
        <v>1572.0439282145439</v>
      </c>
      <c r="L26" s="84">
        <v>29837.545799999993</v>
      </c>
      <c r="M26" s="91">
        <f>SUM(J26,L26)</f>
        <v>10035897.148885572</v>
      </c>
      <c r="N26" s="92">
        <v>17</v>
      </c>
      <c r="O26" s="92">
        <v>17</v>
      </c>
      <c r="P26" s="117">
        <f>J26-AC26</f>
        <v>234831.75986976735</v>
      </c>
      <c r="Q26" s="96">
        <f>P26/AC26</f>
        <v>2.4032983739378445E-2</v>
      </c>
      <c r="R26" s="119">
        <f>K26-AF26</f>
        <v>62.507725029652192</v>
      </c>
      <c r="T26" s="82">
        <v>71</v>
      </c>
      <c r="U26" s="83" t="s">
        <v>38</v>
      </c>
      <c r="V26" s="100">
        <v>6473</v>
      </c>
      <c r="W26" s="85">
        <v>4049476.2247081208</v>
      </c>
      <c r="X26" s="85">
        <v>3990859.5010169088</v>
      </c>
      <c r="Y26" s="88">
        <v>8040335.7257250296</v>
      </c>
      <c r="Z26" s="103">
        <v>929822.11749077449</v>
      </c>
      <c r="AA26" s="89">
        <v>8970157.8432158045</v>
      </c>
      <c r="AB26" s="204">
        <v>801070</v>
      </c>
      <c r="AC26" s="113">
        <f>AA26+AB26</f>
        <v>9771227.8432158045</v>
      </c>
      <c r="AD26" s="107">
        <v>-11835.004199999996</v>
      </c>
      <c r="AE26" s="108">
        <f>AC26+AD26</f>
        <v>9759392.8390158042</v>
      </c>
      <c r="AF26" s="114">
        <f>AC26/V26</f>
        <v>1509.5362031848917</v>
      </c>
      <c r="AG26" s="84">
        <f>AE26/V26</f>
        <v>1507.7078385626146</v>
      </c>
      <c r="AH26" s="92">
        <v>17</v>
      </c>
      <c r="AI26" s="92">
        <v>17</v>
      </c>
    </row>
    <row r="27" spans="1:35">
      <c r="A27" s="82">
        <v>72</v>
      </c>
      <c r="B27" s="83" t="s">
        <v>39</v>
      </c>
      <c r="C27" s="100">
        <v>927</v>
      </c>
      <c r="D27" s="85">
        <v>1098245.6066464284</v>
      </c>
      <c r="E27" s="108">
        <v>358234.76746618684</v>
      </c>
      <c r="F27" s="88">
        <f>SUM(D27:E27)</f>
        <v>1456480.3741126151</v>
      </c>
      <c r="G27" s="103">
        <v>114668.50086729118</v>
      </c>
      <c r="H27" s="89">
        <f>SUM(F27:G27)</f>
        <v>1571148.8749799062</v>
      </c>
      <c r="I27" s="105">
        <v>-244162</v>
      </c>
      <c r="J27" s="94">
        <f>SUM(H27:I27)</f>
        <v>1326986.8749799062</v>
      </c>
      <c r="K27" s="91">
        <f>J27/C27</f>
        <v>1431.4853020279463</v>
      </c>
      <c r="L27" s="84">
        <v>-26670.432000000001</v>
      </c>
      <c r="M27" s="91">
        <f>SUM(J27,L27)</f>
        <v>1300316.4429799062</v>
      </c>
      <c r="N27" s="92">
        <v>17</v>
      </c>
      <c r="O27" s="92">
        <v>17</v>
      </c>
      <c r="P27" s="117">
        <f>J27-AC27</f>
        <v>-67767.210342371836</v>
      </c>
      <c r="Q27" s="96">
        <f>P27/AC27</f>
        <v>-4.8587210502210675E-2</v>
      </c>
      <c r="R27" s="119">
        <f>K27-AF27</f>
        <v>-39.774281645342853</v>
      </c>
      <c r="T27" s="82">
        <v>72</v>
      </c>
      <c r="U27" s="83" t="s">
        <v>39</v>
      </c>
      <c r="V27" s="100">
        <v>948</v>
      </c>
      <c r="W27" s="85">
        <v>1163777.4965679941</v>
      </c>
      <c r="X27" s="85">
        <v>366875.2433164253</v>
      </c>
      <c r="Y27" s="88">
        <v>1530652.7398844194</v>
      </c>
      <c r="Z27" s="103">
        <v>108263.34543785875</v>
      </c>
      <c r="AA27" s="89">
        <v>1638916.0853222781</v>
      </c>
      <c r="AB27" s="204">
        <v>-244162</v>
      </c>
      <c r="AC27" s="113">
        <f>AA27+AB27</f>
        <v>1394754.0853222781</v>
      </c>
      <c r="AD27" s="107">
        <v>-25003.53</v>
      </c>
      <c r="AE27" s="108">
        <f>AC27+AD27</f>
        <v>1369750.5553222781</v>
      </c>
      <c r="AF27" s="114">
        <f>AC27/V27</f>
        <v>1471.2595836732892</v>
      </c>
      <c r="AG27" s="84">
        <f>AE27/V27</f>
        <v>1444.8845520277196</v>
      </c>
      <c r="AH27" s="92">
        <v>17</v>
      </c>
      <c r="AI27" s="92">
        <v>17</v>
      </c>
    </row>
    <row r="28" spans="1:35">
      <c r="A28" s="82">
        <v>74</v>
      </c>
      <c r="B28" s="83" t="s">
        <v>40</v>
      </c>
      <c r="C28" s="100">
        <v>985</v>
      </c>
      <c r="D28" s="85">
        <v>849280.76777391403</v>
      </c>
      <c r="E28" s="108">
        <v>553254.55975550413</v>
      </c>
      <c r="F28" s="88">
        <f>SUM(D28:E28)</f>
        <v>1402535.3275294183</v>
      </c>
      <c r="G28" s="103">
        <v>222518.10660809153</v>
      </c>
      <c r="H28" s="89">
        <f>SUM(F28:G28)</f>
        <v>1625053.4341375099</v>
      </c>
      <c r="I28" s="105">
        <v>-288847</v>
      </c>
      <c r="J28" s="94">
        <f>SUM(H28:I28)</f>
        <v>1336206.4341375099</v>
      </c>
      <c r="K28" s="91">
        <f>J28/C28</f>
        <v>1356.5547554695531</v>
      </c>
      <c r="L28" s="84">
        <v>68342.982000000004</v>
      </c>
      <c r="M28" s="91">
        <f>SUM(J28,L28)</f>
        <v>1404549.41613751</v>
      </c>
      <c r="N28" s="92">
        <v>16</v>
      </c>
      <c r="O28" s="92">
        <v>16</v>
      </c>
      <c r="P28" s="117">
        <f>J28-AC28</f>
        <v>6616.299036644632</v>
      </c>
      <c r="Q28" s="96">
        <f>P28/AC28</f>
        <v>4.9761944391552718E-3</v>
      </c>
      <c r="R28" s="119">
        <f>K28-AF28</f>
        <v>44.02747501460226</v>
      </c>
      <c r="T28" s="82">
        <v>74</v>
      </c>
      <c r="U28" s="83" t="s">
        <v>40</v>
      </c>
      <c r="V28" s="100">
        <v>1013</v>
      </c>
      <c r="W28" s="85">
        <v>844645.13349972211</v>
      </c>
      <c r="X28" s="85">
        <v>567262.96098241222</v>
      </c>
      <c r="Y28" s="88">
        <v>1411908.0944821343</v>
      </c>
      <c r="Z28" s="103">
        <v>206529.04061873088</v>
      </c>
      <c r="AA28" s="89">
        <v>1618437.1351008653</v>
      </c>
      <c r="AB28" s="204">
        <v>-288847</v>
      </c>
      <c r="AC28" s="113">
        <f>AA28+AB28</f>
        <v>1329590.1351008653</v>
      </c>
      <c r="AD28" s="107">
        <v>48423.503100000002</v>
      </c>
      <c r="AE28" s="108">
        <f>AC28+AD28</f>
        <v>1378013.6382008654</v>
      </c>
      <c r="AF28" s="114">
        <f>AC28/V28</f>
        <v>1312.5272804549509</v>
      </c>
      <c r="AG28" s="84">
        <f>AE28/V28</f>
        <v>1360.3293565655138</v>
      </c>
      <c r="AH28" s="92">
        <v>16</v>
      </c>
      <c r="AI28" s="92">
        <v>16</v>
      </c>
    </row>
    <row r="29" spans="1:35">
      <c r="A29" s="82">
        <v>75</v>
      </c>
      <c r="B29" s="83" t="s">
        <v>41</v>
      </c>
      <c r="C29" s="100">
        <v>19311</v>
      </c>
      <c r="D29" s="85">
        <v>-972132.13888928946</v>
      </c>
      <c r="E29" s="108">
        <v>2597952.9764621006</v>
      </c>
      <c r="F29" s="88">
        <f>SUM(D29:E29)</f>
        <v>1625820.8375728112</v>
      </c>
      <c r="G29" s="103">
        <v>1744980.6358161434</v>
      </c>
      <c r="H29" s="89">
        <f>SUM(F29:G29)</f>
        <v>3370801.4733889545</v>
      </c>
      <c r="I29" s="105">
        <v>-1622547</v>
      </c>
      <c r="J29" s="94">
        <f>SUM(H29:I29)</f>
        <v>1748254.4733889545</v>
      </c>
      <c r="K29" s="91">
        <f>J29/C29</f>
        <v>90.53153505198874</v>
      </c>
      <c r="L29" s="84">
        <v>49023.587820000073</v>
      </c>
      <c r="M29" s="91">
        <f>SUM(J29,L29)</f>
        <v>1797278.0612089545</v>
      </c>
      <c r="N29" s="92">
        <v>8</v>
      </c>
      <c r="O29" s="92">
        <v>8</v>
      </c>
      <c r="P29" s="117">
        <f>J29-AC29</f>
        <v>3368381.6065353602</v>
      </c>
      <c r="Q29" s="96">
        <f>P29/AC29</f>
        <v>-2.0790847444136786</v>
      </c>
      <c r="R29" s="119">
        <f>K29-AF29</f>
        <v>173.47036648161941</v>
      </c>
      <c r="T29" s="82">
        <v>75</v>
      </c>
      <c r="U29" s="83" t="s">
        <v>41</v>
      </c>
      <c r="V29" s="100">
        <v>19534</v>
      </c>
      <c r="W29" s="85">
        <v>-1510394.7144577308</v>
      </c>
      <c r="X29" s="85">
        <v>-92688.728919482513</v>
      </c>
      <c r="Y29" s="88">
        <v>-1603083.4433772133</v>
      </c>
      <c r="Z29" s="103">
        <v>1605503.3102308079</v>
      </c>
      <c r="AA29" s="89">
        <v>2419.8668535945471</v>
      </c>
      <c r="AB29" s="204">
        <v>-1622547</v>
      </c>
      <c r="AC29" s="113">
        <f>AA29+AB29</f>
        <v>-1620127.1331464055</v>
      </c>
      <c r="AD29" s="107">
        <v>-7067.6644800000358</v>
      </c>
      <c r="AE29" s="108">
        <f>AC29+AD29</f>
        <v>-1627194.7976264055</v>
      </c>
      <c r="AF29" s="114">
        <f>AC29/V29</f>
        <v>-82.938831429630667</v>
      </c>
      <c r="AG29" s="84">
        <f>AE29/V29</f>
        <v>-83.300644907668968</v>
      </c>
      <c r="AH29" s="92">
        <v>8</v>
      </c>
      <c r="AI29" s="92">
        <v>8</v>
      </c>
    </row>
    <row r="30" spans="1:35">
      <c r="A30" s="82">
        <v>77</v>
      </c>
      <c r="B30" s="83" t="s">
        <v>42</v>
      </c>
      <c r="C30" s="100">
        <v>4509</v>
      </c>
      <c r="D30" s="85">
        <v>555416.89587380947</v>
      </c>
      <c r="E30" s="108">
        <v>2265623.0815650597</v>
      </c>
      <c r="F30" s="88">
        <f>SUM(D30:E30)</f>
        <v>2821039.977438869</v>
      </c>
      <c r="G30" s="103">
        <v>791235.4766919316</v>
      </c>
      <c r="H30" s="89">
        <f>SUM(F30:G30)</f>
        <v>3612275.4541308004</v>
      </c>
      <c r="I30" s="105">
        <v>352696</v>
      </c>
      <c r="J30" s="94">
        <f>SUM(H30:I30)</f>
        <v>3964971.4541308004</v>
      </c>
      <c r="K30" s="91">
        <f>J30/C30</f>
        <v>879.34607543375478</v>
      </c>
      <c r="L30" s="84">
        <v>13835.286599999992</v>
      </c>
      <c r="M30" s="91">
        <f>SUM(J30,L30)</f>
        <v>3978806.7407308007</v>
      </c>
      <c r="N30" s="92">
        <v>13</v>
      </c>
      <c r="O30" s="92">
        <v>13</v>
      </c>
      <c r="P30" s="117">
        <f>J30-AC30</f>
        <v>-462790.78642320819</v>
      </c>
      <c r="Q30" s="96">
        <f>P30/AC30</f>
        <v>-0.10452024324714036</v>
      </c>
      <c r="R30" s="119">
        <f>K30-AF30</f>
        <v>-94.002405672863915</v>
      </c>
      <c r="T30" s="82">
        <v>77</v>
      </c>
      <c r="U30" s="83" t="s">
        <v>42</v>
      </c>
      <c r="V30" s="100">
        <v>4549</v>
      </c>
      <c r="W30" s="85">
        <v>680488.88104942581</v>
      </c>
      <c r="X30" s="85">
        <v>2655370.6859034211</v>
      </c>
      <c r="Y30" s="88">
        <v>3335859.5669528469</v>
      </c>
      <c r="Z30" s="103">
        <v>739206.67360116122</v>
      </c>
      <c r="AA30" s="89">
        <v>4075066.2405540082</v>
      </c>
      <c r="AB30" s="204">
        <v>352696</v>
      </c>
      <c r="AC30" s="113">
        <f>AA30+AB30</f>
        <v>4427762.2405540086</v>
      </c>
      <c r="AD30" s="107">
        <v>2775.3918300000369</v>
      </c>
      <c r="AE30" s="108">
        <f>AC30+AD30</f>
        <v>4430537.6323840087</v>
      </c>
      <c r="AF30" s="114">
        <f>AC30/V30</f>
        <v>973.34848110661869</v>
      </c>
      <c r="AG30" s="84">
        <f>AE30/V30</f>
        <v>973.95859142317181</v>
      </c>
      <c r="AH30" s="92">
        <v>13</v>
      </c>
      <c r="AI30" s="92">
        <v>13</v>
      </c>
    </row>
    <row r="31" spans="1:35">
      <c r="A31" s="82">
        <v>78</v>
      </c>
      <c r="B31" s="83" t="s">
        <v>43</v>
      </c>
      <c r="C31" s="100">
        <v>7702</v>
      </c>
      <c r="D31" s="85">
        <v>-1288003.0045555308</v>
      </c>
      <c r="E31" s="108">
        <v>-64725.065859571623</v>
      </c>
      <c r="F31" s="88">
        <f>SUM(D31:E31)</f>
        <v>-1352728.0704151024</v>
      </c>
      <c r="G31" s="103">
        <v>687735.68224470445</v>
      </c>
      <c r="H31" s="89">
        <f>SUM(F31:G31)</f>
        <v>-664992.38817039796</v>
      </c>
      <c r="I31" s="105">
        <v>-111844</v>
      </c>
      <c r="J31" s="94">
        <f>SUM(H31:I31)</f>
        <v>-776836.38817039796</v>
      </c>
      <c r="K31" s="91">
        <f>J31/C31</f>
        <v>-100.86164478971669</v>
      </c>
      <c r="L31" s="84">
        <v>35004.941999999981</v>
      </c>
      <c r="M31" s="91">
        <f>SUM(J31,L31)</f>
        <v>-741831.44617039803</v>
      </c>
      <c r="N31" s="92">
        <v>1</v>
      </c>
      <c r="O31" s="93">
        <v>33</v>
      </c>
      <c r="P31" s="117">
        <f>J31-AC31</f>
        <v>284393.68821349868</v>
      </c>
      <c r="Q31" s="96">
        <f>P31/AC31</f>
        <v>-0.26798494929823319</v>
      </c>
      <c r="R31" s="119">
        <f>K31-AF31</f>
        <v>36.585586965741996</v>
      </c>
      <c r="T31" s="82">
        <v>78</v>
      </c>
      <c r="U31" s="83" t="s">
        <v>43</v>
      </c>
      <c r="V31" s="100">
        <v>7721</v>
      </c>
      <c r="W31" s="85">
        <v>-1481407.7488994149</v>
      </c>
      <c r="X31" s="85">
        <v>-100723.51854938859</v>
      </c>
      <c r="Y31" s="88">
        <v>-1582131.2674488034</v>
      </c>
      <c r="Z31" s="103">
        <v>632745.19106490666</v>
      </c>
      <c r="AA31" s="89">
        <v>-949386.07638389675</v>
      </c>
      <c r="AB31" s="204">
        <v>-111844</v>
      </c>
      <c r="AC31" s="113">
        <f>AA31+AB31</f>
        <v>-1061230.0763838966</v>
      </c>
      <c r="AD31" s="107">
        <v>45464.75205000001</v>
      </c>
      <c r="AE31" s="108">
        <f>AC31+AD31</f>
        <v>-1015765.3243338966</v>
      </c>
      <c r="AF31" s="114">
        <f>AC31/V31</f>
        <v>-137.44723175545869</v>
      </c>
      <c r="AG31" s="84">
        <f>AE31/V31</f>
        <v>-131.55877792175841</v>
      </c>
      <c r="AH31" s="92">
        <v>1</v>
      </c>
      <c r="AI31" s="93">
        <v>33</v>
      </c>
    </row>
    <row r="32" spans="1:35">
      <c r="A32" s="82">
        <v>79</v>
      </c>
      <c r="B32" s="83" t="s">
        <v>44</v>
      </c>
      <c r="C32" s="100">
        <v>6647</v>
      </c>
      <c r="D32" s="85">
        <v>-540521.6567607522</v>
      </c>
      <c r="E32" s="108">
        <v>-325871.14777347614</v>
      </c>
      <c r="F32" s="88">
        <f>SUM(D32:E32)</f>
        <v>-866392.80453422829</v>
      </c>
      <c r="G32" s="103">
        <v>644866.78150360694</v>
      </c>
      <c r="H32" s="89">
        <f>SUM(F32:G32)</f>
        <v>-221526.02303062135</v>
      </c>
      <c r="I32" s="105">
        <v>-55124</v>
      </c>
      <c r="J32" s="94">
        <f>SUM(H32:I32)</f>
        <v>-276650.02303062135</v>
      </c>
      <c r="K32" s="91">
        <f>J32/C32</f>
        <v>-41.620283290299589</v>
      </c>
      <c r="L32" s="84">
        <v>46756.601100000145</v>
      </c>
      <c r="M32" s="91">
        <f>SUM(J32,L32)</f>
        <v>-229893.4219306212</v>
      </c>
      <c r="N32" s="92">
        <v>4</v>
      </c>
      <c r="O32" s="92">
        <v>4</v>
      </c>
      <c r="P32" s="117">
        <f>J32-AC32</f>
        <v>373349.34263542015</v>
      </c>
      <c r="Q32" s="96">
        <f>P32/AC32</f>
        <v>-0.57438416459507846</v>
      </c>
      <c r="R32" s="119">
        <f>K32-AF32</f>
        <v>55.351127371499835</v>
      </c>
      <c r="T32" s="82">
        <v>79</v>
      </c>
      <c r="U32" s="83" t="s">
        <v>44</v>
      </c>
      <c r="V32" s="100">
        <v>6703</v>
      </c>
      <c r="W32" s="85">
        <v>-898095.10677376646</v>
      </c>
      <c r="X32" s="85">
        <v>-288177.29764688265</v>
      </c>
      <c r="Y32" s="88">
        <v>-1186272.4044206492</v>
      </c>
      <c r="Z32" s="103">
        <v>591397.03875460767</v>
      </c>
      <c r="AA32" s="89">
        <v>-594875.3656660415</v>
      </c>
      <c r="AB32" s="204">
        <v>-55124</v>
      </c>
      <c r="AC32" s="113">
        <f>AA32+AB32</f>
        <v>-649999.3656660415</v>
      </c>
      <c r="AD32" s="107">
        <v>53340.864000000089</v>
      </c>
      <c r="AE32" s="108">
        <f>AC32+AD32</f>
        <v>-596658.50166604144</v>
      </c>
      <c r="AF32" s="114">
        <f>AC32/V32</f>
        <v>-96.971410661799425</v>
      </c>
      <c r="AG32" s="84">
        <f>AE32/V32</f>
        <v>-89.013650852758687</v>
      </c>
      <c r="AH32" s="92">
        <v>4</v>
      </c>
      <c r="AI32" s="92">
        <v>4</v>
      </c>
    </row>
    <row r="33" spans="1:35">
      <c r="A33" s="82">
        <v>81</v>
      </c>
      <c r="B33" s="83" t="s">
        <v>45</v>
      </c>
      <c r="C33" s="100">
        <v>2482</v>
      </c>
      <c r="D33" s="85">
        <v>-28003.224489122164</v>
      </c>
      <c r="E33" s="108">
        <v>408754.96549200296</v>
      </c>
      <c r="F33" s="88">
        <f>SUM(D33:E33)</f>
        <v>380751.74100288079</v>
      </c>
      <c r="G33" s="103">
        <v>491360.19863831357</v>
      </c>
      <c r="H33" s="89">
        <f>SUM(F33:G33)</f>
        <v>872111.93964119442</v>
      </c>
      <c r="I33" s="105">
        <v>-723321</v>
      </c>
      <c r="J33" s="94">
        <f>SUM(H33:I33)</f>
        <v>148790.93964119442</v>
      </c>
      <c r="K33" s="91">
        <f>J33/C33</f>
        <v>59.948001467040456</v>
      </c>
      <c r="L33" s="84">
        <v>-161689.49400000004</v>
      </c>
      <c r="M33" s="91">
        <f>SUM(J33,L33)</f>
        <v>-12898.554358805617</v>
      </c>
      <c r="N33" s="92">
        <v>7</v>
      </c>
      <c r="O33" s="92">
        <v>7</v>
      </c>
      <c r="P33" s="117">
        <f>J33-AC33</f>
        <v>-123686.53823079297</v>
      </c>
      <c r="Q33" s="96">
        <f>P33/AC33</f>
        <v>-0.45393307071383759</v>
      </c>
      <c r="R33" s="119">
        <f>K33-AF33</f>
        <v>-47.708054586688263</v>
      </c>
      <c r="T33" s="82">
        <v>81</v>
      </c>
      <c r="U33" s="83" t="s">
        <v>45</v>
      </c>
      <c r="V33" s="100">
        <v>2531</v>
      </c>
      <c r="W33" s="85">
        <v>-157448.02236581218</v>
      </c>
      <c r="X33" s="85">
        <v>693673.22814464103</v>
      </c>
      <c r="Y33" s="88">
        <v>536225.20577882882</v>
      </c>
      <c r="Z33" s="103">
        <v>459573.27209315856</v>
      </c>
      <c r="AA33" s="89">
        <v>995798.47787198739</v>
      </c>
      <c r="AB33" s="204">
        <v>-723321</v>
      </c>
      <c r="AC33" s="113">
        <f>AA33+AB33</f>
        <v>272477.47787198739</v>
      </c>
      <c r="AD33" s="107">
        <v>-120100.28910000001</v>
      </c>
      <c r="AE33" s="108">
        <f>AC33+AD33</f>
        <v>152377.18877198739</v>
      </c>
      <c r="AF33" s="114">
        <f>AC33/V33</f>
        <v>107.65605605372872</v>
      </c>
      <c r="AG33" s="84">
        <f>AE33/V33</f>
        <v>60.204341672061396</v>
      </c>
      <c r="AH33" s="92">
        <v>7</v>
      </c>
      <c r="AI33" s="92">
        <v>7</v>
      </c>
    </row>
    <row r="34" spans="1:35">
      <c r="A34" s="82">
        <v>82</v>
      </c>
      <c r="B34" s="83" t="s">
        <v>46</v>
      </c>
      <c r="C34" s="100">
        <v>9361</v>
      </c>
      <c r="D34" s="85">
        <v>3505656.3144767452</v>
      </c>
      <c r="E34" s="108">
        <v>525235.04306692851</v>
      </c>
      <c r="F34" s="88">
        <f>SUM(D34:E34)</f>
        <v>4030891.3575436738</v>
      </c>
      <c r="G34" s="103">
        <v>738349.50140428625</v>
      </c>
      <c r="H34" s="89">
        <f>SUM(F34:G34)</f>
        <v>4769240.8589479597</v>
      </c>
      <c r="I34" s="105">
        <v>-2034140</v>
      </c>
      <c r="J34" s="94">
        <f>SUM(H34:I34)</f>
        <v>2735100.8589479597</v>
      </c>
      <c r="K34" s="91">
        <f>J34/C34</f>
        <v>292.18041437324644</v>
      </c>
      <c r="L34" s="84">
        <v>716.76785999999265</v>
      </c>
      <c r="M34" s="91">
        <f>SUM(J34,L34)</f>
        <v>2735817.6268079598</v>
      </c>
      <c r="N34" s="92">
        <v>5</v>
      </c>
      <c r="O34" s="92">
        <v>5</v>
      </c>
      <c r="P34" s="117">
        <f>J34-AC34</f>
        <v>200145.95095524285</v>
      </c>
      <c r="Q34" s="96">
        <f>P34/AC34</f>
        <v>7.8954442275948319E-2</v>
      </c>
      <c r="R34" s="119">
        <f>K34-AF34</f>
        <v>21.669806327923936</v>
      </c>
      <c r="T34" s="82">
        <v>82</v>
      </c>
      <c r="U34" s="83" t="s">
        <v>46</v>
      </c>
      <c r="V34" s="100">
        <v>9371</v>
      </c>
      <c r="W34" s="85">
        <v>3382562.5047684177</v>
      </c>
      <c r="X34" s="85">
        <v>490327.33947179036</v>
      </c>
      <c r="Y34" s="88">
        <v>3872889.8442402082</v>
      </c>
      <c r="Z34" s="103">
        <v>696205.06375250907</v>
      </c>
      <c r="AA34" s="89">
        <v>4569094.9079927169</v>
      </c>
      <c r="AB34" s="204">
        <v>-2034140</v>
      </c>
      <c r="AC34" s="113">
        <f>AA34+AB34</f>
        <v>2534954.9079927169</v>
      </c>
      <c r="AD34" s="107">
        <v>80161.317180000013</v>
      </c>
      <c r="AE34" s="108">
        <f>AC34+AD34</f>
        <v>2615116.2251727171</v>
      </c>
      <c r="AF34" s="114">
        <f>AC34/V34</f>
        <v>270.5106080453225</v>
      </c>
      <c r="AG34" s="84">
        <f>AE34/V34</f>
        <v>279.0647983323783</v>
      </c>
      <c r="AH34" s="92">
        <v>5</v>
      </c>
      <c r="AI34" s="92">
        <v>5</v>
      </c>
    </row>
    <row r="35" spans="1:35">
      <c r="A35" s="82">
        <v>86</v>
      </c>
      <c r="B35" s="83" t="s">
        <v>47</v>
      </c>
      <c r="C35" s="100">
        <v>7901</v>
      </c>
      <c r="D35" s="85">
        <v>2213634.6538776145</v>
      </c>
      <c r="E35" s="108">
        <v>2541417.1721653109</v>
      </c>
      <c r="F35" s="88">
        <f>SUM(D35:E35)</f>
        <v>4755051.8260429259</v>
      </c>
      <c r="G35" s="103">
        <v>783822.01470357366</v>
      </c>
      <c r="H35" s="89">
        <f>SUM(F35:G35)</f>
        <v>5538873.8407464996</v>
      </c>
      <c r="I35" s="105">
        <v>-1124940</v>
      </c>
      <c r="J35" s="94">
        <f>SUM(H35:I35)</f>
        <v>4413933.8407464996</v>
      </c>
      <c r="K35" s="91">
        <f>J35/C35</f>
        <v>558.65508679236802</v>
      </c>
      <c r="L35" s="84">
        <v>21836.416199999861</v>
      </c>
      <c r="M35" s="91">
        <f>SUM(J35,L35)</f>
        <v>4435770.2569464995</v>
      </c>
      <c r="N35" s="92">
        <v>5</v>
      </c>
      <c r="O35" s="92">
        <v>5</v>
      </c>
      <c r="P35" s="117">
        <f>J35-AC35</f>
        <v>-322670.59455600567</v>
      </c>
      <c r="Q35" s="96">
        <f>P35/AC35</f>
        <v>-6.8122765783670131E-2</v>
      </c>
      <c r="R35" s="119">
        <f>K35-AF35</f>
        <v>-33.568523523023941</v>
      </c>
      <c r="T35" s="82">
        <v>86</v>
      </c>
      <c r="U35" s="83" t="s">
        <v>47</v>
      </c>
      <c r="V35" s="100">
        <v>7998</v>
      </c>
      <c r="W35" s="85">
        <v>2472031.3305316176</v>
      </c>
      <c r="X35" s="85">
        <v>2656717.1701602526</v>
      </c>
      <c r="Y35" s="88">
        <v>5128748.5006918702</v>
      </c>
      <c r="Z35" s="103">
        <v>732795.93461063458</v>
      </c>
      <c r="AA35" s="89">
        <v>5861544.4353025053</v>
      </c>
      <c r="AB35" s="204">
        <v>-1124940</v>
      </c>
      <c r="AC35" s="113">
        <f>AA35+AB35</f>
        <v>4736604.4353025053</v>
      </c>
      <c r="AD35" s="107">
        <v>-585832.70790000015</v>
      </c>
      <c r="AE35" s="108">
        <f>AC35+AD35</f>
        <v>4150771.727402505</v>
      </c>
      <c r="AF35" s="114">
        <f>AC35/V35</f>
        <v>592.22361031539197</v>
      </c>
      <c r="AG35" s="84">
        <f>AE35/V35</f>
        <v>518.97620997780757</v>
      </c>
      <c r="AH35" s="92">
        <v>5</v>
      </c>
      <c r="AI35" s="92">
        <v>5</v>
      </c>
    </row>
    <row r="36" spans="1:35">
      <c r="A36" s="82">
        <v>90</v>
      </c>
      <c r="B36" s="83" t="s">
        <v>48</v>
      </c>
      <c r="C36" s="100">
        <v>2929</v>
      </c>
      <c r="D36" s="85">
        <v>-215564.49635412334</v>
      </c>
      <c r="E36" s="108">
        <v>821711.68183180923</v>
      </c>
      <c r="F36" s="88">
        <f>SUM(D36:E36)</f>
        <v>606147.18547768588</v>
      </c>
      <c r="G36" s="103">
        <v>553283.38204413035</v>
      </c>
      <c r="H36" s="89">
        <f>SUM(F36:G36)</f>
        <v>1159430.5675218161</v>
      </c>
      <c r="I36" s="105">
        <v>-377625</v>
      </c>
      <c r="J36" s="94">
        <f>SUM(H36:I36)</f>
        <v>781805.56752181612</v>
      </c>
      <c r="K36" s="91">
        <f>J36/C36</f>
        <v>266.91893735807992</v>
      </c>
      <c r="L36" s="84">
        <v>-25003.530000000006</v>
      </c>
      <c r="M36" s="91">
        <f>SUM(J36,L36)</f>
        <v>756802.03752181609</v>
      </c>
      <c r="N36" s="92">
        <v>12</v>
      </c>
      <c r="O36" s="92">
        <v>12</v>
      </c>
      <c r="P36" s="117">
        <f>J36-AC36</f>
        <v>-28510.304332630243</v>
      </c>
      <c r="Q36" s="96">
        <f>P36/AC36</f>
        <v>-3.5184185973530367E-2</v>
      </c>
      <c r="R36" s="119">
        <f>K36-AF36</f>
        <v>-3.0963481648945503</v>
      </c>
      <c r="T36" s="82">
        <v>90</v>
      </c>
      <c r="U36" s="83" t="s">
        <v>48</v>
      </c>
      <c r="V36" s="100">
        <v>3001</v>
      </c>
      <c r="W36" s="85">
        <v>-152075.97779678646</v>
      </c>
      <c r="X36" s="85">
        <v>821466.77204264642</v>
      </c>
      <c r="Y36" s="88">
        <v>669390.79424585996</v>
      </c>
      <c r="Z36" s="103">
        <v>518550.07760858641</v>
      </c>
      <c r="AA36" s="89">
        <v>1187940.8718544464</v>
      </c>
      <c r="AB36" s="204">
        <v>-377625</v>
      </c>
      <c r="AC36" s="113">
        <f>AA36+AB36</f>
        <v>810315.87185444636</v>
      </c>
      <c r="AD36" s="107">
        <v>-48423.503099999987</v>
      </c>
      <c r="AE36" s="108">
        <f>AC36+AD36</f>
        <v>761892.36875444639</v>
      </c>
      <c r="AF36" s="114">
        <f>AC36/V36</f>
        <v>270.01528552297447</v>
      </c>
      <c r="AG36" s="84">
        <f>AE36/V36</f>
        <v>253.87949641934236</v>
      </c>
      <c r="AH36" s="92">
        <v>12</v>
      </c>
      <c r="AI36" s="92">
        <v>12</v>
      </c>
    </row>
    <row r="37" spans="1:35">
      <c r="A37" s="82">
        <v>91</v>
      </c>
      <c r="B37" s="83" t="s">
        <v>49</v>
      </c>
      <c r="C37" s="100">
        <v>684018</v>
      </c>
      <c r="D37" s="85">
        <v>401099360.42083758</v>
      </c>
      <c r="E37" s="108">
        <v>-57336581.434572332</v>
      </c>
      <c r="F37" s="88">
        <f>SUM(D37:E37)</f>
        <v>343762778.98626524</v>
      </c>
      <c r="G37" s="103">
        <v>73422406.978055447</v>
      </c>
      <c r="H37" s="89">
        <f>SUM(F37:G37)</f>
        <v>417185185.96432066</v>
      </c>
      <c r="I37" s="105">
        <v>55938847</v>
      </c>
      <c r="J37" s="94">
        <f>SUM(H37:I37)</f>
        <v>473124032.96432066</v>
      </c>
      <c r="K37" s="91">
        <f>J37/C37</f>
        <v>691.68360037940613</v>
      </c>
      <c r="L37" s="84">
        <v>-113625029.92248602</v>
      </c>
      <c r="M37" s="91">
        <f>SUM(J37,L37)</f>
        <v>359499003.04183465</v>
      </c>
      <c r="N37" s="92">
        <v>1</v>
      </c>
      <c r="O37" s="93">
        <v>31</v>
      </c>
      <c r="P37" s="117">
        <f>J37-AC37</f>
        <v>49969208.756595254</v>
      </c>
      <c r="Q37" s="96">
        <f>P37/AC37</f>
        <v>0.11808729547194179</v>
      </c>
      <c r="R37" s="119">
        <f>K37-AF37</f>
        <v>64.322852851273524</v>
      </c>
      <c r="T37" s="82">
        <v>91</v>
      </c>
      <c r="U37" s="83" t="s">
        <v>49</v>
      </c>
      <c r="V37" s="100">
        <v>674500</v>
      </c>
      <c r="W37" s="85">
        <v>354853819.86788362</v>
      </c>
      <c r="X37" s="85">
        <v>-59661438.269037366</v>
      </c>
      <c r="Y37" s="88">
        <v>295192381.59884626</v>
      </c>
      <c r="Z37" s="103">
        <v>72023595.608879149</v>
      </c>
      <c r="AA37" s="89">
        <v>367215977.20772541</v>
      </c>
      <c r="AB37" s="204">
        <v>55938847</v>
      </c>
      <c r="AC37" s="113">
        <f>AA37+AB37</f>
        <v>423154824.20772541</v>
      </c>
      <c r="AD37" s="107">
        <v>-107484712.61542059</v>
      </c>
      <c r="AE37" s="108">
        <f>AC37+AD37</f>
        <v>315670111.59230483</v>
      </c>
      <c r="AF37" s="114">
        <f>AC37/V37</f>
        <v>627.36074752813261</v>
      </c>
      <c r="AG37" s="84">
        <f>AE37/V37</f>
        <v>468.00609576323916</v>
      </c>
      <c r="AH37" s="92">
        <v>1</v>
      </c>
      <c r="AI37" s="93">
        <v>31</v>
      </c>
    </row>
    <row r="38" spans="1:35">
      <c r="A38" s="82">
        <v>92</v>
      </c>
      <c r="B38" s="83" t="s">
        <v>50</v>
      </c>
      <c r="C38" s="100">
        <v>251269</v>
      </c>
      <c r="D38" s="85">
        <v>206879706.19466585</v>
      </c>
      <c r="E38" s="108">
        <v>-2617935.5315747526</v>
      </c>
      <c r="F38" s="88">
        <f>SUM(D38:E38)</f>
        <v>204261770.66309109</v>
      </c>
      <c r="G38" s="103">
        <v>20195157.702178806</v>
      </c>
      <c r="H38" s="89">
        <f>SUM(F38:G38)</f>
        <v>224456928.3652699</v>
      </c>
      <c r="I38" s="105">
        <v>35006896</v>
      </c>
      <c r="J38" s="94">
        <f>SUM(H38:I38)</f>
        <v>259463824.3652699</v>
      </c>
      <c r="K38" s="91">
        <f>J38/C38</f>
        <v>1032.6137500657458</v>
      </c>
      <c r="L38" s="84">
        <v>-7063890.6138719954</v>
      </c>
      <c r="M38" s="91">
        <f>SUM(J38,L38)</f>
        <v>252399933.75139791</v>
      </c>
      <c r="N38" s="92">
        <v>1</v>
      </c>
      <c r="O38" s="93">
        <v>32</v>
      </c>
      <c r="P38" s="117">
        <f>J38-AC38</f>
        <v>22407126.004375666</v>
      </c>
      <c r="Q38" s="96">
        <f>P38/AC38</f>
        <v>9.4522222570834688E-2</v>
      </c>
      <c r="R38" s="119">
        <f>K38-AF38</f>
        <v>74.588272032848408</v>
      </c>
      <c r="T38" s="82">
        <v>92</v>
      </c>
      <c r="U38" s="83" t="s">
        <v>50</v>
      </c>
      <c r="V38" s="100">
        <v>247443</v>
      </c>
      <c r="W38" s="85">
        <v>186716848.28324309</v>
      </c>
      <c r="X38" s="85">
        <v>-4106519.3348600878</v>
      </c>
      <c r="Y38" s="88">
        <v>182610328.948383</v>
      </c>
      <c r="Z38" s="103">
        <v>19439473.412511222</v>
      </c>
      <c r="AA38" s="89">
        <v>202049802.36089423</v>
      </c>
      <c r="AB38" s="204">
        <v>35006896</v>
      </c>
      <c r="AC38" s="113">
        <f>AA38+AB38</f>
        <v>237056698.36089423</v>
      </c>
      <c r="AD38" s="107">
        <v>-6029814.6229559956</v>
      </c>
      <c r="AE38" s="108">
        <f>AC38+AD38</f>
        <v>231026883.73793823</v>
      </c>
      <c r="AF38" s="114">
        <f>AC38/V38</f>
        <v>958.02547803289735</v>
      </c>
      <c r="AG38" s="84">
        <f>AE38/V38</f>
        <v>933.65697852813867</v>
      </c>
      <c r="AH38" s="92">
        <v>1</v>
      </c>
      <c r="AI38" s="93">
        <v>32</v>
      </c>
    </row>
    <row r="39" spans="1:35">
      <c r="A39" s="82">
        <v>97</v>
      </c>
      <c r="B39" s="83" t="s">
        <v>51</v>
      </c>
      <c r="C39" s="100">
        <v>2059</v>
      </c>
      <c r="D39" s="85">
        <v>290054.35133739753</v>
      </c>
      <c r="E39" s="108">
        <v>198906.53432385542</v>
      </c>
      <c r="F39" s="88">
        <f>SUM(D39:E39)</f>
        <v>488960.88566125295</v>
      </c>
      <c r="G39" s="103">
        <v>370969.03282891575</v>
      </c>
      <c r="H39" s="89">
        <f>SUM(F39:G39)</f>
        <v>859929.91849016864</v>
      </c>
      <c r="I39" s="105">
        <v>-539473</v>
      </c>
      <c r="J39" s="94">
        <f>SUM(H39:I39)</f>
        <v>320456.91849016864</v>
      </c>
      <c r="K39" s="91">
        <f>J39/C39</f>
        <v>155.63716293840147</v>
      </c>
      <c r="L39" s="84">
        <v>12968.497560000018</v>
      </c>
      <c r="M39" s="91">
        <f>SUM(J39,L39)</f>
        <v>333425.41605016869</v>
      </c>
      <c r="N39" s="92">
        <v>10</v>
      </c>
      <c r="O39" s="92">
        <v>10</v>
      </c>
      <c r="P39" s="117">
        <f>J39-AC39</f>
        <v>60135.51956412266</v>
      </c>
      <c r="Q39" s="96">
        <f>P39/AC39</f>
        <v>0.23100490321660572</v>
      </c>
      <c r="R39" s="119">
        <f>K39-AF39</f>
        <v>29.390121752152211</v>
      </c>
      <c r="T39" s="82">
        <v>97</v>
      </c>
      <c r="U39" s="83" t="s">
        <v>51</v>
      </c>
      <c r="V39" s="100">
        <v>2062</v>
      </c>
      <c r="W39" s="85">
        <v>144066.82946932869</v>
      </c>
      <c r="X39" s="85">
        <v>303754.22466936085</v>
      </c>
      <c r="Y39" s="88">
        <v>447821.05413868953</v>
      </c>
      <c r="Z39" s="103">
        <v>351973.3447873565</v>
      </c>
      <c r="AA39" s="89">
        <v>799794.39892604598</v>
      </c>
      <c r="AB39" s="204">
        <v>-539473</v>
      </c>
      <c r="AC39" s="113">
        <f>AA39+AB39</f>
        <v>260321.39892604598</v>
      </c>
      <c r="AD39" s="107">
        <v>35721.709860000017</v>
      </c>
      <c r="AE39" s="108">
        <f>AC39+AD39</f>
        <v>296043.10878604598</v>
      </c>
      <c r="AF39" s="114">
        <f>AC39/V39</f>
        <v>126.24704118624926</v>
      </c>
      <c r="AG39" s="84">
        <f>AE39/V39</f>
        <v>143.57085780118621</v>
      </c>
      <c r="AH39" s="92">
        <v>10</v>
      </c>
      <c r="AI39" s="92">
        <v>10</v>
      </c>
    </row>
    <row r="40" spans="1:35">
      <c r="A40" s="82">
        <v>98</v>
      </c>
      <c r="B40" s="83" t="s">
        <v>52</v>
      </c>
      <c r="C40" s="100">
        <v>22849</v>
      </c>
      <c r="D40" s="85">
        <v>14750852.295439083</v>
      </c>
      <c r="E40" s="108">
        <v>6150331.6905012438</v>
      </c>
      <c r="F40" s="88">
        <f>SUM(D40:E40)</f>
        <v>20901183.985940326</v>
      </c>
      <c r="G40" s="103">
        <v>2007751.8467076276</v>
      </c>
      <c r="H40" s="89">
        <f>SUM(F40:G40)</f>
        <v>22908935.832647953</v>
      </c>
      <c r="I40" s="105">
        <v>-5195002</v>
      </c>
      <c r="J40" s="94">
        <f>SUM(H40:I40)</f>
        <v>17713933.832647953</v>
      </c>
      <c r="K40" s="91">
        <f>J40/C40</f>
        <v>775.26079183543936</v>
      </c>
      <c r="L40" s="84">
        <v>-2486301.0161399995</v>
      </c>
      <c r="M40" s="91">
        <f>SUM(J40,L40)</f>
        <v>15227632.816507954</v>
      </c>
      <c r="N40" s="92">
        <v>7</v>
      </c>
      <c r="O40" s="92">
        <v>7</v>
      </c>
      <c r="P40" s="117">
        <f>J40-AC40</f>
        <v>-705733.46069220081</v>
      </c>
      <c r="Q40" s="96">
        <f>P40/AC40</f>
        <v>-3.8314126387471018E-2</v>
      </c>
      <c r="R40" s="119">
        <f>K40-AF40</f>
        <v>-29.618705360984222</v>
      </c>
      <c r="T40" s="82">
        <v>98</v>
      </c>
      <c r="U40" s="83" t="s">
        <v>52</v>
      </c>
      <c r="V40" s="100">
        <v>22885</v>
      </c>
      <c r="W40" s="85">
        <v>15442748.576127321</v>
      </c>
      <c r="X40" s="85">
        <v>6279039.7376398472</v>
      </c>
      <c r="Y40" s="88">
        <v>21721788.313767169</v>
      </c>
      <c r="Z40" s="103">
        <v>1892880.9795729837</v>
      </c>
      <c r="AA40" s="89">
        <v>23614669.293340154</v>
      </c>
      <c r="AB40" s="204">
        <v>-5195002</v>
      </c>
      <c r="AC40" s="113">
        <f>AA40+AB40</f>
        <v>18419667.293340154</v>
      </c>
      <c r="AD40" s="107">
        <v>-2572437.3435389996</v>
      </c>
      <c r="AE40" s="108">
        <f>AC40+AD40</f>
        <v>15847229.949801154</v>
      </c>
      <c r="AF40" s="114">
        <f>AC40/V40</f>
        <v>804.87949719642359</v>
      </c>
      <c r="AG40" s="84">
        <f>AE40/V40</f>
        <v>692.47235961551905</v>
      </c>
      <c r="AH40" s="92">
        <v>7</v>
      </c>
      <c r="AI40" s="92">
        <v>7</v>
      </c>
    </row>
    <row r="41" spans="1:35">
      <c r="A41" s="82">
        <v>102</v>
      </c>
      <c r="B41" s="83" t="s">
        <v>53</v>
      </c>
      <c r="C41" s="100">
        <v>9555</v>
      </c>
      <c r="D41" s="85">
        <v>2211916.991371939</v>
      </c>
      <c r="E41" s="108">
        <v>3889512.4405678688</v>
      </c>
      <c r="F41" s="88">
        <f>SUM(D41:E41)</f>
        <v>6101429.4319398077</v>
      </c>
      <c r="G41" s="103">
        <v>1527964.0238848082</v>
      </c>
      <c r="H41" s="89">
        <f>SUM(F41:G41)</f>
        <v>7629393.4558246154</v>
      </c>
      <c r="I41" s="105">
        <v>1074556</v>
      </c>
      <c r="J41" s="94">
        <f>SUM(H41:I41)</f>
        <v>8703949.4558246154</v>
      </c>
      <c r="K41" s="91">
        <f>J41/C41</f>
        <v>910.93139255098015</v>
      </c>
      <c r="L41" s="84">
        <v>180275.45130000002</v>
      </c>
      <c r="M41" s="91">
        <f>SUM(J41,L41)</f>
        <v>8884224.9071246162</v>
      </c>
      <c r="N41" s="92">
        <v>4</v>
      </c>
      <c r="O41" s="92">
        <v>4</v>
      </c>
      <c r="P41" s="117">
        <f>J41-AC41</f>
        <v>140024.80111975223</v>
      </c>
      <c r="Q41" s="96">
        <f>P41/AC41</f>
        <v>1.6350540992070169E-2</v>
      </c>
      <c r="R41" s="119">
        <f>K41-AF41</f>
        <v>23.110051611226595</v>
      </c>
      <c r="T41" s="82">
        <v>102</v>
      </c>
      <c r="U41" s="83" t="s">
        <v>53</v>
      </c>
      <c r="V41" s="100">
        <v>9646</v>
      </c>
      <c r="W41" s="85">
        <v>2066654.8969129708</v>
      </c>
      <c r="X41" s="85">
        <v>3982234.5564156026</v>
      </c>
      <c r="Y41" s="88">
        <v>6048889.4533285731</v>
      </c>
      <c r="Z41" s="103">
        <v>1440479.2013762896</v>
      </c>
      <c r="AA41" s="89">
        <v>7489368.6547048632</v>
      </c>
      <c r="AB41" s="204">
        <v>1074556</v>
      </c>
      <c r="AC41" s="113">
        <f>AA41+AB41</f>
        <v>8563924.6547048632</v>
      </c>
      <c r="AD41" s="107">
        <v>217247.33766000011</v>
      </c>
      <c r="AE41" s="108">
        <f>AC41+AD41</f>
        <v>8781171.9923648629</v>
      </c>
      <c r="AF41" s="114">
        <f>AC41/V41</f>
        <v>887.82134093975355</v>
      </c>
      <c r="AG41" s="84">
        <f>AE41/V41</f>
        <v>910.34335396691506</v>
      </c>
      <c r="AH41" s="92">
        <v>4</v>
      </c>
      <c r="AI41" s="92">
        <v>4</v>
      </c>
    </row>
    <row r="42" spans="1:35">
      <c r="A42" s="82">
        <v>103</v>
      </c>
      <c r="B42" s="83" t="s">
        <v>54</v>
      </c>
      <c r="C42" s="100">
        <v>2094</v>
      </c>
      <c r="D42" s="85">
        <v>282318.11356810521</v>
      </c>
      <c r="E42" s="108">
        <v>1106073.604945271</v>
      </c>
      <c r="F42" s="88">
        <f>SUM(D42:E42)</f>
        <v>1388391.7185133763</v>
      </c>
      <c r="G42" s="103">
        <v>369718.04728867603</v>
      </c>
      <c r="H42" s="89">
        <f>SUM(F42:G42)</f>
        <v>1758109.7658020523</v>
      </c>
      <c r="I42" s="105">
        <v>-547163</v>
      </c>
      <c r="J42" s="94">
        <f>SUM(H42:I42)</f>
        <v>1210946.7658020523</v>
      </c>
      <c r="K42" s="91">
        <f>J42/C42</f>
        <v>578.29358443268973</v>
      </c>
      <c r="L42" s="84">
        <v>45006.354000000014</v>
      </c>
      <c r="M42" s="91">
        <f>SUM(J42,L42)</f>
        <v>1255953.1198020524</v>
      </c>
      <c r="N42" s="92">
        <v>5</v>
      </c>
      <c r="O42" s="92">
        <v>5</v>
      </c>
      <c r="P42" s="117">
        <f>J42-AC42</f>
        <v>-152016.60134646553</v>
      </c>
      <c r="Q42" s="96">
        <f>P42/AC42</f>
        <v>-0.11153388639087373</v>
      </c>
      <c r="R42" s="119">
        <f>K42-AF42</f>
        <v>-63.100941284259875</v>
      </c>
      <c r="T42" s="82">
        <v>103</v>
      </c>
      <c r="U42" s="83" t="s">
        <v>54</v>
      </c>
      <c r="V42" s="100">
        <v>2125</v>
      </c>
      <c r="W42" s="85">
        <v>430658.77888175414</v>
      </c>
      <c r="X42" s="85">
        <v>1131983.2281112976</v>
      </c>
      <c r="Y42" s="88">
        <v>1562642.0069930516</v>
      </c>
      <c r="Z42" s="103">
        <v>347484.36015546625</v>
      </c>
      <c r="AA42" s="89">
        <v>1910126.3671485179</v>
      </c>
      <c r="AB42" s="204">
        <v>-547163</v>
      </c>
      <c r="AC42" s="113">
        <f>AA42+AB42</f>
        <v>1362963.3671485179</v>
      </c>
      <c r="AD42" s="107">
        <v>-24920.184899999993</v>
      </c>
      <c r="AE42" s="108">
        <f>AC42+AD42</f>
        <v>1338043.1822485179</v>
      </c>
      <c r="AF42" s="114">
        <f>AC42/V42</f>
        <v>641.3945257169496</v>
      </c>
      <c r="AG42" s="84">
        <f>AE42/V42</f>
        <v>629.66737988165551</v>
      </c>
      <c r="AH42" s="92">
        <v>5</v>
      </c>
      <c r="AI42" s="92">
        <v>5</v>
      </c>
    </row>
    <row r="43" spans="1:35">
      <c r="A43" s="82">
        <v>105</v>
      </c>
      <c r="B43" s="83" t="s">
        <v>55</v>
      </c>
      <c r="C43" s="100">
        <v>2002</v>
      </c>
      <c r="D43" s="85">
        <v>1901283.046115174</v>
      </c>
      <c r="E43" s="108">
        <v>1044045.3238986753</v>
      </c>
      <c r="F43" s="88">
        <f>SUM(D43:E43)</f>
        <v>2945328.3700138493</v>
      </c>
      <c r="G43" s="103">
        <v>386044.70679849142</v>
      </c>
      <c r="H43" s="89">
        <f>SUM(F43:G43)</f>
        <v>3331373.0768123409</v>
      </c>
      <c r="I43" s="105">
        <v>-485611</v>
      </c>
      <c r="J43" s="94">
        <f>SUM(H43:I43)</f>
        <v>2845762.0768123409</v>
      </c>
      <c r="K43" s="91">
        <f>J43/C43</f>
        <v>1421.4595788273432</v>
      </c>
      <c r="L43" s="84">
        <v>-18335.921999999999</v>
      </c>
      <c r="M43" s="91">
        <f>SUM(J43,L43)</f>
        <v>2827426.1548123411</v>
      </c>
      <c r="N43" s="92">
        <v>18</v>
      </c>
      <c r="O43" s="92">
        <v>18</v>
      </c>
      <c r="P43" s="117">
        <f>J43-AC43</f>
        <v>-126492.96792408917</v>
      </c>
      <c r="Q43" s="96">
        <f>P43/AC43</f>
        <v>-4.255791176066661E-2</v>
      </c>
      <c r="R43" s="119">
        <f>K43-AF43</f>
        <v>-19.2845049033549</v>
      </c>
      <c r="T43" s="82">
        <v>105</v>
      </c>
      <c r="U43" s="83" t="s">
        <v>55</v>
      </c>
      <c r="V43" s="100">
        <v>2063</v>
      </c>
      <c r="W43" s="85">
        <v>2081284.7998079809</v>
      </c>
      <c r="X43" s="85">
        <v>1015450.043168533</v>
      </c>
      <c r="Y43" s="88">
        <v>3096734.8429765138</v>
      </c>
      <c r="Z43" s="103">
        <v>361131.20175991615</v>
      </c>
      <c r="AA43" s="89">
        <v>3457866.04473643</v>
      </c>
      <c r="AB43" s="204">
        <v>-485611</v>
      </c>
      <c r="AC43" s="113">
        <f>AA43+AB43</f>
        <v>2972255.04473643</v>
      </c>
      <c r="AD43" s="107">
        <v>-33504.730200000005</v>
      </c>
      <c r="AE43" s="108">
        <f>AC43+AD43</f>
        <v>2938750.3145364299</v>
      </c>
      <c r="AF43" s="114">
        <f>AC43/V43</f>
        <v>1440.7440837306981</v>
      </c>
      <c r="AG43" s="84">
        <f>AE43/V43</f>
        <v>1424.5033032168831</v>
      </c>
      <c r="AH43" s="92">
        <v>18</v>
      </c>
      <c r="AI43" s="92">
        <v>18</v>
      </c>
    </row>
    <row r="44" spans="1:35">
      <c r="A44" s="82">
        <v>106</v>
      </c>
      <c r="B44" s="83" t="s">
        <v>56</v>
      </c>
      <c r="C44" s="100">
        <v>47031</v>
      </c>
      <c r="D44" s="85">
        <v>13479627.117834212</v>
      </c>
      <c r="E44" s="108">
        <v>391115.46523308795</v>
      </c>
      <c r="F44" s="88">
        <f>SUM(D44:E44)</f>
        <v>13870742.5830673</v>
      </c>
      <c r="G44" s="103">
        <v>3906344.7738615233</v>
      </c>
      <c r="H44" s="89">
        <f>SUM(F44:G44)</f>
        <v>17777087.356928822</v>
      </c>
      <c r="I44" s="105">
        <v>-438732</v>
      </c>
      <c r="J44" s="94">
        <f>SUM(H44:I44)</f>
        <v>17338355.356928822</v>
      </c>
      <c r="K44" s="91">
        <f>J44/C44</f>
        <v>368.65802038929263</v>
      </c>
      <c r="L44" s="84">
        <v>-212713.36422000022</v>
      </c>
      <c r="M44" s="91">
        <f>SUM(J44,L44)</f>
        <v>17125641.992708821</v>
      </c>
      <c r="N44" s="92">
        <v>1</v>
      </c>
      <c r="O44" s="93">
        <v>35</v>
      </c>
      <c r="P44" s="117">
        <f>J44-AC44</f>
        <v>1390863.9289158657</v>
      </c>
      <c r="Q44" s="96">
        <f>P44/AC44</f>
        <v>8.7215217214207733E-2</v>
      </c>
      <c r="R44" s="119">
        <f>K44-AF44</f>
        <v>28.633470208849644</v>
      </c>
      <c r="T44" s="82">
        <v>106</v>
      </c>
      <c r="U44" s="83" t="s">
        <v>56</v>
      </c>
      <c r="V44" s="100">
        <v>46901</v>
      </c>
      <c r="W44" s="85">
        <v>12773685.970555173</v>
      </c>
      <c r="X44" s="85">
        <v>-136556.22956492784</v>
      </c>
      <c r="Y44" s="88">
        <v>12637129.740990246</v>
      </c>
      <c r="Z44" s="103">
        <v>3749093.6870227093</v>
      </c>
      <c r="AA44" s="89">
        <v>16386223.428012956</v>
      </c>
      <c r="AB44" s="204">
        <v>-438732</v>
      </c>
      <c r="AC44" s="113">
        <f>AA44+AB44</f>
        <v>15947491.428012956</v>
      </c>
      <c r="AD44" s="107">
        <v>-27870.601440000348</v>
      </c>
      <c r="AE44" s="108">
        <f>AC44+AD44</f>
        <v>15919620.826572955</v>
      </c>
      <c r="AF44" s="114">
        <f>AC44/V44</f>
        <v>340.02455018044299</v>
      </c>
      <c r="AG44" s="84">
        <f>AE44/V44</f>
        <v>339.43030695663111</v>
      </c>
      <c r="AH44" s="92">
        <v>1</v>
      </c>
      <c r="AI44" s="93">
        <v>35</v>
      </c>
    </row>
    <row r="45" spans="1:35">
      <c r="A45" s="82">
        <v>108</v>
      </c>
      <c r="B45" s="83" t="s">
        <v>57</v>
      </c>
      <c r="C45" s="100">
        <v>10348</v>
      </c>
      <c r="D45" s="85">
        <v>5052509.0367900403</v>
      </c>
      <c r="E45" s="108">
        <v>4459067.7976792827</v>
      </c>
      <c r="F45" s="88">
        <f>SUM(D45:E45)</f>
        <v>9511576.8344693221</v>
      </c>
      <c r="G45" s="103">
        <v>1003920.0031634908</v>
      </c>
      <c r="H45" s="89">
        <f>SUM(F45:G45)</f>
        <v>10515496.837632813</v>
      </c>
      <c r="I45" s="105">
        <v>-1268321</v>
      </c>
      <c r="J45" s="94">
        <f>SUM(H45:I45)</f>
        <v>9247175.8376328126</v>
      </c>
      <c r="K45" s="91">
        <f>J45/C45</f>
        <v>893.61962095407932</v>
      </c>
      <c r="L45" s="84">
        <v>38255.400900000008</v>
      </c>
      <c r="M45" s="91">
        <f>SUM(J45,L45)</f>
        <v>9285431.2385328133</v>
      </c>
      <c r="N45" s="92">
        <v>6</v>
      </c>
      <c r="O45" s="92">
        <v>6</v>
      </c>
      <c r="P45" s="117">
        <f>J45-AC45</f>
        <v>699903.29069278017</v>
      </c>
      <c r="Q45" s="96">
        <f>P45/AC45</f>
        <v>8.1886155712134062E-2</v>
      </c>
      <c r="R45" s="119">
        <f>K45-AF45</f>
        <v>65.315274899225869</v>
      </c>
      <c r="T45" s="82">
        <v>108</v>
      </c>
      <c r="U45" s="83" t="s">
        <v>57</v>
      </c>
      <c r="V45" s="100">
        <v>10319</v>
      </c>
      <c r="W45" s="85">
        <v>5067467.999450488</v>
      </c>
      <c r="X45" s="85">
        <v>3827579.1002644775</v>
      </c>
      <c r="Y45" s="88">
        <v>8895047.0997149646</v>
      </c>
      <c r="Z45" s="103">
        <v>920546.44722506776</v>
      </c>
      <c r="AA45" s="89">
        <v>9815593.5469400324</v>
      </c>
      <c r="AB45" s="204">
        <v>-1268321</v>
      </c>
      <c r="AC45" s="113">
        <f>AA45+AB45</f>
        <v>8547272.5469400324</v>
      </c>
      <c r="AD45" s="107">
        <v>-99464.042339999985</v>
      </c>
      <c r="AE45" s="108">
        <f>AC45+AD45</f>
        <v>8447808.5046000332</v>
      </c>
      <c r="AF45" s="114">
        <f>AC45/V45</f>
        <v>828.30434605485345</v>
      </c>
      <c r="AG45" s="84">
        <f>AE45/V45</f>
        <v>818.66542345188805</v>
      </c>
      <c r="AH45" s="92">
        <v>6</v>
      </c>
      <c r="AI45" s="92">
        <v>6</v>
      </c>
    </row>
    <row r="46" spans="1:35">
      <c r="A46" s="82">
        <v>109</v>
      </c>
      <c r="B46" s="83" t="s">
        <v>58</v>
      </c>
      <c r="C46" s="100">
        <v>68433</v>
      </c>
      <c r="D46" s="85">
        <v>17731045.344175052</v>
      </c>
      <c r="E46" s="108">
        <v>3953720.7689020964</v>
      </c>
      <c r="F46" s="88">
        <f>SUM(D46:E46)</f>
        <v>21684766.113077149</v>
      </c>
      <c r="G46" s="103">
        <v>6525005.2306398107</v>
      </c>
      <c r="H46" s="89">
        <f>SUM(F46:G46)</f>
        <v>28209771.34371696</v>
      </c>
      <c r="I46" s="105">
        <v>-12751843</v>
      </c>
      <c r="J46" s="94">
        <f>SUM(H46:I46)</f>
        <v>15457928.34371696</v>
      </c>
      <c r="K46" s="91">
        <f>J46/C46</f>
        <v>225.88412525706838</v>
      </c>
      <c r="L46" s="84">
        <v>130001.68698000023</v>
      </c>
      <c r="M46" s="91">
        <f>SUM(J46,L46)</f>
        <v>15587930.03069696</v>
      </c>
      <c r="N46" s="92">
        <v>5</v>
      </c>
      <c r="O46" s="92">
        <v>5</v>
      </c>
      <c r="P46" s="117">
        <f>J46-AC46</f>
        <v>-1978023.4685162976</v>
      </c>
      <c r="Q46" s="96">
        <f>P46/AC46</f>
        <v>-0.1134451098407197</v>
      </c>
      <c r="R46" s="119">
        <f>K46-AF46</f>
        <v>-29.329677817233915</v>
      </c>
      <c r="T46" s="82">
        <v>109</v>
      </c>
      <c r="U46" s="83" t="s">
        <v>58</v>
      </c>
      <c r="V46" s="100">
        <v>68319</v>
      </c>
      <c r="W46" s="85">
        <v>17270640.592768643</v>
      </c>
      <c r="X46" s="85">
        <v>6805371.7640928486</v>
      </c>
      <c r="Y46" s="88">
        <v>24076012.356861491</v>
      </c>
      <c r="Z46" s="103">
        <v>6111782.4553717664</v>
      </c>
      <c r="AA46" s="89">
        <v>30187794.812233258</v>
      </c>
      <c r="AB46" s="204">
        <v>-12751843</v>
      </c>
      <c r="AC46" s="113">
        <f>AA46+AB46</f>
        <v>17435951.812233258</v>
      </c>
      <c r="AD46" s="107">
        <v>83345.099999999162</v>
      </c>
      <c r="AE46" s="108">
        <f>AC46+AD46</f>
        <v>17519296.912233256</v>
      </c>
      <c r="AF46" s="114">
        <f>AC46/V46</f>
        <v>255.21380307430229</v>
      </c>
      <c r="AG46" s="84">
        <f>AE46/V46</f>
        <v>256.43374335445856</v>
      </c>
      <c r="AH46" s="92">
        <v>5</v>
      </c>
      <c r="AI46" s="92">
        <v>5</v>
      </c>
    </row>
    <row r="47" spans="1:35">
      <c r="A47" s="82">
        <v>111</v>
      </c>
      <c r="B47" s="83" t="s">
        <v>59</v>
      </c>
      <c r="C47" s="100">
        <v>17829</v>
      </c>
      <c r="D47" s="85">
        <v>4694813.2542413305</v>
      </c>
      <c r="E47" s="108">
        <v>4271809.4994046809</v>
      </c>
      <c r="F47" s="88">
        <f>SUM(D47:E47)</f>
        <v>8966622.7536460124</v>
      </c>
      <c r="G47" s="103">
        <v>2081636.843299624</v>
      </c>
      <c r="H47" s="89">
        <f>SUM(F47:G47)</f>
        <v>11048259.596945636</v>
      </c>
      <c r="I47" s="105">
        <v>-2282506</v>
      </c>
      <c r="J47" s="94">
        <f>SUM(H47:I47)</f>
        <v>8765753.596945636</v>
      </c>
      <c r="K47" s="91">
        <f>J47/C47</f>
        <v>491.65705294439596</v>
      </c>
      <c r="L47" s="84">
        <v>142486.78295999998</v>
      </c>
      <c r="M47" s="91">
        <f>SUM(J47,L47)</f>
        <v>8908240.3799056355</v>
      </c>
      <c r="N47" s="92">
        <v>7</v>
      </c>
      <c r="O47" s="92">
        <v>7</v>
      </c>
      <c r="P47" s="117">
        <f>J47-AC47</f>
        <v>-1389932.7962851115</v>
      </c>
      <c r="Q47" s="96">
        <f>P47/AC47</f>
        <v>-0.13686251647269931</v>
      </c>
      <c r="R47" s="119">
        <f>K47-AF47</f>
        <v>-74.024804863811426</v>
      </c>
      <c r="T47" s="82">
        <v>111</v>
      </c>
      <c r="U47" s="83" t="s">
        <v>59</v>
      </c>
      <c r="V47" s="100">
        <v>17953</v>
      </c>
      <c r="W47" s="85">
        <v>4777594.4116267264</v>
      </c>
      <c r="X47" s="85">
        <v>5716852.6871153358</v>
      </c>
      <c r="Y47" s="88">
        <v>10494447.098742062</v>
      </c>
      <c r="Z47" s="103">
        <v>1943745.2944886847</v>
      </c>
      <c r="AA47" s="89">
        <v>12438192.393230747</v>
      </c>
      <c r="AB47" s="204">
        <v>-2282506</v>
      </c>
      <c r="AC47" s="113">
        <f>AA47+AB47</f>
        <v>10155686.393230747</v>
      </c>
      <c r="AD47" s="107">
        <v>164223.18504000001</v>
      </c>
      <c r="AE47" s="108">
        <f>AC47+AD47</f>
        <v>10319909.578270748</v>
      </c>
      <c r="AF47" s="114">
        <f>AC47/V47</f>
        <v>565.68185780820738</v>
      </c>
      <c r="AG47" s="84">
        <f>AE47/V47</f>
        <v>574.82925295330858</v>
      </c>
      <c r="AH47" s="92">
        <v>7</v>
      </c>
      <c r="AI47" s="92">
        <v>7</v>
      </c>
    </row>
    <row r="48" spans="1:35">
      <c r="A48" s="82">
        <v>139</v>
      </c>
      <c r="B48" s="83" t="s">
        <v>60</v>
      </c>
      <c r="C48" s="100">
        <v>9806</v>
      </c>
      <c r="D48" s="85">
        <v>7808759.8215495683</v>
      </c>
      <c r="E48" s="108">
        <v>5635285.969299498</v>
      </c>
      <c r="F48" s="88">
        <f>SUM(D48:E48)</f>
        <v>13444045.790849067</v>
      </c>
      <c r="G48" s="103">
        <v>786867.13080035895</v>
      </c>
      <c r="H48" s="89">
        <f>SUM(F48:G48)</f>
        <v>14230912.921649426</v>
      </c>
      <c r="I48" s="105">
        <v>116217</v>
      </c>
      <c r="J48" s="94">
        <f>SUM(H48:I48)</f>
        <v>14347129.921649426</v>
      </c>
      <c r="K48" s="91">
        <f>J48/C48</f>
        <v>1463.0970754282507</v>
      </c>
      <c r="L48" s="84">
        <v>140019.7680000001</v>
      </c>
      <c r="M48" s="91">
        <f>SUM(J48,L48)</f>
        <v>14487149.689649425</v>
      </c>
      <c r="N48" s="92">
        <v>17</v>
      </c>
      <c r="O48" s="92">
        <v>17</v>
      </c>
      <c r="P48" s="117">
        <f>J48-AC48</f>
        <v>455966.13705977984</v>
      </c>
      <c r="Q48" s="96">
        <f>P48/AC48</f>
        <v>3.2824185513211798E-2</v>
      </c>
      <c r="R48" s="119">
        <f>K48-AF48</f>
        <v>40.696524067443079</v>
      </c>
      <c r="T48" s="82">
        <v>139</v>
      </c>
      <c r="U48" s="83" t="s">
        <v>60</v>
      </c>
      <c r="V48" s="100">
        <v>9766</v>
      </c>
      <c r="W48" s="85">
        <v>7560124.670449269</v>
      </c>
      <c r="X48" s="85">
        <v>5493137.8700356977</v>
      </c>
      <c r="Y48" s="88">
        <v>13053262.540484967</v>
      </c>
      <c r="Z48" s="103">
        <v>721684.24410468037</v>
      </c>
      <c r="AA48" s="89">
        <v>13774946.784589646</v>
      </c>
      <c r="AB48" s="204">
        <v>116217</v>
      </c>
      <c r="AC48" s="113">
        <f>AA48+AB48</f>
        <v>13891163.784589646</v>
      </c>
      <c r="AD48" s="107">
        <v>100855.90551000001</v>
      </c>
      <c r="AE48" s="108">
        <f>AC48+AD48</f>
        <v>13992019.690099647</v>
      </c>
      <c r="AF48" s="114">
        <f>AC48/V48</f>
        <v>1422.4005513608076</v>
      </c>
      <c r="AG48" s="84">
        <f>AE48/V48</f>
        <v>1432.7277995187023</v>
      </c>
      <c r="AH48" s="92">
        <v>17</v>
      </c>
      <c r="AI48" s="92">
        <v>17</v>
      </c>
    </row>
    <row r="49" spans="1:35">
      <c r="A49" s="82">
        <v>140</v>
      </c>
      <c r="B49" s="83" t="s">
        <v>61</v>
      </c>
      <c r="C49" s="100">
        <v>20463</v>
      </c>
      <c r="D49" s="85">
        <v>13394751.198041271</v>
      </c>
      <c r="E49" s="108">
        <v>7490129.2668185811</v>
      </c>
      <c r="F49" s="88">
        <f>SUM(D49:E49)</f>
        <v>20884880.464859851</v>
      </c>
      <c r="G49" s="103">
        <v>2454170.8028353425</v>
      </c>
      <c r="H49" s="89">
        <f>SUM(F49:G49)</f>
        <v>23339051.267695192</v>
      </c>
      <c r="I49" s="105">
        <v>-1016332</v>
      </c>
      <c r="J49" s="94">
        <f>SUM(H49:I49)</f>
        <v>22322719.267695192</v>
      </c>
      <c r="K49" s="91">
        <f>J49/C49</f>
        <v>1090.8820440646628</v>
      </c>
      <c r="L49" s="84">
        <v>-85962.136140000075</v>
      </c>
      <c r="M49" s="91">
        <f>SUM(J49,L49)</f>
        <v>22236757.131555192</v>
      </c>
      <c r="N49" s="92">
        <v>11</v>
      </c>
      <c r="O49" s="92">
        <v>11</v>
      </c>
      <c r="P49" s="117">
        <f>J49-AC49</f>
        <v>-452995.2156034708</v>
      </c>
      <c r="Q49" s="96">
        <f>P49/AC49</f>
        <v>-1.9889396485701923E-2</v>
      </c>
      <c r="R49" s="119">
        <f>K49-AF49</f>
        <v>-13.769933978729568</v>
      </c>
      <c r="T49" s="82">
        <v>140</v>
      </c>
      <c r="U49" s="83" t="s">
        <v>61</v>
      </c>
      <c r="V49" s="100">
        <v>20618</v>
      </c>
      <c r="W49" s="85">
        <v>14059595.48453591</v>
      </c>
      <c r="X49" s="85">
        <v>7436128.0022081425</v>
      </c>
      <c r="Y49" s="88">
        <v>21495723.486744054</v>
      </c>
      <c r="Z49" s="103">
        <v>2296322.9965546103</v>
      </c>
      <c r="AA49" s="89">
        <v>23792046.483298663</v>
      </c>
      <c r="AB49" s="204">
        <v>-1016332</v>
      </c>
      <c r="AC49" s="113">
        <f>AA49+AB49</f>
        <v>22775714.483298663</v>
      </c>
      <c r="AD49" s="107">
        <v>-35821.723979999893</v>
      </c>
      <c r="AE49" s="108">
        <f>AC49+AD49</f>
        <v>22739892.759318665</v>
      </c>
      <c r="AF49" s="114">
        <f>AC49/V49</f>
        <v>1104.6519780433923</v>
      </c>
      <c r="AG49" s="84">
        <f>AE49/V49</f>
        <v>1102.9145775205484</v>
      </c>
      <c r="AH49" s="92">
        <v>11</v>
      </c>
      <c r="AI49" s="92">
        <v>11</v>
      </c>
    </row>
    <row r="50" spans="1:35">
      <c r="A50" s="82">
        <v>142</v>
      </c>
      <c r="B50" s="83" t="s">
        <v>62</v>
      </c>
      <c r="C50" s="100">
        <v>6401</v>
      </c>
      <c r="D50" s="85">
        <v>1352911.8332177675</v>
      </c>
      <c r="E50" s="108">
        <v>2616553.9576814286</v>
      </c>
      <c r="F50" s="88">
        <f>SUM(D50:E50)</f>
        <v>3969465.7908991962</v>
      </c>
      <c r="G50" s="103">
        <v>853093.74127698643</v>
      </c>
      <c r="H50" s="89">
        <f>SUM(F50:G50)</f>
        <v>4822559.5321761826</v>
      </c>
      <c r="I50" s="105">
        <v>-642496</v>
      </c>
      <c r="J50" s="94">
        <f>SUM(H50:I50)</f>
        <v>4180063.5321761826</v>
      </c>
      <c r="K50" s="91">
        <f>J50/C50</f>
        <v>653.03289051338584</v>
      </c>
      <c r="L50" s="84">
        <v>554294.92206000024</v>
      </c>
      <c r="M50" s="91">
        <f>SUM(J50,L50)</f>
        <v>4734358.4542361833</v>
      </c>
      <c r="N50" s="92">
        <v>7</v>
      </c>
      <c r="O50" s="92">
        <v>7</v>
      </c>
      <c r="P50" s="117">
        <f>J50-AC50</f>
        <v>-134961.82232560683</v>
      </c>
      <c r="Q50" s="96">
        <f>P50/AC50</f>
        <v>-3.1277179445725285E-2</v>
      </c>
      <c r="R50" s="119">
        <f>K50-AF50</f>
        <v>-16.586189949337495</v>
      </c>
      <c r="T50" s="82">
        <v>142</v>
      </c>
      <c r="U50" s="83" t="s">
        <v>62</v>
      </c>
      <c r="V50" s="100">
        <v>6444</v>
      </c>
      <c r="W50" s="85">
        <v>1471502.0642348365</v>
      </c>
      <c r="X50" s="85">
        <v>2687570.5485506472</v>
      </c>
      <c r="Y50" s="88">
        <v>4159072.6127854837</v>
      </c>
      <c r="Z50" s="103">
        <v>798448.74171630526</v>
      </c>
      <c r="AA50" s="89">
        <v>4957521.3545017894</v>
      </c>
      <c r="AB50" s="204">
        <v>-642496</v>
      </c>
      <c r="AC50" s="113">
        <f>AA50+AB50</f>
        <v>4315025.3545017894</v>
      </c>
      <c r="AD50" s="107">
        <v>561129.22026000009</v>
      </c>
      <c r="AE50" s="108">
        <f>AC50+AD50</f>
        <v>4876154.5747617893</v>
      </c>
      <c r="AF50" s="114">
        <f>AC50/V50</f>
        <v>669.61908046272333</v>
      </c>
      <c r="AG50" s="84">
        <f>AE50/V50</f>
        <v>756.69686138451107</v>
      </c>
      <c r="AH50" s="92">
        <v>7</v>
      </c>
      <c r="AI50" s="92">
        <v>7</v>
      </c>
    </row>
    <row r="51" spans="1:35">
      <c r="A51" s="82">
        <v>143</v>
      </c>
      <c r="B51" s="83" t="s">
        <v>63</v>
      </c>
      <c r="C51" s="100">
        <v>6758</v>
      </c>
      <c r="D51" s="85">
        <v>1034552.7319548693</v>
      </c>
      <c r="E51" s="108">
        <v>2746443.9878385393</v>
      </c>
      <c r="F51" s="88">
        <f>SUM(D51:E51)</f>
        <v>3780996.7197934086</v>
      </c>
      <c r="G51" s="103">
        <v>916933.98736683442</v>
      </c>
      <c r="H51" s="89">
        <f>SUM(F51:G51)</f>
        <v>4697930.7071602428</v>
      </c>
      <c r="I51" s="105">
        <v>-875471</v>
      </c>
      <c r="J51" s="94">
        <f>SUM(H51:I51)</f>
        <v>3822459.7071602428</v>
      </c>
      <c r="K51" s="91">
        <f>J51/C51</f>
        <v>565.61996258659997</v>
      </c>
      <c r="L51" s="84">
        <v>150737.94786000004</v>
      </c>
      <c r="M51" s="91">
        <f>SUM(J51,L51)</f>
        <v>3973197.655020243</v>
      </c>
      <c r="N51" s="92">
        <v>6</v>
      </c>
      <c r="O51" s="92">
        <v>6</v>
      </c>
      <c r="P51" s="117">
        <f>J51-AC51</f>
        <v>277264.0160756018</v>
      </c>
      <c r="Q51" s="96">
        <f>P51/AC51</f>
        <v>7.8208381210903982E-2</v>
      </c>
      <c r="R51" s="119">
        <f>K51-AF51</f>
        <v>48.073146369864048</v>
      </c>
      <c r="T51" s="82">
        <v>143</v>
      </c>
      <c r="U51" s="83" t="s">
        <v>63</v>
      </c>
      <c r="V51" s="100">
        <v>6850</v>
      </c>
      <c r="W51" s="85">
        <v>936934.59066321165</v>
      </c>
      <c r="X51" s="85">
        <v>2634901.2489665342</v>
      </c>
      <c r="Y51" s="88">
        <v>3571835.839629746</v>
      </c>
      <c r="Z51" s="103">
        <v>848830.85145489522</v>
      </c>
      <c r="AA51" s="89">
        <v>4420666.691084641</v>
      </c>
      <c r="AB51" s="204">
        <v>-875471</v>
      </c>
      <c r="AC51" s="113">
        <f>AA51+AB51</f>
        <v>3545195.691084641</v>
      </c>
      <c r="AD51" s="107">
        <v>175324.75236000007</v>
      </c>
      <c r="AE51" s="108">
        <f>AC51+AD51</f>
        <v>3720520.4434446413</v>
      </c>
      <c r="AF51" s="114">
        <f>AC51/V51</f>
        <v>517.54681621673592</v>
      </c>
      <c r="AG51" s="84">
        <f>AE51/V51</f>
        <v>543.14167057586008</v>
      </c>
      <c r="AH51" s="92">
        <v>6</v>
      </c>
      <c r="AI51" s="92">
        <v>6</v>
      </c>
    </row>
    <row r="52" spans="1:35">
      <c r="A52" s="82">
        <v>145</v>
      </c>
      <c r="B52" s="83" t="s">
        <v>64</v>
      </c>
      <c r="C52" s="100">
        <v>12429</v>
      </c>
      <c r="D52" s="85">
        <v>8129103.0018182909</v>
      </c>
      <c r="E52" s="108">
        <v>5951412.3619697662</v>
      </c>
      <c r="F52" s="88">
        <f>SUM(D52:E52)</f>
        <v>14080515.363788057</v>
      </c>
      <c r="G52" s="103">
        <v>1217837.3063130216</v>
      </c>
      <c r="H52" s="89">
        <f>SUM(F52:G52)</f>
        <v>15298352.670101078</v>
      </c>
      <c r="I52" s="105">
        <v>-418180</v>
      </c>
      <c r="J52" s="94">
        <f>SUM(H52:I52)</f>
        <v>14880172.670101078</v>
      </c>
      <c r="K52" s="91">
        <f>J52/C52</f>
        <v>1197.213989065981</v>
      </c>
      <c r="L52" s="84">
        <v>263703.89640000003</v>
      </c>
      <c r="M52" s="91">
        <f>SUM(J52,L52)</f>
        <v>15143876.566501079</v>
      </c>
      <c r="N52" s="92">
        <v>14</v>
      </c>
      <c r="O52" s="92">
        <v>14</v>
      </c>
      <c r="P52" s="117">
        <f>J52-AC52</f>
        <v>445209.41130933538</v>
      </c>
      <c r="Q52" s="96">
        <f>P52/AC52</f>
        <v>3.0842434672507853E-2</v>
      </c>
      <c r="R52" s="119">
        <f>K52-AF52</f>
        <v>27.728186684733146</v>
      </c>
      <c r="T52" s="82">
        <v>145</v>
      </c>
      <c r="U52" s="83" t="s">
        <v>64</v>
      </c>
      <c r="V52" s="100">
        <v>12343</v>
      </c>
      <c r="W52" s="85">
        <v>7934953.6861384604</v>
      </c>
      <c r="X52" s="85">
        <v>5791882.8272914449</v>
      </c>
      <c r="Y52" s="88">
        <v>13726836.513429906</v>
      </c>
      <c r="Z52" s="103">
        <v>1126306.7453618362</v>
      </c>
      <c r="AA52" s="89">
        <v>14853143.258791743</v>
      </c>
      <c r="AB52" s="204">
        <v>-418180</v>
      </c>
      <c r="AC52" s="113">
        <f>AA52+AB52</f>
        <v>14434963.258791743</v>
      </c>
      <c r="AD52" s="107">
        <v>167148.59805000003</v>
      </c>
      <c r="AE52" s="108">
        <f>AC52+AD52</f>
        <v>14602111.856841743</v>
      </c>
      <c r="AF52" s="114">
        <f>AC52/V52</f>
        <v>1169.4858023812478</v>
      </c>
      <c r="AG52" s="84">
        <f>AE52/V52</f>
        <v>1183.0277774318838</v>
      </c>
      <c r="AH52" s="92">
        <v>14</v>
      </c>
      <c r="AI52" s="92">
        <v>14</v>
      </c>
    </row>
    <row r="53" spans="1:35">
      <c r="A53" s="82">
        <v>146</v>
      </c>
      <c r="B53" s="83" t="s">
        <v>65</v>
      </c>
      <c r="C53" s="100">
        <v>4382</v>
      </c>
      <c r="D53" s="85">
        <v>2612654.5849840688</v>
      </c>
      <c r="E53" s="108">
        <v>895553.14162231702</v>
      </c>
      <c r="F53" s="88">
        <f>SUM(D53:E53)</f>
        <v>3508207.7266063858</v>
      </c>
      <c r="G53" s="103">
        <v>795411.60481011565</v>
      </c>
      <c r="H53" s="89">
        <f>SUM(F53:G53)</f>
        <v>4303619.3314165017</v>
      </c>
      <c r="I53" s="105">
        <v>-257617</v>
      </c>
      <c r="J53" s="94">
        <f>SUM(H53:I53)</f>
        <v>4046002.3314165017</v>
      </c>
      <c r="K53" s="91">
        <f>J53/C53</f>
        <v>923.32321575000037</v>
      </c>
      <c r="L53" s="84">
        <v>136852.65420000002</v>
      </c>
      <c r="M53" s="91">
        <f>SUM(J53,L53)</f>
        <v>4182854.9856165019</v>
      </c>
      <c r="N53" s="92">
        <v>12</v>
      </c>
      <c r="O53" s="92">
        <v>12</v>
      </c>
      <c r="P53" s="117">
        <f>J53-AC53</f>
        <v>-167952.76740177441</v>
      </c>
      <c r="Q53" s="96">
        <f>P53/AC53</f>
        <v>-3.9856325818201907E-2</v>
      </c>
      <c r="R53" s="119">
        <f>K53-AF53</f>
        <v>-33.089652797043641</v>
      </c>
      <c r="T53" s="82">
        <v>146</v>
      </c>
      <c r="U53" s="83" t="s">
        <v>65</v>
      </c>
      <c r="V53" s="100">
        <v>4406</v>
      </c>
      <c r="W53" s="85">
        <v>2474634.345674728</v>
      </c>
      <c r="X53" s="85">
        <v>1250649.6578673408</v>
      </c>
      <c r="Y53" s="88">
        <v>3725284.0035420689</v>
      </c>
      <c r="Z53" s="103">
        <v>746288.09527620673</v>
      </c>
      <c r="AA53" s="89">
        <v>4471572.0988182761</v>
      </c>
      <c r="AB53" s="204">
        <v>-257617</v>
      </c>
      <c r="AC53" s="113">
        <f>AA53+AB53</f>
        <v>4213955.0988182761</v>
      </c>
      <c r="AD53" s="107">
        <v>101764.36710000003</v>
      </c>
      <c r="AE53" s="108">
        <f>AC53+AD53</f>
        <v>4315719.4659182765</v>
      </c>
      <c r="AF53" s="114">
        <f>AC53/V53</f>
        <v>956.41286854704401</v>
      </c>
      <c r="AG53" s="84">
        <f>AE53/V53</f>
        <v>979.50963820206005</v>
      </c>
      <c r="AH53" s="92">
        <v>12</v>
      </c>
      <c r="AI53" s="92">
        <v>12</v>
      </c>
    </row>
    <row r="54" spans="1:35">
      <c r="A54" s="82">
        <v>148</v>
      </c>
      <c r="B54" s="83" t="s">
        <v>66</v>
      </c>
      <c r="C54" s="100">
        <v>7224</v>
      </c>
      <c r="D54" s="85">
        <v>12441899.367811989</v>
      </c>
      <c r="E54" s="108">
        <v>-43150.498940316531</v>
      </c>
      <c r="F54" s="88">
        <f>SUM(D54:E54)</f>
        <v>12398748.868871672</v>
      </c>
      <c r="G54" s="103">
        <v>807056.68216537999</v>
      </c>
      <c r="H54" s="89">
        <f>SUM(F54:G54)</f>
        <v>13205805.551037053</v>
      </c>
      <c r="I54" s="105">
        <v>-608655</v>
      </c>
      <c r="J54" s="94">
        <f>SUM(H54:I54)</f>
        <v>12597150.551037053</v>
      </c>
      <c r="K54" s="91">
        <f>J54/C54</f>
        <v>1743.7916045178645</v>
      </c>
      <c r="L54" s="84">
        <v>-68176.291800000006</v>
      </c>
      <c r="M54" s="91">
        <f>SUM(J54,L54)</f>
        <v>12528974.259237053</v>
      </c>
      <c r="N54" s="92">
        <v>19</v>
      </c>
      <c r="O54" s="92">
        <v>19</v>
      </c>
      <c r="P54" s="117">
        <f>J54-AC54</f>
        <v>186637.12791293114</v>
      </c>
      <c r="Q54" s="96">
        <f>P54/AC54</f>
        <v>1.5038630679466976E-2</v>
      </c>
      <c r="R54" s="119">
        <f>K54-AF54</f>
        <v>2.4539557001121466</v>
      </c>
      <c r="T54" s="82">
        <v>148</v>
      </c>
      <c r="U54" s="83" t="s">
        <v>66</v>
      </c>
      <c r="V54" s="100">
        <v>7127</v>
      </c>
      <c r="W54" s="85">
        <v>12260828.146905417</v>
      </c>
      <c r="X54" s="85">
        <v>-6188.502800136097</v>
      </c>
      <c r="Y54" s="88">
        <v>12254639.64410528</v>
      </c>
      <c r="Z54" s="103">
        <v>764528.77901884099</v>
      </c>
      <c r="AA54" s="89">
        <v>13019168.423124122</v>
      </c>
      <c r="AB54" s="204">
        <v>-608655</v>
      </c>
      <c r="AC54" s="113">
        <f>AA54+AB54</f>
        <v>12410513.423124122</v>
      </c>
      <c r="AD54" s="107">
        <v>1966.944359999994</v>
      </c>
      <c r="AE54" s="108">
        <f>AC54+AD54</f>
        <v>12412480.367484121</v>
      </c>
      <c r="AF54" s="114">
        <f>AC54/V54</f>
        <v>1741.3376488177523</v>
      </c>
      <c r="AG54" s="84">
        <f>AE54/V54</f>
        <v>1741.6136337146233</v>
      </c>
      <c r="AH54" s="92">
        <v>19</v>
      </c>
      <c r="AI54" s="92">
        <v>19</v>
      </c>
    </row>
    <row r="55" spans="1:35">
      <c r="A55" s="82">
        <v>149</v>
      </c>
      <c r="B55" s="83" t="s">
        <v>67</v>
      </c>
      <c r="C55" s="100">
        <v>5402</v>
      </c>
      <c r="D55" s="85">
        <v>3052664.7568408893</v>
      </c>
      <c r="E55" s="108">
        <v>-64223.15540082517</v>
      </c>
      <c r="F55" s="88">
        <f>SUM(D55:E55)</f>
        <v>2988441.6014400641</v>
      </c>
      <c r="G55" s="103">
        <v>586993.44220854552</v>
      </c>
      <c r="H55" s="89">
        <f>SUM(F55:G55)</f>
        <v>3575435.0436486099</v>
      </c>
      <c r="I55" s="105">
        <v>-1394438</v>
      </c>
      <c r="J55" s="94">
        <f>SUM(H55:I55)</f>
        <v>2180997.0436486099</v>
      </c>
      <c r="K55" s="91">
        <f>J55/C55</f>
        <v>403.73880852436315</v>
      </c>
      <c r="L55" s="84">
        <v>-2580614.3313000002</v>
      </c>
      <c r="M55" s="91">
        <f>SUM(J55,L55)</f>
        <v>-399617.2876513903</v>
      </c>
      <c r="N55" s="92">
        <v>1</v>
      </c>
      <c r="O55" s="93">
        <v>33</v>
      </c>
      <c r="P55" s="117">
        <f>J55-AC55</f>
        <v>-278182.58785680449</v>
      </c>
      <c r="Q55" s="96">
        <f>P55/AC55</f>
        <v>-0.11312007642423091</v>
      </c>
      <c r="R55" s="119">
        <f>K55-AF55</f>
        <v>-53.442755243142756</v>
      </c>
      <c r="T55" s="82">
        <v>149</v>
      </c>
      <c r="U55" s="83" t="s">
        <v>67</v>
      </c>
      <c r="V55" s="100">
        <v>5379</v>
      </c>
      <c r="W55" s="85">
        <v>3321894.2784139467</v>
      </c>
      <c r="X55" s="85">
        <v>-35725.995839481118</v>
      </c>
      <c r="Y55" s="88">
        <v>3286168.2825744655</v>
      </c>
      <c r="Z55" s="103">
        <v>567449.34893094888</v>
      </c>
      <c r="AA55" s="89">
        <v>3853617.6315054144</v>
      </c>
      <c r="AB55" s="204">
        <v>-1394438</v>
      </c>
      <c r="AC55" s="113">
        <f>AA55+AB55</f>
        <v>2459179.6315054144</v>
      </c>
      <c r="AD55" s="107">
        <v>-2761506.5363399992</v>
      </c>
      <c r="AE55" s="108">
        <f>AC55+AD55</f>
        <v>-302326.9048345848</v>
      </c>
      <c r="AF55" s="114">
        <f>AC55/V55</f>
        <v>457.18156376750591</v>
      </c>
      <c r="AG55" s="84">
        <f>AE55/V55</f>
        <v>-56.205039009961851</v>
      </c>
      <c r="AH55" s="92">
        <v>1</v>
      </c>
      <c r="AI55" s="93">
        <v>33</v>
      </c>
    </row>
    <row r="56" spans="1:35">
      <c r="A56" s="82">
        <v>151</v>
      </c>
      <c r="B56" s="83" t="s">
        <v>68</v>
      </c>
      <c r="C56" s="100">
        <v>1794</v>
      </c>
      <c r="D56" s="85">
        <v>227688.95879233337</v>
      </c>
      <c r="E56" s="108">
        <v>306164.47523045458</v>
      </c>
      <c r="F56" s="88">
        <f>SUM(D56:E56)</f>
        <v>533853.43402278796</v>
      </c>
      <c r="G56" s="103">
        <v>385802.98401060351</v>
      </c>
      <c r="H56" s="89">
        <f>SUM(F56:G56)</f>
        <v>919656.41803339147</v>
      </c>
      <c r="I56" s="105">
        <v>-426855</v>
      </c>
      <c r="J56" s="94">
        <f>SUM(H56:I56)</f>
        <v>492801.41803339147</v>
      </c>
      <c r="K56" s="91">
        <f>J56/C56</f>
        <v>274.6942129506084</v>
      </c>
      <c r="L56" s="84">
        <v>11584.968900000003</v>
      </c>
      <c r="M56" s="91">
        <f>SUM(J56,L56)</f>
        <v>504386.38693339145</v>
      </c>
      <c r="N56" s="92">
        <v>14</v>
      </c>
      <c r="O56" s="92">
        <v>14</v>
      </c>
      <c r="P56" s="117">
        <f>J56-AC56</f>
        <v>-40517.15771259286</v>
      </c>
      <c r="Q56" s="96">
        <f>P56/AC56</f>
        <v>-7.5971772886251163E-2</v>
      </c>
      <c r="R56" s="119">
        <f>K56-AF56</f>
        <v>-19.307206975513054</v>
      </c>
      <c r="T56" s="82">
        <v>151</v>
      </c>
      <c r="U56" s="83" t="s">
        <v>68</v>
      </c>
      <c r="V56" s="100">
        <v>1814</v>
      </c>
      <c r="W56" s="85">
        <v>21570.824809040758</v>
      </c>
      <c r="X56" s="85">
        <v>577691.31165026431</v>
      </c>
      <c r="Y56" s="88">
        <v>599262.13645930507</v>
      </c>
      <c r="Z56" s="103">
        <v>360911.43928667926</v>
      </c>
      <c r="AA56" s="89">
        <v>960173.57574598433</v>
      </c>
      <c r="AB56" s="204">
        <v>-426855</v>
      </c>
      <c r="AC56" s="113">
        <f>AA56+AB56</f>
        <v>533318.57574598433</v>
      </c>
      <c r="AD56" s="107">
        <v>70009.884000000005</v>
      </c>
      <c r="AE56" s="108">
        <f>AC56+AD56</f>
        <v>603328.45974598429</v>
      </c>
      <c r="AF56" s="114">
        <f>AC56/V56</f>
        <v>294.00141992612146</v>
      </c>
      <c r="AG56" s="84">
        <f>AE56/V56</f>
        <v>332.59562279271461</v>
      </c>
      <c r="AH56" s="92">
        <v>14</v>
      </c>
      <c r="AI56" s="92">
        <v>14</v>
      </c>
    </row>
    <row r="57" spans="1:35">
      <c r="A57" s="82">
        <v>152</v>
      </c>
      <c r="B57" s="83" t="s">
        <v>69</v>
      </c>
      <c r="C57" s="100">
        <v>4319</v>
      </c>
      <c r="D57" s="85">
        <v>1355949.6860839939</v>
      </c>
      <c r="E57" s="108">
        <v>2159001.5046590879</v>
      </c>
      <c r="F57" s="88">
        <f>SUM(D57:E57)</f>
        <v>3514951.1907430817</v>
      </c>
      <c r="G57" s="103">
        <v>664550.66462666681</v>
      </c>
      <c r="H57" s="89">
        <f>SUM(F57:G57)</f>
        <v>4179501.8553697485</v>
      </c>
      <c r="I57" s="105">
        <v>241944</v>
      </c>
      <c r="J57" s="94">
        <f>SUM(H57:I57)</f>
        <v>4421445.8553697485</v>
      </c>
      <c r="K57" s="91">
        <f>J57/C57</f>
        <v>1023.7198090691708</v>
      </c>
      <c r="L57" s="84">
        <v>396722.67600000015</v>
      </c>
      <c r="M57" s="91">
        <f>SUM(J57,L57)</f>
        <v>4818168.5313697485</v>
      </c>
      <c r="N57" s="92">
        <v>14</v>
      </c>
      <c r="O57" s="92">
        <v>14</v>
      </c>
      <c r="P57" s="117">
        <f>J57-AC57</f>
        <v>-13986.99364897795</v>
      </c>
      <c r="Q57" s="96">
        <f>P57/AC57</f>
        <v>-3.1534675701543682E-3</v>
      </c>
      <c r="R57" s="119">
        <f>K57-AF57</f>
        <v>5.7182371116939521</v>
      </c>
      <c r="T57" s="82">
        <v>152</v>
      </c>
      <c r="U57" s="83" t="s">
        <v>69</v>
      </c>
      <c r="V57" s="100">
        <v>4357</v>
      </c>
      <c r="W57" s="85">
        <v>1431181.9371638191</v>
      </c>
      <c r="X57" s="85">
        <v>2138807.8025793675</v>
      </c>
      <c r="Y57" s="88">
        <v>3569989.7397431866</v>
      </c>
      <c r="Z57" s="103">
        <v>623499.10927553941</v>
      </c>
      <c r="AA57" s="89">
        <v>4193488.849018726</v>
      </c>
      <c r="AB57" s="204">
        <v>241944</v>
      </c>
      <c r="AC57" s="113">
        <f>AA57+AB57</f>
        <v>4435432.8490187265</v>
      </c>
      <c r="AD57" s="107">
        <v>353591.58675000013</v>
      </c>
      <c r="AE57" s="108">
        <f>AC57+AD57</f>
        <v>4789024.4357687263</v>
      </c>
      <c r="AF57" s="114">
        <f>AC57/V57</f>
        <v>1018.0015719574768</v>
      </c>
      <c r="AG57" s="84">
        <f>AE57/V57</f>
        <v>1099.1564002223379</v>
      </c>
      <c r="AH57" s="92">
        <v>14</v>
      </c>
      <c r="AI57" s="92">
        <v>14</v>
      </c>
    </row>
    <row r="58" spans="1:35">
      <c r="A58" s="82">
        <v>153</v>
      </c>
      <c r="B58" s="83" t="s">
        <v>70</v>
      </c>
      <c r="C58" s="100">
        <v>24724</v>
      </c>
      <c r="D58" s="85">
        <v>11672117.251859996</v>
      </c>
      <c r="E58" s="108">
        <v>6789374.6815577028</v>
      </c>
      <c r="F58" s="88">
        <f>SUM(D58:E58)</f>
        <v>18461491.9334177</v>
      </c>
      <c r="G58" s="103">
        <v>2239436.7162525817</v>
      </c>
      <c r="H58" s="89">
        <f>SUM(F58:G58)</f>
        <v>20700928.649670281</v>
      </c>
      <c r="I58" s="105">
        <v>418539</v>
      </c>
      <c r="J58" s="94">
        <f>SUM(H58:I58)</f>
        <v>21119467.649670281</v>
      </c>
      <c r="K58" s="91">
        <f>J58/C58</f>
        <v>854.20917528192365</v>
      </c>
      <c r="L58" s="84">
        <v>-929814.60461999988</v>
      </c>
      <c r="M58" s="91">
        <f>SUM(J58,L58)</f>
        <v>20189653.045050282</v>
      </c>
      <c r="N58" s="92">
        <v>9</v>
      </c>
      <c r="O58" s="92">
        <v>9</v>
      </c>
      <c r="P58" s="117">
        <f>J58-AC58</f>
        <v>37293.579887621105</v>
      </c>
      <c r="Q58" s="96">
        <f>P58/AC58</f>
        <v>1.7689627153337308E-3</v>
      </c>
      <c r="R58" s="119">
        <f>K58-AF58</f>
        <v>8.181081466655769</v>
      </c>
      <c r="T58" s="82">
        <v>153</v>
      </c>
      <c r="U58" s="83" t="s">
        <v>70</v>
      </c>
      <c r="V58" s="100">
        <v>24919</v>
      </c>
      <c r="W58" s="85">
        <v>11289918.889636852</v>
      </c>
      <c r="X58" s="85">
        <v>7294934.9361189082</v>
      </c>
      <c r="Y58" s="88">
        <v>18584853.82575576</v>
      </c>
      <c r="Z58" s="103">
        <v>2078781.2440268996</v>
      </c>
      <c r="AA58" s="89">
        <v>20663635.069782659</v>
      </c>
      <c r="AB58" s="204">
        <v>418539</v>
      </c>
      <c r="AC58" s="113">
        <f>AA58+AB58</f>
        <v>21082174.069782659</v>
      </c>
      <c r="AD58" s="107">
        <v>-876772.11607800005</v>
      </c>
      <c r="AE58" s="108">
        <f>AC58+AD58</f>
        <v>20205401.953704659</v>
      </c>
      <c r="AF58" s="114">
        <f>AC58/V58</f>
        <v>846.02809381526788</v>
      </c>
      <c r="AG58" s="84">
        <f>AE58/V58</f>
        <v>810.84321014906936</v>
      </c>
      <c r="AH58" s="92">
        <v>9</v>
      </c>
      <c r="AI58" s="92">
        <v>9</v>
      </c>
    </row>
    <row r="59" spans="1:35">
      <c r="A59" s="82">
        <v>165</v>
      </c>
      <c r="B59" s="83" t="s">
        <v>71</v>
      </c>
      <c r="C59" s="100">
        <v>16015</v>
      </c>
      <c r="D59" s="85">
        <v>6094078.1030119294</v>
      </c>
      <c r="E59" s="108">
        <v>3525475.6965456665</v>
      </c>
      <c r="F59" s="88">
        <f>SUM(D59:E59)</f>
        <v>9619553.7995575964</v>
      </c>
      <c r="G59" s="103">
        <v>1390502.3948606891</v>
      </c>
      <c r="H59" s="89">
        <f>SUM(F59:G59)</f>
        <v>11010056.194418285</v>
      </c>
      <c r="I59" s="105">
        <v>-1878758</v>
      </c>
      <c r="J59" s="94">
        <f>SUM(H59:I59)</f>
        <v>9131298.194418285</v>
      </c>
      <c r="K59" s="91">
        <f>J59/C59</f>
        <v>570.17160127494753</v>
      </c>
      <c r="L59" s="84">
        <v>353466.56910000014</v>
      </c>
      <c r="M59" s="91">
        <f>SUM(J59,L59)</f>
        <v>9484764.763518285</v>
      </c>
      <c r="N59" s="92">
        <v>5</v>
      </c>
      <c r="O59" s="92">
        <v>5</v>
      </c>
      <c r="P59" s="117">
        <f>J59-AC59</f>
        <v>-366078.20473503135</v>
      </c>
      <c r="Q59" s="96">
        <f>P59/AC59</f>
        <v>-3.8545192835325232E-2</v>
      </c>
      <c r="R59" s="119">
        <f>K59-AF59</f>
        <v>-18.886043031528743</v>
      </c>
      <c r="T59" s="82">
        <v>165</v>
      </c>
      <c r="U59" s="83" t="s">
        <v>71</v>
      </c>
      <c r="V59" s="100">
        <v>16123</v>
      </c>
      <c r="W59" s="85">
        <v>6097597.8132187752</v>
      </c>
      <c r="X59" s="85">
        <v>3981597.5143024991</v>
      </c>
      <c r="Y59" s="88">
        <v>10079195.327521274</v>
      </c>
      <c r="Z59" s="103">
        <v>1296939.0716320421</v>
      </c>
      <c r="AA59" s="89">
        <v>11376134.399153316</v>
      </c>
      <c r="AB59" s="204">
        <v>-1878758</v>
      </c>
      <c r="AC59" s="113">
        <f>AA59+AB59</f>
        <v>9497376.3991533164</v>
      </c>
      <c r="AD59" s="107">
        <v>292107.90648000059</v>
      </c>
      <c r="AE59" s="108">
        <f>AC59+AD59</f>
        <v>9789484.3056333177</v>
      </c>
      <c r="AF59" s="114">
        <f>AC59/V59</f>
        <v>589.05764430647628</v>
      </c>
      <c r="AG59" s="84">
        <f>AE59/V59</f>
        <v>607.17511044057051</v>
      </c>
      <c r="AH59" s="92">
        <v>5</v>
      </c>
      <c r="AI59" s="92">
        <v>5</v>
      </c>
    </row>
    <row r="60" spans="1:35">
      <c r="A60" s="82">
        <v>167</v>
      </c>
      <c r="B60" s="83" t="s">
        <v>72</v>
      </c>
      <c r="C60" s="100">
        <v>78741</v>
      </c>
      <c r="D60" s="85">
        <v>18204278.044101022</v>
      </c>
      <c r="E60" s="108">
        <v>26091615.150072675</v>
      </c>
      <c r="F60" s="88">
        <f>SUM(D60:E60)</f>
        <v>44295893.194173694</v>
      </c>
      <c r="G60" s="103">
        <v>9262806.1410281658</v>
      </c>
      <c r="H60" s="89">
        <f>SUM(F60:G60)</f>
        <v>53558699.335201859</v>
      </c>
      <c r="I60" s="105">
        <v>2980371</v>
      </c>
      <c r="J60" s="94">
        <f>SUM(H60:I60)</f>
        <v>56539070.335201859</v>
      </c>
      <c r="K60" s="91">
        <f>J60/C60</f>
        <v>718.03851024500398</v>
      </c>
      <c r="L60" s="84">
        <v>-11132121.633659996</v>
      </c>
      <c r="M60" s="91">
        <f>SUM(J60,L60)</f>
        <v>45406948.701541863</v>
      </c>
      <c r="N60" s="92">
        <v>12</v>
      </c>
      <c r="O60" s="92">
        <v>12</v>
      </c>
      <c r="P60" s="117">
        <f>J60-AC60</f>
        <v>4241735.5659112334</v>
      </c>
      <c r="Q60" s="96">
        <f>P60/AC60</f>
        <v>8.1108063816705461E-2</v>
      </c>
      <c r="R60" s="119">
        <f>K60-AF60</f>
        <v>48.092380639169846</v>
      </c>
      <c r="T60" s="82">
        <v>167</v>
      </c>
      <c r="U60" s="83" t="s">
        <v>72</v>
      </c>
      <c r="V60" s="100">
        <v>78062</v>
      </c>
      <c r="W60" s="85">
        <v>17478956.671859406</v>
      </c>
      <c r="X60" s="85">
        <v>23199948.710940171</v>
      </c>
      <c r="Y60" s="88">
        <v>40678905.382799581</v>
      </c>
      <c r="Z60" s="103">
        <v>8638058.3864910454</v>
      </c>
      <c r="AA60" s="89">
        <v>49316963.769290626</v>
      </c>
      <c r="AB60" s="204">
        <v>2980371</v>
      </c>
      <c r="AC60" s="113">
        <f>AA60+AB60</f>
        <v>52297334.769290626</v>
      </c>
      <c r="AD60" s="107">
        <v>-10745334.527030999</v>
      </c>
      <c r="AE60" s="108">
        <f>AC60+AD60</f>
        <v>41552000.242259629</v>
      </c>
      <c r="AF60" s="114">
        <f>AC60/V60</f>
        <v>669.94612960583413</v>
      </c>
      <c r="AG60" s="84">
        <f>AE60/V60</f>
        <v>532.29484566446706</v>
      </c>
      <c r="AH60" s="92">
        <v>12</v>
      </c>
      <c r="AI60" s="92">
        <v>12</v>
      </c>
    </row>
    <row r="61" spans="1:35">
      <c r="A61" s="82">
        <v>169</v>
      </c>
      <c r="B61" s="83" t="s">
        <v>73</v>
      </c>
      <c r="C61" s="100">
        <v>4848</v>
      </c>
      <c r="D61" s="85">
        <v>1510386.6316020642</v>
      </c>
      <c r="E61" s="108">
        <v>1968719.4022130142</v>
      </c>
      <c r="F61" s="88">
        <f>SUM(D61:E61)</f>
        <v>3479106.0338150784</v>
      </c>
      <c r="G61" s="103">
        <v>526842.4029010986</v>
      </c>
      <c r="H61" s="89">
        <f>SUM(F61:G61)</f>
        <v>4005948.436716177</v>
      </c>
      <c r="I61" s="105">
        <v>-1211760</v>
      </c>
      <c r="J61" s="94">
        <f>SUM(H61:I61)</f>
        <v>2794188.436716177</v>
      </c>
      <c r="K61" s="91">
        <f>J61/C61</f>
        <v>576.35900097280876</v>
      </c>
      <c r="L61" s="84">
        <v>-69926.538900000014</v>
      </c>
      <c r="M61" s="91">
        <f>SUM(J61,L61)</f>
        <v>2724261.897816177</v>
      </c>
      <c r="N61" s="92">
        <v>5</v>
      </c>
      <c r="O61" s="92">
        <v>5</v>
      </c>
      <c r="P61" s="117">
        <f>J61-AC61</f>
        <v>-179740.28136232356</v>
      </c>
      <c r="Q61" s="96">
        <f>P61/AC61</f>
        <v>-6.0438664945021418E-2</v>
      </c>
      <c r="R61" s="119">
        <f>K61-AF61</f>
        <v>-28.589883908904085</v>
      </c>
      <c r="T61" s="82">
        <v>169</v>
      </c>
      <c r="U61" s="83" t="s">
        <v>73</v>
      </c>
      <c r="V61" s="100">
        <v>4916</v>
      </c>
      <c r="W61" s="85">
        <v>1651517.6771533731</v>
      </c>
      <c r="X61" s="85">
        <v>2046238.3386998295</v>
      </c>
      <c r="Y61" s="88">
        <v>3697756.0158532029</v>
      </c>
      <c r="Z61" s="103">
        <v>487932.70222529746</v>
      </c>
      <c r="AA61" s="89">
        <v>4185688.7180785006</v>
      </c>
      <c r="AB61" s="204">
        <v>-1211760</v>
      </c>
      <c r="AC61" s="113">
        <f>AA61+AB61</f>
        <v>2973928.7180785006</v>
      </c>
      <c r="AD61" s="107">
        <v>-16502.329800000007</v>
      </c>
      <c r="AE61" s="108">
        <f>AC61+AD61</f>
        <v>2957426.3882785006</v>
      </c>
      <c r="AF61" s="114">
        <f>AC61/V61</f>
        <v>604.94888488171284</v>
      </c>
      <c r="AG61" s="84">
        <f>AE61/V61</f>
        <v>601.59202365307169</v>
      </c>
      <c r="AH61" s="92">
        <v>5</v>
      </c>
      <c r="AI61" s="92">
        <v>5</v>
      </c>
    </row>
    <row r="62" spans="1:35">
      <c r="A62" s="82">
        <v>171</v>
      </c>
      <c r="B62" s="83" t="s">
        <v>74</v>
      </c>
      <c r="C62" s="100">
        <v>4552</v>
      </c>
      <c r="D62" s="85">
        <v>1169419.5810324722</v>
      </c>
      <c r="E62" s="108">
        <v>1550754.8094720545</v>
      </c>
      <c r="F62" s="88">
        <f>SUM(D62:E62)</f>
        <v>2720174.3905045269</v>
      </c>
      <c r="G62" s="103">
        <v>721739.02398685063</v>
      </c>
      <c r="H62" s="89">
        <f>SUM(F62:G62)</f>
        <v>3441913.4144913778</v>
      </c>
      <c r="I62" s="105">
        <v>271505</v>
      </c>
      <c r="J62" s="94">
        <f>SUM(H62:I62)</f>
        <v>3713418.4144913778</v>
      </c>
      <c r="K62" s="91">
        <f>J62/C62</f>
        <v>815.77733183026749</v>
      </c>
      <c r="L62" s="84">
        <v>35004.942000000025</v>
      </c>
      <c r="M62" s="91">
        <f>SUM(J62,L62)</f>
        <v>3748423.3564913776</v>
      </c>
      <c r="N62" s="92">
        <v>11</v>
      </c>
      <c r="O62" s="92">
        <v>11</v>
      </c>
      <c r="P62" s="117">
        <f>J62-AC62</f>
        <v>136469.82172995387</v>
      </c>
      <c r="Q62" s="96">
        <f>P62/AC62</f>
        <v>3.8152581226949762E-2</v>
      </c>
      <c r="R62" s="119">
        <f>K62-AF62</f>
        <v>36.485699420371247</v>
      </c>
      <c r="T62" s="82">
        <v>171</v>
      </c>
      <c r="U62" s="83" t="s">
        <v>74</v>
      </c>
      <c r="V62" s="100">
        <v>4590</v>
      </c>
      <c r="W62" s="85">
        <v>1185075.7924807498</v>
      </c>
      <c r="X62" s="85">
        <v>1440171.4098159471</v>
      </c>
      <c r="Y62" s="88">
        <v>2625247.2022966966</v>
      </c>
      <c r="Z62" s="103">
        <v>680196.3904647273</v>
      </c>
      <c r="AA62" s="89">
        <v>3305443.5927614239</v>
      </c>
      <c r="AB62" s="204">
        <v>271505</v>
      </c>
      <c r="AC62" s="113">
        <f>AA62+AB62</f>
        <v>3576948.5927614239</v>
      </c>
      <c r="AD62" s="107">
        <v>-20002.824000000008</v>
      </c>
      <c r="AE62" s="108">
        <f>AC62+AD62</f>
        <v>3556945.7687614239</v>
      </c>
      <c r="AF62" s="114">
        <f>AC62/V62</f>
        <v>779.29163240989624</v>
      </c>
      <c r="AG62" s="84">
        <f>AE62/V62</f>
        <v>774.93371868440613</v>
      </c>
      <c r="AH62" s="92">
        <v>11</v>
      </c>
      <c r="AI62" s="92">
        <v>11</v>
      </c>
    </row>
    <row r="63" spans="1:35">
      <c r="A63" s="82">
        <v>172</v>
      </c>
      <c r="B63" s="83" t="s">
        <v>75</v>
      </c>
      <c r="C63" s="100">
        <v>4099</v>
      </c>
      <c r="D63" s="85">
        <v>803416.49012455635</v>
      </c>
      <c r="E63" s="108">
        <v>1663901.7536503673</v>
      </c>
      <c r="F63" s="88">
        <f>SUM(D63:E63)</f>
        <v>2467318.2437749235</v>
      </c>
      <c r="G63" s="103">
        <v>726552.72905258299</v>
      </c>
      <c r="H63" s="89">
        <f>SUM(F63:G63)</f>
        <v>3193870.9728275063</v>
      </c>
      <c r="I63" s="105">
        <v>959031</v>
      </c>
      <c r="J63" s="94">
        <f>SUM(H63:I63)</f>
        <v>4152901.9728275063</v>
      </c>
      <c r="K63" s="91">
        <f>J63/C63</f>
        <v>1013.150029965237</v>
      </c>
      <c r="L63" s="84">
        <v>134518.99140000006</v>
      </c>
      <c r="M63" s="91">
        <f>SUM(J63,L63)</f>
        <v>4287420.964227506</v>
      </c>
      <c r="N63" s="92">
        <v>13</v>
      </c>
      <c r="O63" s="92">
        <v>13</v>
      </c>
      <c r="P63" s="117">
        <f>J63-AC63</f>
        <v>108764.31714919116</v>
      </c>
      <c r="Q63" s="96">
        <f>P63/AC63</f>
        <v>2.6894316269496111E-2</v>
      </c>
      <c r="R63" s="119">
        <f>K63-AF63</f>
        <v>21.69681700168826</v>
      </c>
      <c r="T63" s="82">
        <v>172</v>
      </c>
      <c r="U63" s="83" t="s">
        <v>75</v>
      </c>
      <c r="V63" s="100">
        <v>4079</v>
      </c>
      <c r="W63" s="85">
        <v>636344.97596731526</v>
      </c>
      <c r="X63" s="85">
        <v>1767282.9971952213</v>
      </c>
      <c r="Y63" s="88">
        <v>2403627.9731625365</v>
      </c>
      <c r="Z63" s="103">
        <v>681478.68251577846</v>
      </c>
      <c r="AA63" s="89">
        <v>3085106.6556783151</v>
      </c>
      <c r="AB63" s="204">
        <v>959031</v>
      </c>
      <c r="AC63" s="113">
        <f>AA63+AB63</f>
        <v>4044137.6556783151</v>
      </c>
      <c r="AD63" s="107">
        <v>-115216.26624000026</v>
      </c>
      <c r="AE63" s="108">
        <f>AC63+AD63</f>
        <v>3928921.3894383148</v>
      </c>
      <c r="AF63" s="114">
        <f>AC63/V63</f>
        <v>991.45321296354871</v>
      </c>
      <c r="AG63" s="84">
        <f>AE63/V63</f>
        <v>963.20700893314904</v>
      </c>
      <c r="AH63" s="92">
        <v>13</v>
      </c>
      <c r="AI63" s="92">
        <v>13</v>
      </c>
    </row>
    <row r="64" spans="1:35">
      <c r="A64" s="82">
        <v>176</v>
      </c>
      <c r="B64" s="83" t="s">
        <v>76</v>
      </c>
      <c r="C64" s="100">
        <v>4160</v>
      </c>
      <c r="D64" s="85">
        <v>-354029.92751707695</v>
      </c>
      <c r="E64" s="108">
        <v>2090229.1359541211</v>
      </c>
      <c r="F64" s="88">
        <f>SUM(D64:E64)</f>
        <v>1736199.2084370442</v>
      </c>
      <c r="G64" s="103">
        <v>792085.32181878027</v>
      </c>
      <c r="H64" s="89">
        <f>SUM(F64:G64)</f>
        <v>2528284.5302558243</v>
      </c>
      <c r="I64" s="105">
        <v>123803</v>
      </c>
      <c r="J64" s="94">
        <f>SUM(H64:I64)</f>
        <v>2652087.5302558243</v>
      </c>
      <c r="K64" s="91">
        <f>J64/C64</f>
        <v>637.5210409268808</v>
      </c>
      <c r="L64" s="84">
        <v>-240200.57820000005</v>
      </c>
      <c r="M64" s="91">
        <f>SUM(J64,L64)</f>
        <v>2411886.9520558245</v>
      </c>
      <c r="N64" s="92">
        <v>12</v>
      </c>
      <c r="O64" s="92">
        <v>12</v>
      </c>
      <c r="P64" s="117">
        <f>J64-AC64</f>
        <v>-181297.93503224477</v>
      </c>
      <c r="Q64" s="96">
        <f>P64/AC64</f>
        <v>-6.3986329164645542E-2</v>
      </c>
      <c r="R64" s="119">
        <f>K64-AF64</f>
        <v>-27.749084757098785</v>
      </c>
      <c r="T64" s="82">
        <v>176</v>
      </c>
      <c r="U64" s="83" t="s">
        <v>76</v>
      </c>
      <c r="V64" s="100">
        <v>4259</v>
      </c>
      <c r="W64" s="85">
        <v>-275161.79727829318</v>
      </c>
      <c r="X64" s="85">
        <v>2239859.6049235193</v>
      </c>
      <c r="Y64" s="88">
        <v>1964697.8076452261</v>
      </c>
      <c r="Z64" s="103">
        <v>744884.6576428432</v>
      </c>
      <c r="AA64" s="89">
        <v>2709582.4652880691</v>
      </c>
      <c r="AB64" s="204">
        <v>123803</v>
      </c>
      <c r="AC64" s="113">
        <f>AA64+AB64</f>
        <v>2833385.4652880691</v>
      </c>
      <c r="AD64" s="107">
        <v>-183525.91019999998</v>
      </c>
      <c r="AE64" s="108">
        <f>AC64+AD64</f>
        <v>2649859.5550880693</v>
      </c>
      <c r="AF64" s="114">
        <f>AC64/V64</f>
        <v>665.27012568397959</v>
      </c>
      <c r="AG64" s="84">
        <f>AE64/V64</f>
        <v>622.17881077437642</v>
      </c>
      <c r="AH64" s="92">
        <v>12</v>
      </c>
      <c r="AI64" s="92">
        <v>12</v>
      </c>
    </row>
    <row r="65" spans="1:36">
      <c r="A65" s="82">
        <v>177</v>
      </c>
      <c r="B65" s="83" t="s">
        <v>77</v>
      </c>
      <c r="C65" s="100">
        <v>1668</v>
      </c>
      <c r="D65" s="85">
        <v>937614.18836318725</v>
      </c>
      <c r="E65" s="108">
        <v>-22875.116086958958</v>
      </c>
      <c r="F65" s="88">
        <f>SUM(D65:E65)</f>
        <v>914739.07227622834</v>
      </c>
      <c r="G65" s="103">
        <v>292306.01787096821</v>
      </c>
      <c r="H65" s="89">
        <f>SUM(F65:G65)</f>
        <v>1207045.0901471965</v>
      </c>
      <c r="I65" s="105">
        <v>-490119</v>
      </c>
      <c r="J65" s="94">
        <f>SUM(H65:I65)</f>
        <v>716926.09014719655</v>
      </c>
      <c r="K65" s="91">
        <f>J65/C65</f>
        <v>429.81180464460226</v>
      </c>
      <c r="L65" s="84">
        <v>253619.13930000004</v>
      </c>
      <c r="M65" s="91">
        <f>SUM(J65,L65)</f>
        <v>970545.22944719659</v>
      </c>
      <c r="N65" s="92">
        <v>6</v>
      </c>
      <c r="O65" s="92">
        <v>6</v>
      </c>
      <c r="P65" s="117">
        <f>J65-AC65</f>
        <v>-510827.08374560811</v>
      </c>
      <c r="Q65" s="96">
        <f>P65/AC65</f>
        <v>-0.41606659596402601</v>
      </c>
      <c r="R65" s="119">
        <f>K65-AF65</f>
        <v>-289.01323861816388</v>
      </c>
      <c r="T65" s="82">
        <v>177</v>
      </c>
      <c r="U65" s="83" t="s">
        <v>77</v>
      </c>
      <c r="V65" s="100">
        <v>1708</v>
      </c>
      <c r="W65" s="85">
        <v>1140242.6500048246</v>
      </c>
      <c r="X65" s="85">
        <v>301354.5710537156</v>
      </c>
      <c r="Y65" s="88">
        <v>1441597.2210585403</v>
      </c>
      <c r="Z65" s="103">
        <v>276274.95283426438</v>
      </c>
      <c r="AA65" s="89">
        <v>1717872.1738928047</v>
      </c>
      <c r="AB65" s="204">
        <v>-490119</v>
      </c>
      <c r="AC65" s="113">
        <f>AA65+AB65</f>
        <v>1227753.1738928047</v>
      </c>
      <c r="AD65" s="107">
        <v>172791.06132000004</v>
      </c>
      <c r="AE65" s="108">
        <f>AC65+AD65</f>
        <v>1400544.2352128047</v>
      </c>
      <c r="AF65" s="114">
        <f>AC65/V65</f>
        <v>718.82504326276614</v>
      </c>
      <c r="AG65" s="84">
        <f>AE65/V65</f>
        <v>819.99077003091611</v>
      </c>
      <c r="AH65" s="92">
        <v>6</v>
      </c>
      <c r="AI65" s="92">
        <v>6</v>
      </c>
    </row>
    <row r="66" spans="1:36" s="179" customFormat="1">
      <c r="A66" s="82">
        <v>178</v>
      </c>
      <c r="B66" s="83" t="s">
        <v>78</v>
      </c>
      <c r="C66" s="100">
        <v>5674</v>
      </c>
      <c r="D66" s="85">
        <v>1187653.5942435721</v>
      </c>
      <c r="E66" s="108">
        <v>2393534.3812781372</v>
      </c>
      <c r="F66" s="88">
        <f>SUM(D66:E66)</f>
        <v>3581187.9755217093</v>
      </c>
      <c r="G66" s="103">
        <v>1011690.8258793262</v>
      </c>
      <c r="H66" s="89">
        <f>SUM(F66:G66)</f>
        <v>4592878.8014010359</v>
      </c>
      <c r="I66" s="105">
        <v>-558427</v>
      </c>
      <c r="J66" s="94">
        <f>SUM(H66:I66)</f>
        <v>4034451.8014010359</v>
      </c>
      <c r="K66" s="91">
        <f>J66/C66</f>
        <v>711.04191071572711</v>
      </c>
      <c r="L66" s="84">
        <v>16752.365100000025</v>
      </c>
      <c r="M66" s="91">
        <f>SUM(J66,L66)</f>
        <v>4051204.1665010359</v>
      </c>
      <c r="N66" s="92">
        <v>10</v>
      </c>
      <c r="O66" s="92">
        <v>10</v>
      </c>
      <c r="P66" s="117">
        <f>J66-AC66</f>
        <v>100754.22066675872</v>
      </c>
      <c r="Q66" s="96">
        <f>P66/AC66</f>
        <v>2.5613107921720713E-2</v>
      </c>
      <c r="R66" s="119">
        <f>K66-AF66</f>
        <v>25.01163852628224</v>
      </c>
      <c r="S66" s="500"/>
      <c r="T66" s="82">
        <v>178</v>
      </c>
      <c r="U66" s="83" t="s">
        <v>78</v>
      </c>
      <c r="V66" s="100">
        <v>5734</v>
      </c>
      <c r="W66" s="85">
        <v>1061852.5967781157</v>
      </c>
      <c r="X66" s="85">
        <v>2480279.0207978301</v>
      </c>
      <c r="Y66" s="88">
        <v>3542131.6175759458</v>
      </c>
      <c r="Z66" s="103">
        <v>949992.963158331</v>
      </c>
      <c r="AA66" s="89">
        <v>4492124.5807342771</v>
      </c>
      <c r="AB66" s="204">
        <v>-558427</v>
      </c>
      <c r="AC66" s="113">
        <f>AA66+AB66</f>
        <v>3933697.5807342771</v>
      </c>
      <c r="AD66" s="107">
        <v>36588.498900000006</v>
      </c>
      <c r="AE66" s="108">
        <f>AC66+AD66</f>
        <v>3970286.0796342772</v>
      </c>
      <c r="AF66" s="114">
        <f>AC66/V66</f>
        <v>686.03027218944487</v>
      </c>
      <c r="AG66" s="84">
        <f>AE66/V66</f>
        <v>692.41124514026455</v>
      </c>
      <c r="AH66" s="92">
        <v>10</v>
      </c>
      <c r="AI66" s="92">
        <v>10</v>
      </c>
      <c r="AJ66" s="1"/>
    </row>
    <row r="67" spans="1:36">
      <c r="A67" s="82">
        <v>179</v>
      </c>
      <c r="B67" s="83" t="s">
        <v>79</v>
      </c>
      <c r="C67" s="100">
        <v>149194</v>
      </c>
      <c r="D67" s="85">
        <v>28413638.480288275</v>
      </c>
      <c r="E67" s="108">
        <v>40130189.876816735</v>
      </c>
      <c r="F67" s="88">
        <f>SUM(D67:E67)</f>
        <v>68543828.357105017</v>
      </c>
      <c r="G67" s="103">
        <v>14002527.501315633</v>
      </c>
      <c r="H67" s="89">
        <f>SUM(F67:G67)</f>
        <v>82546355.858420655</v>
      </c>
      <c r="I67" s="105">
        <v>-23428424</v>
      </c>
      <c r="J67" s="94">
        <f>SUM(H67:I67)</f>
        <v>59117931.858420655</v>
      </c>
      <c r="K67" s="91">
        <f>J67/C67</f>
        <v>396.24872219003885</v>
      </c>
      <c r="L67" s="84">
        <v>-12798056.830499992</v>
      </c>
      <c r="M67" s="91">
        <f>SUM(J67,L67)</f>
        <v>46319875.027920663</v>
      </c>
      <c r="N67" s="92">
        <v>13</v>
      </c>
      <c r="O67" s="92">
        <v>13</v>
      </c>
      <c r="P67" s="117">
        <f>J67-AC67</f>
        <v>10356354.37126781</v>
      </c>
      <c r="Q67" s="96">
        <f>P67/AC67</f>
        <v>0.21238759910908106</v>
      </c>
      <c r="R67" s="119">
        <f>K67-AF67</f>
        <v>66.212189985086809</v>
      </c>
      <c r="T67" s="82">
        <v>179</v>
      </c>
      <c r="U67" s="83" t="s">
        <v>79</v>
      </c>
      <c r="V67" s="100">
        <v>147746</v>
      </c>
      <c r="W67" s="85">
        <v>23699040.597695038</v>
      </c>
      <c r="X67" s="85">
        <v>35385386.731883623</v>
      </c>
      <c r="Y67" s="88">
        <v>59084427.32957866</v>
      </c>
      <c r="Z67" s="103">
        <v>13105574.157574179</v>
      </c>
      <c r="AA67" s="89">
        <v>72190001.487152845</v>
      </c>
      <c r="AB67" s="204">
        <v>-23428424</v>
      </c>
      <c r="AC67" s="113">
        <f>AA67+AB67</f>
        <v>48761577.487152845</v>
      </c>
      <c r="AD67" s="107">
        <v>-11851368.593659494</v>
      </c>
      <c r="AE67" s="108">
        <f>AC67+AD67</f>
        <v>36910208.893493354</v>
      </c>
      <c r="AF67" s="114">
        <f>AC67/V67</f>
        <v>330.03653220495204</v>
      </c>
      <c r="AG67" s="84">
        <f>AE67/V67</f>
        <v>249.82205199121029</v>
      </c>
      <c r="AH67" s="92">
        <v>13</v>
      </c>
      <c r="AI67" s="92">
        <v>13</v>
      </c>
    </row>
    <row r="68" spans="1:36">
      <c r="A68" s="82">
        <v>181</v>
      </c>
      <c r="B68" s="83" t="s">
        <v>80</v>
      </c>
      <c r="C68" s="100">
        <v>1658</v>
      </c>
      <c r="D68" s="85">
        <v>1078220.8918615158</v>
      </c>
      <c r="E68" s="108">
        <v>964990.82263755018</v>
      </c>
      <c r="F68" s="88">
        <f>SUM(D68:E68)</f>
        <v>2043211.7144990661</v>
      </c>
      <c r="G68" s="103">
        <v>306352.09675682121</v>
      </c>
      <c r="H68" s="89">
        <f>SUM(F68:G68)</f>
        <v>2349563.8112558872</v>
      </c>
      <c r="I68" s="105">
        <v>-387180</v>
      </c>
      <c r="J68" s="94">
        <f>SUM(H68:I68)</f>
        <v>1962383.8112558872</v>
      </c>
      <c r="K68" s="91">
        <f>J68/C68</f>
        <v>1183.5849283811142</v>
      </c>
      <c r="L68" s="84">
        <v>-31671.137999999999</v>
      </c>
      <c r="M68" s="91">
        <f>SUM(J68,L68)</f>
        <v>1930712.6732558871</v>
      </c>
      <c r="N68" s="92">
        <v>4</v>
      </c>
      <c r="O68" s="92">
        <v>4</v>
      </c>
      <c r="P68" s="117">
        <f>J68-AC68</f>
        <v>-9850.3183060060255</v>
      </c>
      <c r="Q68" s="96">
        <f>P68/AC68</f>
        <v>-4.9944974373778575E-3</v>
      </c>
      <c r="R68" s="119">
        <f>K68-AF68</f>
        <v>11.03193815406712</v>
      </c>
      <c r="T68" s="82">
        <v>181</v>
      </c>
      <c r="U68" s="83" t="s">
        <v>80</v>
      </c>
      <c r="V68" s="100">
        <v>1682</v>
      </c>
      <c r="W68" s="85">
        <v>1120241.5392492306</v>
      </c>
      <c r="X68" s="85">
        <v>952975.62416897062</v>
      </c>
      <c r="Y68" s="88">
        <v>2073217.1634182013</v>
      </c>
      <c r="Z68" s="103">
        <v>286196.96614369191</v>
      </c>
      <c r="AA68" s="89">
        <v>2359414.1295618932</v>
      </c>
      <c r="AB68" s="204">
        <v>-387180</v>
      </c>
      <c r="AC68" s="113">
        <f>AA68+AB68</f>
        <v>1972234.1295618932</v>
      </c>
      <c r="AD68" s="107">
        <v>-65875.967040000003</v>
      </c>
      <c r="AE68" s="108">
        <f>AC68+AD68</f>
        <v>1906358.1625218932</v>
      </c>
      <c r="AF68" s="114">
        <f>AC68/V68</f>
        <v>1172.5529902270471</v>
      </c>
      <c r="AG68" s="84">
        <f>AE68/V68</f>
        <v>1133.3877303935155</v>
      </c>
      <c r="AH68" s="92">
        <v>4</v>
      </c>
      <c r="AI68" s="92">
        <v>4</v>
      </c>
    </row>
    <row r="69" spans="1:36">
      <c r="A69" s="82">
        <v>182</v>
      </c>
      <c r="B69" s="83" t="s">
        <v>81</v>
      </c>
      <c r="C69" s="100">
        <v>19116</v>
      </c>
      <c r="D69" s="85">
        <v>472184.29179124348</v>
      </c>
      <c r="E69" s="108">
        <v>2752884.6942292494</v>
      </c>
      <c r="F69" s="88">
        <f>SUM(D69:E69)</f>
        <v>3225068.9860204929</v>
      </c>
      <c r="G69" s="103">
        <v>1966155.178992568</v>
      </c>
      <c r="H69" s="89">
        <f>SUM(F69:G69)</f>
        <v>5191224.1650130609</v>
      </c>
      <c r="I69" s="105">
        <v>-1366107</v>
      </c>
      <c r="J69" s="94">
        <f>SUM(H69:I69)</f>
        <v>3825117.1650130609</v>
      </c>
      <c r="K69" s="91">
        <f>J69/C69</f>
        <v>200.10029111807182</v>
      </c>
      <c r="L69" s="84">
        <v>-59408.387280000024</v>
      </c>
      <c r="M69" s="91">
        <f>SUM(J69,L69)</f>
        <v>3765708.777733061</v>
      </c>
      <c r="N69" s="92">
        <v>13</v>
      </c>
      <c r="O69" s="92">
        <v>13</v>
      </c>
      <c r="P69" s="117">
        <f>J69-AC69</f>
        <v>-189857.18020737078</v>
      </c>
      <c r="Q69" s="96">
        <f>P69/AC69</f>
        <v>-4.7287271071453675E-2</v>
      </c>
      <c r="R69" s="119">
        <f>K69-AF69</f>
        <v>-9.2091836614314388</v>
      </c>
      <c r="T69" s="82">
        <v>182</v>
      </c>
      <c r="U69" s="83" t="s">
        <v>81</v>
      </c>
      <c r="V69" s="100">
        <v>19182</v>
      </c>
      <c r="W69" s="85">
        <v>486622.24845050648</v>
      </c>
      <c r="X69" s="85">
        <v>3079051.4545352706</v>
      </c>
      <c r="Y69" s="88">
        <v>3565673.7029857771</v>
      </c>
      <c r="Z69" s="103">
        <v>1815407.6422346549</v>
      </c>
      <c r="AA69" s="89">
        <v>5381081.3452204317</v>
      </c>
      <c r="AB69" s="204">
        <v>-1366107</v>
      </c>
      <c r="AC69" s="113">
        <f>AA69+AB69</f>
        <v>4014974.3452204317</v>
      </c>
      <c r="AD69" s="107">
        <v>-91696.2790199999</v>
      </c>
      <c r="AE69" s="108">
        <f>AC69+AD69</f>
        <v>3923278.0662004319</v>
      </c>
      <c r="AF69" s="114">
        <f>AC69/V69</f>
        <v>209.30947477950326</v>
      </c>
      <c r="AG69" s="84">
        <f>AE69/V69</f>
        <v>204.52914535504286</v>
      </c>
      <c r="AH69" s="92">
        <v>13</v>
      </c>
      <c r="AI69" s="92">
        <v>13</v>
      </c>
    </row>
    <row r="70" spans="1:36">
      <c r="A70" s="82">
        <v>186</v>
      </c>
      <c r="B70" s="83" t="s">
        <v>82</v>
      </c>
      <c r="C70" s="100">
        <v>46871</v>
      </c>
      <c r="D70" s="85">
        <v>15860157.159520218</v>
      </c>
      <c r="E70" s="108">
        <v>1437149.8695109789</v>
      </c>
      <c r="F70" s="88">
        <f>SUM(D70:E70)</f>
        <v>17297307.029031198</v>
      </c>
      <c r="G70" s="103">
        <v>2694186.5074818018</v>
      </c>
      <c r="H70" s="89">
        <f>SUM(F70:G70)</f>
        <v>19991493.536513001</v>
      </c>
      <c r="I70" s="105">
        <v>2290989</v>
      </c>
      <c r="J70" s="94">
        <f>SUM(H70:I70)</f>
        <v>22282482.536513001</v>
      </c>
      <c r="K70" s="91">
        <f>J70/C70</f>
        <v>475.40019492891128</v>
      </c>
      <c r="L70" s="84">
        <v>-3197634.7756199995</v>
      </c>
      <c r="M70" s="91">
        <f>SUM(J70,L70)</f>
        <v>19084847.760893002</v>
      </c>
      <c r="N70" s="92">
        <v>1</v>
      </c>
      <c r="O70" s="93">
        <v>35</v>
      </c>
      <c r="P70" s="117">
        <f>J70-AC70</f>
        <v>3421151.0655091293</v>
      </c>
      <c r="Q70" s="96">
        <f>P70/AC70</f>
        <v>0.18138438798812132</v>
      </c>
      <c r="R70" s="119">
        <f>K70-AF70</f>
        <v>69.692914416889948</v>
      </c>
      <c r="T70" s="82">
        <v>186</v>
      </c>
      <c r="U70" s="83" t="s">
        <v>82</v>
      </c>
      <c r="V70" s="100">
        <v>46490</v>
      </c>
      <c r="W70" s="85">
        <v>13836969.543695511</v>
      </c>
      <c r="X70" s="85">
        <v>149676.58656306693</v>
      </c>
      <c r="Y70" s="88">
        <v>13986646.130258579</v>
      </c>
      <c r="Z70" s="103">
        <v>2583696.3407452931</v>
      </c>
      <c r="AA70" s="89">
        <v>16570342.471003871</v>
      </c>
      <c r="AB70" s="204">
        <v>2290989</v>
      </c>
      <c r="AC70" s="113">
        <f>AA70+AB70</f>
        <v>18861331.471003871</v>
      </c>
      <c r="AD70" s="107">
        <v>-3134324.5874834992</v>
      </c>
      <c r="AE70" s="108">
        <f>AC70+AD70</f>
        <v>15727006.883520372</v>
      </c>
      <c r="AF70" s="114">
        <f>AC70/V70</f>
        <v>405.70728051202133</v>
      </c>
      <c r="AG70" s="84">
        <f>AE70/V70</f>
        <v>338.28795189331839</v>
      </c>
      <c r="AH70" s="92">
        <v>1</v>
      </c>
      <c r="AI70" s="93">
        <v>35</v>
      </c>
    </row>
    <row r="71" spans="1:36">
      <c r="A71" s="82">
        <v>202</v>
      </c>
      <c r="B71" s="83" t="s">
        <v>83</v>
      </c>
      <c r="C71" s="100">
        <v>36551</v>
      </c>
      <c r="D71" s="85">
        <v>29305981.030533981</v>
      </c>
      <c r="E71" s="108">
        <v>-12414.82627710855</v>
      </c>
      <c r="F71" s="88">
        <f>SUM(D71:E71)</f>
        <v>29293566.204256874</v>
      </c>
      <c r="G71" s="103">
        <v>1389259.1029336911</v>
      </c>
      <c r="H71" s="89">
        <f>SUM(F71:G71)</f>
        <v>30682825.307190564</v>
      </c>
      <c r="I71" s="105">
        <v>-3858928</v>
      </c>
      <c r="J71" s="94">
        <f>SUM(H71:I71)</f>
        <v>26823897.307190564</v>
      </c>
      <c r="K71" s="91">
        <f>J71/C71</f>
        <v>733.87588047360032</v>
      </c>
      <c r="L71" s="84">
        <v>-3634463.1137399999</v>
      </c>
      <c r="M71" s="91">
        <f>SUM(J71,L71)</f>
        <v>23189434.193450563</v>
      </c>
      <c r="N71" s="92">
        <v>2</v>
      </c>
      <c r="O71" s="92">
        <v>2</v>
      </c>
      <c r="P71" s="117">
        <f>J71-AC71</f>
        <v>81009.654796201736</v>
      </c>
      <c r="Q71" s="96">
        <f>P71/AC71</f>
        <v>3.0292037213471494E-3</v>
      </c>
      <c r="R71" s="119">
        <f>K71-AF71</f>
        <v>-2.0521211883706201</v>
      </c>
      <c r="T71" s="82">
        <v>202</v>
      </c>
      <c r="U71" s="83" t="s">
        <v>83</v>
      </c>
      <c r="V71" s="100">
        <v>36339</v>
      </c>
      <c r="W71" s="85">
        <v>29286129.328174546</v>
      </c>
      <c r="X71" s="85">
        <v>11574.649326649977</v>
      </c>
      <c r="Y71" s="88">
        <v>29297703.977501195</v>
      </c>
      <c r="Z71" s="103">
        <v>1304111.674893165</v>
      </c>
      <c r="AA71" s="89">
        <v>30601815.652394362</v>
      </c>
      <c r="AB71" s="204">
        <v>-3858928</v>
      </c>
      <c r="AC71" s="113">
        <f>AA71+AB71</f>
        <v>26742887.652394362</v>
      </c>
      <c r="AD71" s="107">
        <v>-3188335.5460874978</v>
      </c>
      <c r="AE71" s="108">
        <f>AC71+AD71</f>
        <v>23554552.106306866</v>
      </c>
      <c r="AF71" s="114">
        <f>AC71/V71</f>
        <v>735.92800166197094</v>
      </c>
      <c r="AG71" s="84">
        <f>AE71/V71</f>
        <v>648.18933119532369</v>
      </c>
      <c r="AH71" s="92">
        <v>2</v>
      </c>
      <c r="AI71" s="92">
        <v>2</v>
      </c>
    </row>
    <row r="72" spans="1:36">
      <c r="A72" s="82">
        <v>204</v>
      </c>
      <c r="B72" s="83" t="s">
        <v>84</v>
      </c>
      <c r="C72" s="100">
        <v>2589</v>
      </c>
      <c r="D72" s="85">
        <v>-1237348.0783432226</v>
      </c>
      <c r="E72" s="108">
        <v>1316073.465951852</v>
      </c>
      <c r="F72" s="88">
        <f>SUM(D72:E72)</f>
        <v>78725.387608629419</v>
      </c>
      <c r="G72" s="103">
        <v>438520.59004751605</v>
      </c>
      <c r="H72" s="89">
        <f>SUM(F72:G72)</f>
        <v>517245.97765614546</v>
      </c>
      <c r="I72" s="105">
        <v>-642976</v>
      </c>
      <c r="J72" s="94">
        <f>SUM(H72:I72)</f>
        <v>-125730.02234385454</v>
      </c>
      <c r="K72" s="91">
        <f>J72/C72</f>
        <v>-48.563160426363282</v>
      </c>
      <c r="L72" s="84">
        <v>-829617.12540000002</v>
      </c>
      <c r="M72" s="91">
        <f>SUM(J72,L72)</f>
        <v>-955347.14774385456</v>
      </c>
      <c r="N72" s="92">
        <v>11</v>
      </c>
      <c r="O72" s="92">
        <v>11</v>
      </c>
      <c r="P72" s="117">
        <f>J72-AC72</f>
        <v>344523.34686963604</v>
      </c>
      <c r="Q72" s="96">
        <f>P72/AC72</f>
        <v>-0.73263344704123901</v>
      </c>
      <c r="R72" s="119">
        <f>K72-AF72</f>
        <v>130.37647778272751</v>
      </c>
      <c r="T72" s="82">
        <v>204</v>
      </c>
      <c r="U72" s="83" t="s">
        <v>84</v>
      </c>
      <c r="V72" s="100">
        <v>2628</v>
      </c>
      <c r="W72" s="85">
        <v>-1401822.0336444217</v>
      </c>
      <c r="X72" s="85">
        <v>1169540.0573727668</v>
      </c>
      <c r="Y72" s="88">
        <v>-232281.97627165494</v>
      </c>
      <c r="Z72" s="103">
        <v>405004.60705816437</v>
      </c>
      <c r="AA72" s="89">
        <v>172722.63078650943</v>
      </c>
      <c r="AB72" s="204">
        <v>-642976</v>
      </c>
      <c r="AC72" s="113">
        <f>AA72+AB72</f>
        <v>-470253.36921349057</v>
      </c>
      <c r="AD72" s="107">
        <v>-883041.33450000011</v>
      </c>
      <c r="AE72" s="108">
        <f>AC72+AD72</f>
        <v>-1353294.7037134906</v>
      </c>
      <c r="AF72" s="114">
        <f>AC72/V72</f>
        <v>-178.93963820909079</v>
      </c>
      <c r="AG72" s="84">
        <f>AE72/V72</f>
        <v>-514.95232256982138</v>
      </c>
      <c r="AH72" s="92">
        <v>11</v>
      </c>
      <c r="AI72" s="92">
        <v>11</v>
      </c>
    </row>
    <row r="73" spans="1:36">
      <c r="A73" s="82">
        <v>205</v>
      </c>
      <c r="B73" s="83" t="s">
        <v>85</v>
      </c>
      <c r="C73" s="100">
        <v>36433</v>
      </c>
      <c r="D73" s="85">
        <v>6865961.6409027316</v>
      </c>
      <c r="E73" s="108">
        <v>10995410.821176678</v>
      </c>
      <c r="F73" s="88">
        <f>SUM(D73:E73)</f>
        <v>17861372.46207941</v>
      </c>
      <c r="G73" s="103">
        <v>3394248.0936455284</v>
      </c>
      <c r="H73" s="89">
        <f>SUM(F73:G73)</f>
        <v>21255620.555724937</v>
      </c>
      <c r="I73" s="105">
        <v>30871096</v>
      </c>
      <c r="J73" s="94">
        <f>SUM(H73:I73)</f>
        <v>52126716.555724934</v>
      </c>
      <c r="K73" s="91">
        <f>J73/C73</f>
        <v>1430.7555390916184</v>
      </c>
      <c r="L73" s="84">
        <v>84011.860799999908</v>
      </c>
      <c r="M73" s="91">
        <f>SUM(J73,L73)</f>
        <v>52210728.416524932</v>
      </c>
      <c r="N73" s="92">
        <v>18</v>
      </c>
      <c r="O73" s="92">
        <v>18</v>
      </c>
      <c r="P73" s="117">
        <f>J73-AC73</f>
        <v>-1429972.4746464342</v>
      </c>
      <c r="Q73" s="96">
        <f>P73/AC73</f>
        <v>-2.6700165759603132E-2</v>
      </c>
      <c r="R73" s="119">
        <f>K73-AF73</f>
        <v>-36.028593419305707</v>
      </c>
      <c r="T73" s="82">
        <v>205</v>
      </c>
      <c r="U73" s="83" t="s">
        <v>85</v>
      </c>
      <c r="V73" s="100">
        <v>36513</v>
      </c>
      <c r="W73" s="85">
        <v>7014771.2325415518</v>
      </c>
      <c r="X73" s="85">
        <v>12534728.131517362</v>
      </c>
      <c r="Y73" s="88">
        <v>19549499.364058912</v>
      </c>
      <c r="Z73" s="103">
        <v>3136093.6663124566</v>
      </c>
      <c r="AA73" s="89">
        <v>22685593.030371368</v>
      </c>
      <c r="AB73" s="204">
        <v>30871096</v>
      </c>
      <c r="AC73" s="113">
        <f>AA73+AB73</f>
        <v>53556689.030371368</v>
      </c>
      <c r="AD73" s="107">
        <v>-243284.34690000012</v>
      </c>
      <c r="AE73" s="108">
        <f>AC73+AD73</f>
        <v>53313404.683471367</v>
      </c>
      <c r="AF73" s="114">
        <f>AC73/V73</f>
        <v>1466.7841325109241</v>
      </c>
      <c r="AG73" s="84">
        <f>AE73/V73</f>
        <v>1460.1211810443231</v>
      </c>
      <c r="AH73" s="92">
        <v>18</v>
      </c>
      <c r="AI73" s="92">
        <v>18</v>
      </c>
    </row>
    <row r="74" spans="1:36">
      <c r="A74" s="82">
        <v>208</v>
      </c>
      <c r="B74" s="83" t="s">
        <v>86</v>
      </c>
      <c r="C74" s="100">
        <v>12271</v>
      </c>
      <c r="D74" s="85">
        <v>7839430.3408491965</v>
      </c>
      <c r="E74" s="108">
        <v>4983489.8483145367</v>
      </c>
      <c r="F74" s="88">
        <f>SUM(D74:E74)</f>
        <v>12822920.189163733</v>
      </c>
      <c r="G74" s="103">
        <v>1753830.3937640765</v>
      </c>
      <c r="H74" s="89">
        <f>SUM(F74:G74)</f>
        <v>14576750.58292781</v>
      </c>
      <c r="I74" s="105">
        <v>-212410</v>
      </c>
      <c r="J74" s="94">
        <f>SUM(H74:I74)</f>
        <v>14364340.58292781</v>
      </c>
      <c r="K74" s="91">
        <f>J74/C74</f>
        <v>1170.5925012572577</v>
      </c>
      <c r="L74" s="84">
        <v>40005.648000000016</v>
      </c>
      <c r="M74" s="91">
        <f>SUM(J74,L74)</f>
        <v>14404346.23092781</v>
      </c>
      <c r="N74" s="92">
        <v>17</v>
      </c>
      <c r="O74" s="92">
        <v>17</v>
      </c>
      <c r="P74" s="117">
        <f>J74-AC74</f>
        <v>-166958.45807594247</v>
      </c>
      <c r="Q74" s="96">
        <f>P74/AC74</f>
        <v>-1.1489575543440869E-2</v>
      </c>
      <c r="R74" s="119">
        <f>K74-AF74</f>
        <v>-3.9386207120078325</v>
      </c>
      <c r="T74" s="82">
        <v>208</v>
      </c>
      <c r="U74" s="83" t="s">
        <v>86</v>
      </c>
      <c r="V74" s="100">
        <v>12372</v>
      </c>
      <c r="W74" s="85">
        <v>7951085.152277601</v>
      </c>
      <c r="X74" s="85">
        <v>5144655.1889274018</v>
      </c>
      <c r="Y74" s="88">
        <v>13095740.341205003</v>
      </c>
      <c r="Z74" s="103">
        <v>1647968.6997987493</v>
      </c>
      <c r="AA74" s="89">
        <v>14743709.041003752</v>
      </c>
      <c r="AB74" s="204">
        <v>-212410</v>
      </c>
      <c r="AC74" s="113">
        <f>AA74+AB74</f>
        <v>14531299.041003752</v>
      </c>
      <c r="AD74" s="107">
        <v>42222.627659999998</v>
      </c>
      <c r="AE74" s="108">
        <f>AC74+AD74</f>
        <v>14573521.668663753</v>
      </c>
      <c r="AF74" s="114">
        <f>AC74/V74</f>
        <v>1174.5311219692655</v>
      </c>
      <c r="AG74" s="84">
        <f>AE74/V74</f>
        <v>1177.9438788121365</v>
      </c>
      <c r="AH74" s="92">
        <v>17</v>
      </c>
      <c r="AI74" s="92">
        <v>17</v>
      </c>
    </row>
    <row r="75" spans="1:36">
      <c r="A75" s="82">
        <v>211</v>
      </c>
      <c r="B75" s="83" t="s">
        <v>87</v>
      </c>
      <c r="C75" s="100">
        <v>33951</v>
      </c>
      <c r="D75" s="85">
        <v>17551120.666438427</v>
      </c>
      <c r="E75" s="108">
        <v>5152854.4545825282</v>
      </c>
      <c r="F75" s="88">
        <f>SUM(D75:E75)</f>
        <v>22703975.121020954</v>
      </c>
      <c r="G75" s="103">
        <v>1530915.6575591215</v>
      </c>
      <c r="H75" s="89">
        <f>SUM(F75:G75)</f>
        <v>24234890.778580077</v>
      </c>
      <c r="I75" s="105">
        <v>-4087185</v>
      </c>
      <c r="J75" s="94">
        <f>SUM(H75:I75)</f>
        <v>20147705.778580077</v>
      </c>
      <c r="K75" s="91">
        <f>J75/C75</f>
        <v>593.43482603104701</v>
      </c>
      <c r="L75" s="84">
        <v>-1112157.0143999998</v>
      </c>
      <c r="M75" s="91">
        <f>SUM(J75,L75)</f>
        <v>19035548.764180079</v>
      </c>
      <c r="N75" s="92">
        <v>6</v>
      </c>
      <c r="O75" s="92">
        <v>6</v>
      </c>
      <c r="P75" s="117">
        <f>J75-AC75</f>
        <v>327012.57299655303</v>
      </c>
      <c r="Q75" s="96">
        <f>P75/AC75</f>
        <v>1.6498543698987934E-2</v>
      </c>
      <c r="R75" s="119">
        <f>K75-AF75</f>
        <v>1.2950953351570433</v>
      </c>
      <c r="T75" s="82">
        <v>211</v>
      </c>
      <c r="U75" s="83" t="s">
        <v>87</v>
      </c>
      <c r="V75" s="100">
        <v>33473</v>
      </c>
      <c r="W75" s="85">
        <v>17226188.712196745</v>
      </c>
      <c r="X75" s="85">
        <v>5286275.4812672921</v>
      </c>
      <c r="Y75" s="88">
        <v>22512464.193464037</v>
      </c>
      <c r="Z75" s="103">
        <v>1395414.0121194879</v>
      </c>
      <c r="AA75" s="89">
        <v>23907878.205583524</v>
      </c>
      <c r="AB75" s="204">
        <v>-4087185</v>
      </c>
      <c r="AC75" s="113">
        <f>AA75+AB75</f>
        <v>19820693.205583524</v>
      </c>
      <c r="AD75" s="107">
        <v>-1179982.8400544999</v>
      </c>
      <c r="AE75" s="108">
        <f>AC75+AD75</f>
        <v>18640710.365529023</v>
      </c>
      <c r="AF75" s="114">
        <f>AC75/V75</f>
        <v>592.13973069588997</v>
      </c>
      <c r="AG75" s="84">
        <f>AE75/V75</f>
        <v>556.88795045347069</v>
      </c>
      <c r="AH75" s="92">
        <v>6</v>
      </c>
      <c r="AI75" s="92">
        <v>6</v>
      </c>
    </row>
    <row r="76" spans="1:36">
      <c r="A76" s="82">
        <v>213</v>
      </c>
      <c r="B76" s="83" t="s">
        <v>88</v>
      </c>
      <c r="C76" s="100">
        <v>5062</v>
      </c>
      <c r="D76" s="85">
        <v>477646.75815941731</v>
      </c>
      <c r="E76" s="108">
        <v>1357695.7130937856</v>
      </c>
      <c r="F76" s="88">
        <f>SUM(D76:E76)</f>
        <v>1835342.4712532028</v>
      </c>
      <c r="G76" s="103">
        <v>828803.6483971735</v>
      </c>
      <c r="H76" s="89">
        <f>SUM(F76:G76)</f>
        <v>2664146.119650376</v>
      </c>
      <c r="I76" s="105">
        <v>-238234</v>
      </c>
      <c r="J76" s="94">
        <f>SUM(H76:I76)</f>
        <v>2425912.119650376</v>
      </c>
      <c r="K76" s="91">
        <f>J76/C76</f>
        <v>479.2398497926464</v>
      </c>
      <c r="L76" s="84">
        <v>-66176.009399999981</v>
      </c>
      <c r="M76" s="91">
        <f>SUM(J76,L76)</f>
        <v>2359736.1102503762</v>
      </c>
      <c r="N76" s="92">
        <v>10</v>
      </c>
      <c r="O76" s="92">
        <v>10</v>
      </c>
      <c r="P76" s="117">
        <f>J76-AC76</f>
        <v>38890.240380981937</v>
      </c>
      <c r="Q76" s="96">
        <f>P76/AC76</f>
        <v>1.6292368628345058E-2</v>
      </c>
      <c r="R76" s="119">
        <f>K76-AF76</f>
        <v>12.477652047360095</v>
      </c>
      <c r="T76" s="82">
        <v>213</v>
      </c>
      <c r="U76" s="83" t="s">
        <v>88</v>
      </c>
      <c r="V76" s="100">
        <v>5114</v>
      </c>
      <c r="W76" s="85">
        <v>321929.93688178889</v>
      </c>
      <c r="X76" s="85">
        <v>1530842.8044305677</v>
      </c>
      <c r="Y76" s="88">
        <v>1852772.7413123567</v>
      </c>
      <c r="Z76" s="103">
        <v>772483.13795703754</v>
      </c>
      <c r="AA76" s="89">
        <v>2625255.8792693941</v>
      </c>
      <c r="AB76" s="204">
        <v>-238234</v>
      </c>
      <c r="AC76" s="113">
        <f>AA76+AB76</f>
        <v>2387021.8792693941</v>
      </c>
      <c r="AD76" s="107">
        <v>-89220.92955000003</v>
      </c>
      <c r="AE76" s="108">
        <f>AC76+AD76</f>
        <v>2297800.9497193941</v>
      </c>
      <c r="AF76" s="114">
        <f>AC76/V76</f>
        <v>466.7621977452863</v>
      </c>
      <c r="AG76" s="84">
        <f>AE76/V76</f>
        <v>449.31578993339735</v>
      </c>
      <c r="AH76" s="92">
        <v>10</v>
      </c>
      <c r="AI76" s="92">
        <v>10</v>
      </c>
    </row>
    <row r="77" spans="1:36">
      <c r="A77" s="82">
        <v>214</v>
      </c>
      <c r="B77" s="83" t="s">
        <v>89</v>
      </c>
      <c r="C77" s="100">
        <v>12478</v>
      </c>
      <c r="D77" s="85">
        <v>3993989.0735894735</v>
      </c>
      <c r="E77" s="108">
        <v>4948281.6206002496</v>
      </c>
      <c r="F77" s="88">
        <f>SUM(D77:E77)</f>
        <v>8942270.6941897236</v>
      </c>
      <c r="G77" s="103">
        <v>1907964.4346804216</v>
      </c>
      <c r="H77" s="89">
        <f>SUM(F77:G77)</f>
        <v>10850235.128870144</v>
      </c>
      <c r="I77" s="105">
        <v>936794</v>
      </c>
      <c r="J77" s="94">
        <f>SUM(H77:I77)</f>
        <v>11787029.128870144</v>
      </c>
      <c r="K77" s="91">
        <f>J77/C77</f>
        <v>944.624870080954</v>
      </c>
      <c r="L77" s="84">
        <v>351883.01220000011</v>
      </c>
      <c r="M77" s="91">
        <f>SUM(J77,L77)</f>
        <v>12138912.141070144</v>
      </c>
      <c r="N77" s="92">
        <v>4</v>
      </c>
      <c r="O77" s="92">
        <v>4</v>
      </c>
      <c r="P77" s="117">
        <f>J77-AC77</f>
        <v>343985.17851242796</v>
      </c>
      <c r="Q77" s="96">
        <f>P77/AC77</f>
        <v>3.0060635964058738E-2</v>
      </c>
      <c r="R77" s="119">
        <f>K77-AF77</f>
        <v>21.352000115025589</v>
      </c>
      <c r="T77" s="82">
        <v>214</v>
      </c>
      <c r="U77" s="83" t="s">
        <v>89</v>
      </c>
      <c r="V77" s="100">
        <v>12394</v>
      </c>
      <c r="W77" s="85">
        <v>3623693.7733871159</v>
      </c>
      <c r="X77" s="85">
        <v>5103836.7024859544</v>
      </c>
      <c r="Y77" s="88">
        <v>8727530.4758730698</v>
      </c>
      <c r="Z77" s="103">
        <v>1778719.4744846458</v>
      </c>
      <c r="AA77" s="89">
        <v>10506249.950357717</v>
      </c>
      <c r="AB77" s="204">
        <v>936794</v>
      </c>
      <c r="AC77" s="113">
        <f>AA77+AB77</f>
        <v>11443043.950357717</v>
      </c>
      <c r="AD77" s="107">
        <v>343965.22770000016</v>
      </c>
      <c r="AE77" s="108">
        <f>AC77+AD77</f>
        <v>11787009.178057717</v>
      </c>
      <c r="AF77" s="114">
        <f>AC77/V77</f>
        <v>923.27286996592841</v>
      </c>
      <c r="AG77" s="84">
        <f>AE77/V77</f>
        <v>951.02542989008532</v>
      </c>
      <c r="AH77" s="92">
        <v>4</v>
      </c>
      <c r="AI77" s="92">
        <v>4</v>
      </c>
    </row>
    <row r="78" spans="1:36">
      <c r="A78" s="82">
        <v>216</v>
      </c>
      <c r="B78" s="83" t="s">
        <v>90</v>
      </c>
      <c r="C78" s="100">
        <v>1186</v>
      </c>
      <c r="D78" s="85">
        <v>758419.01473007968</v>
      </c>
      <c r="E78" s="108">
        <v>479218.25275441632</v>
      </c>
      <c r="F78" s="88">
        <f>SUM(D78:E78)</f>
        <v>1237637.2674844959</v>
      </c>
      <c r="G78" s="103">
        <v>242895.08186880525</v>
      </c>
      <c r="H78" s="89">
        <f>SUM(F78:G78)</f>
        <v>1480532.3493533011</v>
      </c>
      <c r="I78" s="105">
        <v>-242943</v>
      </c>
      <c r="J78" s="94">
        <f>SUM(H78:I78)</f>
        <v>1237589.3493533011</v>
      </c>
      <c r="K78" s="91">
        <f>J78/C78</f>
        <v>1043.498608223694</v>
      </c>
      <c r="L78" s="84">
        <v>18335.921999999999</v>
      </c>
      <c r="M78" s="91">
        <f>SUM(J78,L78)</f>
        <v>1255925.2713533011</v>
      </c>
      <c r="N78" s="92">
        <v>13</v>
      </c>
      <c r="O78" s="92">
        <v>13</v>
      </c>
      <c r="P78" s="117">
        <f>J78-AC78</f>
        <v>-89150.072383490158</v>
      </c>
      <c r="Q78" s="96">
        <f>P78/AC78</f>
        <v>-6.7194862022556548E-2</v>
      </c>
      <c r="R78" s="119">
        <f>K78-AF78</f>
        <v>-46.673472085912636</v>
      </c>
      <c r="T78" s="82">
        <v>216</v>
      </c>
      <c r="U78" s="83" t="s">
        <v>90</v>
      </c>
      <c r="V78" s="100">
        <v>1217</v>
      </c>
      <c r="W78" s="85">
        <v>800935.30990853882</v>
      </c>
      <c r="X78" s="85">
        <v>541433.61945032887</v>
      </c>
      <c r="Y78" s="88">
        <v>1342368.9293588677</v>
      </c>
      <c r="Z78" s="103">
        <v>227313.49237792363</v>
      </c>
      <c r="AA78" s="89">
        <v>1569682.4217367913</v>
      </c>
      <c r="AB78" s="204">
        <v>-242943</v>
      </c>
      <c r="AC78" s="113">
        <f>AA78+AB78</f>
        <v>1326739.4217367913</v>
      </c>
      <c r="AD78" s="107">
        <v>38338.745999999999</v>
      </c>
      <c r="AE78" s="108">
        <f>AC78+AD78</f>
        <v>1365078.1677367913</v>
      </c>
      <c r="AF78" s="114">
        <f>AC78/V78</f>
        <v>1090.1720803096066</v>
      </c>
      <c r="AG78" s="84">
        <f>AE78/V78</f>
        <v>1121.6747475240684</v>
      </c>
      <c r="AH78" s="92">
        <v>13</v>
      </c>
      <c r="AI78" s="92">
        <v>13</v>
      </c>
    </row>
    <row r="79" spans="1:36">
      <c r="A79" s="82">
        <v>217</v>
      </c>
      <c r="B79" s="83" t="s">
        <v>91</v>
      </c>
      <c r="C79" s="100">
        <v>5264</v>
      </c>
      <c r="D79" s="85">
        <v>1777455.5506779233</v>
      </c>
      <c r="E79" s="108">
        <v>2639016.9318707418</v>
      </c>
      <c r="F79" s="88">
        <f>SUM(D79:E79)</f>
        <v>4416472.4825486653</v>
      </c>
      <c r="G79" s="103">
        <v>644233.27308707358</v>
      </c>
      <c r="H79" s="89">
        <f>SUM(F79:G79)</f>
        <v>5060705.7556357384</v>
      </c>
      <c r="I79" s="105">
        <v>195283</v>
      </c>
      <c r="J79" s="94">
        <f>SUM(H79:I79)</f>
        <v>5255988.7556357384</v>
      </c>
      <c r="K79" s="91">
        <f>J79/C79</f>
        <v>998.47810707365852</v>
      </c>
      <c r="L79" s="84">
        <v>-41922.585299999984</v>
      </c>
      <c r="M79" s="91">
        <f>SUM(J79,L79)</f>
        <v>5214066.170335738</v>
      </c>
      <c r="N79" s="92">
        <v>16</v>
      </c>
      <c r="O79" s="92">
        <v>16</v>
      </c>
      <c r="P79" s="117">
        <f>J79-AC79</f>
        <v>210357.13792713173</v>
      </c>
      <c r="Q79" s="96">
        <f>P79/AC79</f>
        <v>4.1690942554910911E-2</v>
      </c>
      <c r="R79" s="119">
        <f>K79-AF79</f>
        <v>36.672613800954196</v>
      </c>
      <c r="T79" s="82">
        <v>217</v>
      </c>
      <c r="U79" s="83" t="s">
        <v>91</v>
      </c>
      <c r="V79" s="100">
        <v>5246</v>
      </c>
      <c r="W79" s="85">
        <v>1495452.7424927892</v>
      </c>
      <c r="X79" s="85">
        <v>2761036.5745834182</v>
      </c>
      <c r="Y79" s="88">
        <v>4256489.3170762071</v>
      </c>
      <c r="Z79" s="103">
        <v>593859.30063239927</v>
      </c>
      <c r="AA79" s="89">
        <v>4850348.6177086066</v>
      </c>
      <c r="AB79" s="204">
        <v>195283</v>
      </c>
      <c r="AC79" s="113">
        <f>AA79+AB79</f>
        <v>5045631.6177086066</v>
      </c>
      <c r="AD79" s="107">
        <v>-29920.890899999999</v>
      </c>
      <c r="AE79" s="108">
        <f>AC79+AD79</f>
        <v>5015710.7268086066</v>
      </c>
      <c r="AF79" s="114">
        <f>AC79/V79</f>
        <v>961.80549327270433</v>
      </c>
      <c r="AG79" s="84">
        <f>AE79/V79</f>
        <v>956.10193038669593</v>
      </c>
      <c r="AH79" s="92">
        <v>16</v>
      </c>
      <c r="AI79" s="92">
        <v>16</v>
      </c>
    </row>
    <row r="80" spans="1:36">
      <c r="A80" s="82">
        <v>218</v>
      </c>
      <c r="B80" s="83" t="s">
        <v>92</v>
      </c>
      <c r="C80" s="100">
        <v>1159</v>
      </c>
      <c r="D80" s="85">
        <v>386120.05381305102</v>
      </c>
      <c r="E80" s="108">
        <v>715719.17315356585</v>
      </c>
      <c r="F80" s="88">
        <f>SUM(D80:E80)</f>
        <v>1101839.2269666169</v>
      </c>
      <c r="G80" s="103">
        <v>265726.20879529812</v>
      </c>
      <c r="H80" s="89">
        <f>SUM(F80:G80)</f>
        <v>1367565.4357619151</v>
      </c>
      <c r="I80" s="105">
        <v>-254658</v>
      </c>
      <c r="J80" s="94">
        <f>SUM(H80:I80)</f>
        <v>1112907.4357619151</v>
      </c>
      <c r="K80" s="91">
        <f>J80/C80</f>
        <v>960.23074699043582</v>
      </c>
      <c r="L80" s="84">
        <v>-288207.35580000002</v>
      </c>
      <c r="M80" s="91">
        <f>SUM(J80,L80)</f>
        <v>824700.07996191503</v>
      </c>
      <c r="N80" s="92">
        <v>14</v>
      </c>
      <c r="O80" s="92">
        <v>14</v>
      </c>
      <c r="P80" s="117">
        <f>J80-AC80</f>
        <v>-57008.174725892255</v>
      </c>
      <c r="Q80" s="96">
        <f>P80/AC80</f>
        <v>-4.8728450338501046E-2</v>
      </c>
      <c r="R80" s="119">
        <f>K80-AF80</f>
        <v>-24.546702915125934</v>
      </c>
      <c r="T80" s="82">
        <v>218</v>
      </c>
      <c r="U80" s="83" t="s">
        <v>92</v>
      </c>
      <c r="V80" s="100">
        <v>1188</v>
      </c>
      <c r="W80" s="85">
        <v>469824.08329906268</v>
      </c>
      <c r="X80" s="85">
        <v>705355.68350785447</v>
      </c>
      <c r="Y80" s="88">
        <v>1175179.7668069173</v>
      </c>
      <c r="Z80" s="103">
        <v>249393.84368089002</v>
      </c>
      <c r="AA80" s="89">
        <v>1424573.6104878073</v>
      </c>
      <c r="AB80" s="204">
        <v>-254658</v>
      </c>
      <c r="AC80" s="113">
        <f>AA80+AB80</f>
        <v>1169915.6104878073</v>
      </c>
      <c r="AD80" s="107">
        <v>-324962.54490000004</v>
      </c>
      <c r="AE80" s="108">
        <f>AC80+AD80</f>
        <v>844953.06558780721</v>
      </c>
      <c r="AF80" s="114">
        <f>AC80/V80</f>
        <v>984.77744990556175</v>
      </c>
      <c r="AG80" s="84">
        <f>AE80/V80</f>
        <v>711.23995419849098</v>
      </c>
      <c r="AH80" s="92">
        <v>14</v>
      </c>
      <c r="AI80" s="92">
        <v>14</v>
      </c>
    </row>
    <row r="81" spans="1:35">
      <c r="A81" s="82">
        <v>224</v>
      </c>
      <c r="B81" s="83" t="s">
        <v>93</v>
      </c>
      <c r="C81" s="100">
        <v>8440</v>
      </c>
      <c r="D81" s="85">
        <v>2665856.7655535135</v>
      </c>
      <c r="E81" s="108">
        <v>3775362.006637278</v>
      </c>
      <c r="F81" s="88">
        <f>SUM(D81:E81)</f>
        <v>6441218.7721907916</v>
      </c>
      <c r="G81" s="103">
        <v>863247.42315055674</v>
      </c>
      <c r="H81" s="89">
        <f>SUM(F81:G81)</f>
        <v>7304466.1953413486</v>
      </c>
      <c r="I81" s="105">
        <v>-427083</v>
      </c>
      <c r="J81" s="94">
        <f>SUM(H81:I81)</f>
        <v>6877383.1953413486</v>
      </c>
      <c r="K81" s="91">
        <f>J81/C81</f>
        <v>814.8558288319133</v>
      </c>
      <c r="L81" s="84">
        <v>315044.478</v>
      </c>
      <c r="M81" s="91">
        <f>SUM(J81,L81)</f>
        <v>7192427.6733413488</v>
      </c>
      <c r="N81" s="92">
        <v>1</v>
      </c>
      <c r="O81" s="93">
        <v>33</v>
      </c>
      <c r="P81" s="117">
        <f>J81-AC81</f>
        <v>-152931.56662151776</v>
      </c>
      <c r="Q81" s="96">
        <f>P81/AC81</f>
        <v>-2.1753160676239652E-2</v>
      </c>
      <c r="R81" s="119">
        <f>K81-AF81</f>
        <v>-4.4326878867519781</v>
      </c>
      <c r="T81" s="82">
        <v>224</v>
      </c>
      <c r="U81" s="83" t="s">
        <v>93</v>
      </c>
      <c r="V81" s="100">
        <v>8581</v>
      </c>
      <c r="W81" s="85">
        <v>2937064.2186617563</v>
      </c>
      <c r="X81" s="85">
        <v>3717679.6953826873</v>
      </c>
      <c r="Y81" s="88">
        <v>6654743.9140444435</v>
      </c>
      <c r="Z81" s="103">
        <v>802653.84791842243</v>
      </c>
      <c r="AA81" s="89">
        <v>7457397.7619628664</v>
      </c>
      <c r="AB81" s="204">
        <v>-427083</v>
      </c>
      <c r="AC81" s="113">
        <f>AA81+AB81</f>
        <v>7030314.7619628664</v>
      </c>
      <c r="AD81" s="107">
        <v>381070.46622</v>
      </c>
      <c r="AE81" s="108">
        <f>AC81+AD81</f>
        <v>7411385.2281828662</v>
      </c>
      <c r="AF81" s="114">
        <f>AC81/V81</f>
        <v>819.28851671866528</v>
      </c>
      <c r="AG81" s="84">
        <f>AE81/V81</f>
        <v>863.69714813924554</v>
      </c>
      <c r="AH81" s="92">
        <v>1</v>
      </c>
      <c r="AI81" s="93">
        <v>33</v>
      </c>
    </row>
    <row r="82" spans="1:35">
      <c r="A82" s="82">
        <v>226</v>
      </c>
      <c r="B82" s="83" t="s">
        <v>94</v>
      </c>
      <c r="C82" s="100">
        <v>3573</v>
      </c>
      <c r="D82" s="85">
        <v>1330597.8397453204</v>
      </c>
      <c r="E82" s="108">
        <v>1634054.9380099119</v>
      </c>
      <c r="F82" s="88">
        <f>SUM(D82:E82)</f>
        <v>2964652.7777552325</v>
      </c>
      <c r="G82" s="103">
        <v>603439.93181085342</v>
      </c>
      <c r="H82" s="89">
        <f>SUM(F82:G82)</f>
        <v>3568092.7095660861</v>
      </c>
      <c r="I82" s="105">
        <v>65480</v>
      </c>
      <c r="J82" s="94">
        <f>SUM(H82:I82)</f>
        <v>3633572.7095660861</v>
      </c>
      <c r="K82" s="91">
        <f>J82/C82</f>
        <v>1016.9528994027669</v>
      </c>
      <c r="L82" s="84">
        <v>50090.405099999989</v>
      </c>
      <c r="M82" s="91">
        <f>SUM(J82,L82)</f>
        <v>3683663.1146660862</v>
      </c>
      <c r="N82" s="92">
        <v>13</v>
      </c>
      <c r="O82" s="92">
        <v>13</v>
      </c>
      <c r="P82" s="117">
        <f>J82-AC82</f>
        <v>-198194.36808318226</v>
      </c>
      <c r="Q82" s="96">
        <f>P82/AC82</f>
        <v>-5.1724012463923441E-2</v>
      </c>
      <c r="R82" s="119">
        <f>K82-AF82</f>
        <v>-40.086294431514034</v>
      </c>
      <c r="T82" s="82">
        <v>226</v>
      </c>
      <c r="U82" s="83" t="s">
        <v>94</v>
      </c>
      <c r="V82" s="100">
        <v>3625</v>
      </c>
      <c r="W82" s="85">
        <v>1495317.3318458169</v>
      </c>
      <c r="X82" s="85">
        <v>1709455.0664329596</v>
      </c>
      <c r="Y82" s="88">
        <v>3204772.3982787766</v>
      </c>
      <c r="Z82" s="103">
        <v>561514.679370492</v>
      </c>
      <c r="AA82" s="89">
        <v>3766287.0776492683</v>
      </c>
      <c r="AB82" s="204">
        <v>65480</v>
      </c>
      <c r="AC82" s="113">
        <f>AA82+AB82</f>
        <v>3831767.0776492683</v>
      </c>
      <c r="AD82" s="107">
        <v>53340.864000000001</v>
      </c>
      <c r="AE82" s="108">
        <f>AC82+AD82</f>
        <v>3885107.9416492684</v>
      </c>
      <c r="AF82" s="114">
        <f>AC82/V82</f>
        <v>1057.0391938342809</v>
      </c>
      <c r="AG82" s="84">
        <f>AE82/V82</f>
        <v>1071.7539149377292</v>
      </c>
      <c r="AH82" s="92">
        <v>13</v>
      </c>
      <c r="AI82" s="92">
        <v>13</v>
      </c>
    </row>
    <row r="83" spans="1:35">
      <c r="A83" s="82">
        <v>230</v>
      </c>
      <c r="B83" s="83" t="s">
        <v>95</v>
      </c>
      <c r="C83" s="100">
        <v>2170</v>
      </c>
      <c r="D83" s="85">
        <v>812630.85851004766</v>
      </c>
      <c r="E83" s="108">
        <v>1261223.5799344373</v>
      </c>
      <c r="F83" s="88">
        <f>SUM(D83:E83)</f>
        <v>2073854.438444485</v>
      </c>
      <c r="G83" s="103">
        <v>497298.86839775101</v>
      </c>
      <c r="H83" s="89">
        <f>SUM(F83:G83)</f>
        <v>2571153.3068422358</v>
      </c>
      <c r="I83" s="105">
        <v>-399188</v>
      </c>
      <c r="J83" s="94">
        <f>SUM(H83:I83)</f>
        <v>2171965.3068422358</v>
      </c>
      <c r="K83" s="91">
        <f>J83/C83</f>
        <v>1000.905671355869</v>
      </c>
      <c r="L83" s="84">
        <v>6667.6080000000002</v>
      </c>
      <c r="M83" s="91">
        <f>SUM(J83,L83)</f>
        <v>2178632.9148422359</v>
      </c>
      <c r="N83" s="92">
        <v>4</v>
      </c>
      <c r="O83" s="92">
        <v>4</v>
      </c>
      <c r="P83" s="117">
        <f>J83-AC83</f>
        <v>-65115.722922888119</v>
      </c>
      <c r="Q83" s="96">
        <f>P83/AC83</f>
        <v>-2.9107449420249547E-2</v>
      </c>
      <c r="R83" s="119">
        <f>K83-AF83</f>
        <v>-8.6074287186454512</v>
      </c>
      <c r="T83" s="82">
        <v>230</v>
      </c>
      <c r="U83" s="83" t="s">
        <v>95</v>
      </c>
      <c r="V83" s="100">
        <v>2216</v>
      </c>
      <c r="W83" s="85">
        <v>848534.73686708754</v>
      </c>
      <c r="X83" s="85">
        <v>1316875.7598142105</v>
      </c>
      <c r="Y83" s="88">
        <v>2165410.4966812981</v>
      </c>
      <c r="Z83" s="103">
        <v>470858.53308382578</v>
      </c>
      <c r="AA83" s="89">
        <v>2636269.029765124</v>
      </c>
      <c r="AB83" s="204">
        <v>-399188</v>
      </c>
      <c r="AC83" s="113">
        <f>AA83+AB83</f>
        <v>2237081.029765124</v>
      </c>
      <c r="AD83" s="107">
        <v>111890.79674999998</v>
      </c>
      <c r="AE83" s="108">
        <f>AC83+AD83</f>
        <v>2348971.8265151242</v>
      </c>
      <c r="AF83" s="114">
        <f>AC83/V83</f>
        <v>1009.5131000745145</v>
      </c>
      <c r="AG83" s="84">
        <f>AE83/V83</f>
        <v>1060.0053368750559</v>
      </c>
      <c r="AH83" s="92">
        <v>4</v>
      </c>
      <c r="AI83" s="92">
        <v>4</v>
      </c>
    </row>
    <row r="84" spans="1:35">
      <c r="A84" s="82">
        <v>231</v>
      </c>
      <c r="B84" s="83" t="s">
        <v>96</v>
      </c>
      <c r="C84" s="100">
        <v>1241</v>
      </c>
      <c r="D84" s="85">
        <v>-664291.78568106063</v>
      </c>
      <c r="E84" s="108">
        <v>-48496.417174415947</v>
      </c>
      <c r="F84" s="88">
        <f>SUM(D84:E84)</f>
        <v>-712788.20285547653</v>
      </c>
      <c r="G84" s="103">
        <v>153066.7540150054</v>
      </c>
      <c r="H84" s="89">
        <f>SUM(F84:G84)</f>
        <v>-559721.4488404711</v>
      </c>
      <c r="I84" s="105">
        <v>-14318</v>
      </c>
      <c r="J84" s="94">
        <f>SUM(H84:I84)</f>
        <v>-574039.4488404711</v>
      </c>
      <c r="K84" s="91">
        <f>J84/C84</f>
        <v>-462.56200551206376</v>
      </c>
      <c r="L84" s="84">
        <v>-381720.55800000002</v>
      </c>
      <c r="M84" s="91">
        <f>SUM(J84,L84)</f>
        <v>-955760.00684047118</v>
      </c>
      <c r="N84" s="92">
        <v>15</v>
      </c>
      <c r="O84" s="92">
        <v>15</v>
      </c>
      <c r="P84" s="117">
        <f>J84-AC84</f>
        <v>288311.74447237572</v>
      </c>
      <c r="Q84" s="96">
        <f>P84/AC84</f>
        <v>-0.33433216850409225</v>
      </c>
      <c r="R84" s="119">
        <f>K84-AF84</f>
        <v>251.30487636943195</v>
      </c>
      <c r="T84" s="82">
        <v>231</v>
      </c>
      <c r="U84" s="83" t="s">
        <v>96</v>
      </c>
      <c r="V84" s="100">
        <v>1208</v>
      </c>
      <c r="W84" s="85">
        <v>-945178.74110052618</v>
      </c>
      <c r="X84" s="85">
        <v>-42034.061503473516</v>
      </c>
      <c r="Y84" s="88">
        <v>-987212.80260399973</v>
      </c>
      <c r="Z84" s="103">
        <v>139179.60929115291</v>
      </c>
      <c r="AA84" s="89">
        <v>-848033.19331284682</v>
      </c>
      <c r="AB84" s="204">
        <v>-14318</v>
      </c>
      <c r="AC84" s="113">
        <f>AA84+AB84</f>
        <v>-862351.19331284682</v>
      </c>
      <c r="AD84" s="107">
        <v>-173191.11780000001</v>
      </c>
      <c r="AE84" s="108">
        <f>AC84+AD84</f>
        <v>-1035542.3111128468</v>
      </c>
      <c r="AF84" s="114">
        <f>AC84/V84</f>
        <v>-713.86688188149571</v>
      </c>
      <c r="AG84" s="84">
        <f>AE84/V84</f>
        <v>-857.23701251063483</v>
      </c>
      <c r="AH84" s="92">
        <v>15</v>
      </c>
      <c r="AI84" s="92">
        <v>15</v>
      </c>
    </row>
    <row r="85" spans="1:35">
      <c r="A85" s="82">
        <v>232</v>
      </c>
      <c r="B85" s="83" t="s">
        <v>97</v>
      </c>
      <c r="C85" s="100">
        <v>12518</v>
      </c>
      <c r="D85" s="85">
        <v>3985051.0177229298</v>
      </c>
      <c r="E85" s="108">
        <v>5471445.9029185735</v>
      </c>
      <c r="F85" s="88">
        <f>SUM(D85:E85)</f>
        <v>9456496.9206415042</v>
      </c>
      <c r="G85" s="103">
        <v>1964674.8830609508</v>
      </c>
      <c r="H85" s="89">
        <f>SUM(F85:G85)</f>
        <v>11421171.803702455</v>
      </c>
      <c r="I85" s="105">
        <v>-286238</v>
      </c>
      <c r="J85" s="94">
        <f>SUM(H85:I85)</f>
        <v>11134933.803702455</v>
      </c>
      <c r="K85" s="91">
        <f>J85/C85</f>
        <v>889.51380441783476</v>
      </c>
      <c r="L85" s="84">
        <v>10001.411999999953</v>
      </c>
      <c r="M85" s="91">
        <f>SUM(J85,L85)</f>
        <v>11144935.215702455</v>
      </c>
      <c r="N85" s="92">
        <v>14</v>
      </c>
      <c r="O85" s="92">
        <v>14</v>
      </c>
      <c r="P85" s="117">
        <f>J85-AC85</f>
        <v>175157.57189635932</v>
      </c>
      <c r="Q85" s="96">
        <f>P85/AC85</f>
        <v>1.5981856580980083E-2</v>
      </c>
      <c r="R85" s="119">
        <f>K85-AF85</f>
        <v>20.931126354267235</v>
      </c>
      <c r="T85" s="82">
        <v>232</v>
      </c>
      <c r="U85" s="83" t="s">
        <v>97</v>
      </c>
      <c r="V85" s="100">
        <v>12618</v>
      </c>
      <c r="W85" s="85">
        <v>4126533.3787466022</v>
      </c>
      <c r="X85" s="85">
        <v>5292120.5407871753</v>
      </c>
      <c r="Y85" s="88">
        <v>9418653.919533778</v>
      </c>
      <c r="Z85" s="103">
        <v>1827360.3122723184</v>
      </c>
      <c r="AA85" s="89">
        <v>11246014.231806096</v>
      </c>
      <c r="AB85" s="204">
        <v>-286238</v>
      </c>
      <c r="AC85" s="113">
        <f>AA85+AB85</f>
        <v>10959776.231806096</v>
      </c>
      <c r="AD85" s="107">
        <v>69843.193800000008</v>
      </c>
      <c r="AE85" s="108">
        <f>AC85+AD85</f>
        <v>11029619.425606096</v>
      </c>
      <c r="AF85" s="114">
        <f>AC85/V85</f>
        <v>868.58267806356753</v>
      </c>
      <c r="AG85" s="84">
        <f>AE85/V85</f>
        <v>874.11788124949248</v>
      </c>
      <c r="AH85" s="92">
        <v>14</v>
      </c>
      <c r="AI85" s="92">
        <v>14</v>
      </c>
    </row>
    <row r="86" spans="1:35">
      <c r="A86" s="82">
        <v>233</v>
      </c>
      <c r="B86" s="83" t="s">
        <v>98</v>
      </c>
      <c r="C86" s="100">
        <v>15050</v>
      </c>
      <c r="D86" s="85">
        <v>6599042.9267726019</v>
      </c>
      <c r="E86" s="108">
        <v>7356141.2801183332</v>
      </c>
      <c r="F86" s="88">
        <f>SUM(D86:E86)</f>
        <v>13955184.206890935</v>
      </c>
      <c r="G86" s="103">
        <v>2457962.0448457976</v>
      </c>
      <c r="H86" s="89">
        <f>SUM(F86:G86)</f>
        <v>16413146.251736732</v>
      </c>
      <c r="I86" s="105">
        <v>195952</v>
      </c>
      <c r="J86" s="94">
        <f>SUM(H86:I86)</f>
        <v>16609098.251736732</v>
      </c>
      <c r="K86" s="91">
        <f>J86/C86</f>
        <v>1103.5945682217098</v>
      </c>
      <c r="L86" s="84">
        <v>152521.533</v>
      </c>
      <c r="M86" s="91">
        <f>SUM(J86,L86)</f>
        <v>16761619.784736732</v>
      </c>
      <c r="N86" s="92">
        <v>14</v>
      </c>
      <c r="O86" s="92">
        <v>14</v>
      </c>
      <c r="P86" s="117">
        <f>J86-AC86</f>
        <v>684385.19036867283</v>
      </c>
      <c r="Q86" s="96">
        <f>P86/AC86</f>
        <v>4.2976296510417546E-2</v>
      </c>
      <c r="R86" s="119">
        <f>K86-AF86</f>
        <v>53.498092035223863</v>
      </c>
      <c r="T86" s="82">
        <v>233</v>
      </c>
      <c r="U86" s="83" t="s">
        <v>98</v>
      </c>
      <c r="V86" s="100">
        <v>15165</v>
      </c>
      <c r="W86" s="85">
        <v>6524055.7834877279</v>
      </c>
      <c r="X86" s="85">
        <v>6904052.1062687309</v>
      </c>
      <c r="Y86" s="88">
        <v>13428107.88975646</v>
      </c>
      <c r="Z86" s="103">
        <v>2300653.1716115987</v>
      </c>
      <c r="AA86" s="89">
        <v>15728761.061368059</v>
      </c>
      <c r="AB86" s="204">
        <v>195952</v>
      </c>
      <c r="AC86" s="113">
        <f>AA86+AB86</f>
        <v>15924713.061368059</v>
      </c>
      <c r="AD86" s="107">
        <v>52465.740450000041</v>
      </c>
      <c r="AE86" s="108">
        <f>AC86+AD86</f>
        <v>15977178.80181806</v>
      </c>
      <c r="AF86" s="114">
        <f>AC86/V86</f>
        <v>1050.0964761864859</v>
      </c>
      <c r="AG86" s="84">
        <f>AE86/V86</f>
        <v>1053.5561359589885</v>
      </c>
      <c r="AH86" s="92">
        <v>14</v>
      </c>
      <c r="AI86" s="92">
        <v>14</v>
      </c>
    </row>
    <row r="87" spans="1:35">
      <c r="A87" s="82">
        <v>235</v>
      </c>
      <c r="B87" s="83" t="s">
        <v>99</v>
      </c>
      <c r="C87" s="100">
        <v>10253</v>
      </c>
      <c r="D87" s="85">
        <v>19809035.81018056</v>
      </c>
      <c r="E87" s="108">
        <v>-1627144.7208995325</v>
      </c>
      <c r="F87" s="88">
        <f>SUM(D87:E87)</f>
        <v>18181891.089281026</v>
      </c>
      <c r="G87" s="103">
        <v>411456.57874452154</v>
      </c>
      <c r="H87" s="89">
        <f>SUM(F87:G87)</f>
        <v>18593347.66802555</v>
      </c>
      <c r="I87" s="105">
        <v>3430041</v>
      </c>
      <c r="J87" s="94">
        <f>SUM(H87:I87)</f>
        <v>22023388.66802555</v>
      </c>
      <c r="K87" s="91">
        <f>J87/C87</f>
        <v>2147.9946033381011</v>
      </c>
      <c r="L87" s="84">
        <v>2702931.6000600001</v>
      </c>
      <c r="M87" s="91">
        <f>SUM(J87,L87)</f>
        <v>24726320.268085551</v>
      </c>
      <c r="N87" s="92">
        <v>1</v>
      </c>
      <c r="O87" s="93">
        <v>33</v>
      </c>
      <c r="P87" s="117">
        <f>J87-AC87</f>
        <v>-347350.92005790398</v>
      </c>
      <c r="Q87" s="96">
        <f>P87/AC87</f>
        <v>-1.5527019957933461E-2</v>
      </c>
      <c r="R87" s="119">
        <f>K87-AF87</f>
        <v>-30.266310788817464</v>
      </c>
      <c r="T87" s="82">
        <v>235</v>
      </c>
      <c r="U87" s="83" t="s">
        <v>99</v>
      </c>
      <c r="V87" s="100">
        <v>10270</v>
      </c>
      <c r="W87" s="85">
        <v>19984671.000624746</v>
      </c>
      <c r="X87" s="85">
        <v>-1511262.1855156387</v>
      </c>
      <c r="Y87" s="88">
        <v>18473408.815109108</v>
      </c>
      <c r="Z87" s="103">
        <v>467289.7729743449</v>
      </c>
      <c r="AA87" s="89">
        <v>18940698.588083453</v>
      </c>
      <c r="AB87" s="204">
        <v>3430041</v>
      </c>
      <c r="AC87" s="113">
        <f>AA87+AB87</f>
        <v>22370739.588083453</v>
      </c>
      <c r="AD87" s="107">
        <v>2653535.8763685003</v>
      </c>
      <c r="AE87" s="108">
        <f>AC87+AD87</f>
        <v>25024275.464451954</v>
      </c>
      <c r="AF87" s="114">
        <f>AC87/V87</f>
        <v>2178.2609141269186</v>
      </c>
      <c r="AG87" s="84">
        <f>AE87/V87</f>
        <v>2436.6383120206383</v>
      </c>
      <c r="AH87" s="92">
        <v>1</v>
      </c>
      <c r="AI87" s="93">
        <v>33</v>
      </c>
    </row>
    <row r="88" spans="1:35">
      <c r="A88" s="82">
        <v>236</v>
      </c>
      <c r="B88" s="83" t="s">
        <v>100</v>
      </c>
      <c r="C88" s="100">
        <v>4118</v>
      </c>
      <c r="D88" s="85">
        <v>2189648.510235847</v>
      </c>
      <c r="E88" s="108">
        <v>2196087.5216516028</v>
      </c>
      <c r="F88" s="88">
        <f>SUM(D88:E88)</f>
        <v>4385736.0318874493</v>
      </c>
      <c r="G88" s="103">
        <v>554716.57765196671</v>
      </c>
      <c r="H88" s="89">
        <f>SUM(F88:G88)</f>
        <v>4940452.6095394157</v>
      </c>
      <c r="I88" s="105">
        <v>1300720</v>
      </c>
      <c r="J88" s="94">
        <f>SUM(H88:I88)</f>
        <v>6241172.6095394157</v>
      </c>
      <c r="K88" s="91">
        <f>J88/C88</f>
        <v>1515.5834408789256</v>
      </c>
      <c r="L88" s="84">
        <v>300209.05020000006</v>
      </c>
      <c r="M88" s="91">
        <f>SUM(J88,L88)</f>
        <v>6541381.6597394161</v>
      </c>
      <c r="N88" s="92">
        <v>16</v>
      </c>
      <c r="O88" s="92">
        <v>16</v>
      </c>
      <c r="P88" s="117">
        <f>J88-AC88</f>
        <v>131034.33423023205</v>
      </c>
      <c r="Q88" s="96">
        <f>P88/AC88</f>
        <v>2.1445395885676823E-2</v>
      </c>
      <c r="R88" s="119">
        <f>K88-AF88</f>
        <v>38.634377473273162</v>
      </c>
      <c r="T88" s="82">
        <v>236</v>
      </c>
      <c r="U88" s="83" t="s">
        <v>100</v>
      </c>
      <c r="V88" s="100">
        <v>4137</v>
      </c>
      <c r="W88" s="85">
        <v>2074019.0722040294</v>
      </c>
      <c r="X88" s="85">
        <v>2221900.6451633046</v>
      </c>
      <c r="Y88" s="88">
        <v>4295919.7173673343</v>
      </c>
      <c r="Z88" s="103">
        <v>513498.55794184905</v>
      </c>
      <c r="AA88" s="89">
        <v>4809418.2753091836</v>
      </c>
      <c r="AB88" s="204">
        <v>1300720</v>
      </c>
      <c r="AC88" s="113">
        <f>AA88+AB88</f>
        <v>6110138.2753091836</v>
      </c>
      <c r="AD88" s="107">
        <v>393805.59749999997</v>
      </c>
      <c r="AE88" s="108">
        <f>AC88+AD88</f>
        <v>6503943.8728091838</v>
      </c>
      <c r="AF88" s="114">
        <f>AC88/V88</f>
        <v>1476.9490634056524</v>
      </c>
      <c r="AG88" s="84">
        <f>AE88/V88</f>
        <v>1572.140167466566</v>
      </c>
      <c r="AH88" s="92">
        <v>16</v>
      </c>
      <c r="AI88" s="92">
        <v>16</v>
      </c>
    </row>
    <row r="89" spans="1:35">
      <c r="A89" s="82">
        <v>239</v>
      </c>
      <c r="B89" s="83" t="s">
        <v>101</v>
      </c>
      <c r="C89" s="100">
        <v>1985</v>
      </c>
      <c r="D89" s="85">
        <v>814530.59691595042</v>
      </c>
      <c r="E89" s="108">
        <v>-227381.50019795165</v>
      </c>
      <c r="F89" s="88">
        <f>SUM(D89:E89)</f>
        <v>587149.09671799873</v>
      </c>
      <c r="G89" s="103">
        <v>330235.65941765945</v>
      </c>
      <c r="H89" s="89">
        <f>SUM(F89:G89)</f>
        <v>917384.75613565813</v>
      </c>
      <c r="I89" s="105">
        <v>-475325</v>
      </c>
      <c r="J89" s="94">
        <f>SUM(H89:I89)</f>
        <v>442059.75613565813</v>
      </c>
      <c r="K89" s="91">
        <f>J89/C89</f>
        <v>222.70012903559604</v>
      </c>
      <c r="L89" s="84">
        <v>-13335.216000000008</v>
      </c>
      <c r="M89" s="91">
        <f>SUM(J89,L89)</f>
        <v>428724.54013565811</v>
      </c>
      <c r="N89" s="92">
        <v>11</v>
      </c>
      <c r="O89" s="92">
        <v>11</v>
      </c>
      <c r="P89" s="117">
        <f>J89-AC89</f>
        <v>-322184.96071024588</v>
      </c>
      <c r="Q89" s="96">
        <f>P89/AC89</f>
        <v>-0.42157302969646643</v>
      </c>
      <c r="R89" s="119">
        <f>K89-AF89</f>
        <v>-152.85010037271059</v>
      </c>
      <c r="T89" s="82">
        <v>239</v>
      </c>
      <c r="U89" s="83" t="s">
        <v>101</v>
      </c>
      <c r="V89" s="100">
        <v>2035</v>
      </c>
      <c r="W89" s="85">
        <v>781810.5151385871</v>
      </c>
      <c r="X89" s="85">
        <v>147818.25703470971</v>
      </c>
      <c r="Y89" s="88">
        <v>929628.77217329678</v>
      </c>
      <c r="Z89" s="103">
        <v>309940.94467260729</v>
      </c>
      <c r="AA89" s="89">
        <v>1239569.716845904</v>
      </c>
      <c r="AB89" s="204">
        <v>-475325</v>
      </c>
      <c r="AC89" s="113">
        <f>AA89+AB89</f>
        <v>764244.71684590401</v>
      </c>
      <c r="AD89" s="107">
        <v>76677.491999999998</v>
      </c>
      <c r="AE89" s="108">
        <f>AC89+AD89</f>
        <v>840922.20884590398</v>
      </c>
      <c r="AF89" s="114">
        <f>AC89/V89</f>
        <v>375.55022940830662</v>
      </c>
      <c r="AG89" s="84">
        <f>AE89/V89</f>
        <v>413.22958665646388</v>
      </c>
      <c r="AH89" s="92">
        <v>11</v>
      </c>
      <c r="AI89" s="92">
        <v>11</v>
      </c>
    </row>
    <row r="90" spans="1:35">
      <c r="A90" s="82">
        <v>240</v>
      </c>
      <c r="B90" s="83" t="s">
        <v>102</v>
      </c>
      <c r="C90" s="100">
        <v>19402</v>
      </c>
      <c r="D90" s="85">
        <v>-6759023.419866058</v>
      </c>
      <c r="E90" s="108">
        <v>1472511.7696177133</v>
      </c>
      <c r="F90" s="88">
        <f>SUM(D90:E90)</f>
        <v>-5286511.650248345</v>
      </c>
      <c r="G90" s="103">
        <v>1961337.0864428615</v>
      </c>
      <c r="H90" s="89">
        <f>SUM(F90:G90)</f>
        <v>-3325174.5638054833</v>
      </c>
      <c r="I90" s="105">
        <v>1636034</v>
      </c>
      <c r="J90" s="94">
        <f>SUM(H90:I90)</f>
        <v>-1689140.5638054833</v>
      </c>
      <c r="K90" s="91">
        <f>J90/C90</f>
        <v>-87.060125956369617</v>
      </c>
      <c r="L90" s="84">
        <v>-205362.32640000008</v>
      </c>
      <c r="M90" s="91">
        <f>SUM(J90,L90)</f>
        <v>-1894502.8902054834</v>
      </c>
      <c r="N90" s="92">
        <v>19</v>
      </c>
      <c r="O90" s="92">
        <v>19</v>
      </c>
      <c r="P90" s="117">
        <f>J90-AC90</f>
        <v>-2027485.680996398</v>
      </c>
      <c r="Q90" s="96">
        <f>P90/AC90</f>
        <v>-5.9923598065473733</v>
      </c>
      <c r="R90" s="119">
        <f>K90-AF90</f>
        <v>-104.52670575043882</v>
      </c>
      <c r="T90" s="82">
        <v>240</v>
      </c>
      <c r="U90" s="83" t="s">
        <v>102</v>
      </c>
      <c r="V90" s="100">
        <v>19371</v>
      </c>
      <c r="W90" s="85">
        <v>-7015904.8400435299</v>
      </c>
      <c r="X90" s="85">
        <v>3911932.8144537681</v>
      </c>
      <c r="Y90" s="88">
        <v>-3103972.0255897618</v>
      </c>
      <c r="Z90" s="103">
        <v>1806283.1427806765</v>
      </c>
      <c r="AA90" s="89">
        <v>-1297688.8828090853</v>
      </c>
      <c r="AB90" s="204">
        <v>1636034</v>
      </c>
      <c r="AC90" s="113">
        <f>AA90+AB90</f>
        <v>338345.11719091469</v>
      </c>
      <c r="AD90" s="107">
        <v>-131326.8740699999</v>
      </c>
      <c r="AE90" s="108">
        <f>AC90+AD90</f>
        <v>207018.24312091479</v>
      </c>
      <c r="AF90" s="114">
        <f>AC90/V90</f>
        <v>17.466579794069212</v>
      </c>
      <c r="AG90" s="84">
        <f>AE90/V90</f>
        <v>10.687018900465375</v>
      </c>
      <c r="AH90" s="92">
        <v>19</v>
      </c>
      <c r="AI90" s="92">
        <v>19</v>
      </c>
    </row>
    <row r="91" spans="1:35">
      <c r="A91" s="82">
        <v>241</v>
      </c>
      <c r="B91" s="83" t="s">
        <v>103</v>
      </c>
      <c r="C91" s="100">
        <v>7604</v>
      </c>
      <c r="D91" s="85">
        <v>223465.23293854389</v>
      </c>
      <c r="E91" s="108">
        <v>1192515.9796074312</v>
      </c>
      <c r="F91" s="88">
        <f>SUM(D91:E91)</f>
        <v>1415981.2125459751</v>
      </c>
      <c r="G91" s="103">
        <v>553938.34443018527</v>
      </c>
      <c r="H91" s="89">
        <f>SUM(F91:G91)</f>
        <v>1969919.5569761605</v>
      </c>
      <c r="I91" s="105">
        <v>-368225</v>
      </c>
      <c r="J91" s="94">
        <f>SUM(H91:I91)</f>
        <v>1601694.5569761605</v>
      </c>
      <c r="K91" s="91">
        <f>J91/C91</f>
        <v>210.63842148555503</v>
      </c>
      <c r="L91" s="84">
        <v>335130.64709999994</v>
      </c>
      <c r="M91" s="91">
        <f>SUM(J91,L91)</f>
        <v>1936825.2040761604</v>
      </c>
      <c r="N91" s="92">
        <v>19</v>
      </c>
      <c r="O91" s="92">
        <v>19</v>
      </c>
      <c r="P91" s="117">
        <f>J91-AC91</f>
        <v>-225773.65235157264</v>
      </c>
      <c r="Q91" s="96">
        <f>P91/AC91</f>
        <v>-0.12354450337312708</v>
      </c>
      <c r="R91" s="119">
        <f>K91-AF91</f>
        <v>-26.97283964144188</v>
      </c>
      <c r="T91" s="82">
        <v>241</v>
      </c>
      <c r="U91" s="83" t="s">
        <v>103</v>
      </c>
      <c r="V91" s="100">
        <v>7691</v>
      </c>
      <c r="W91" s="85">
        <v>107520.69126779493</v>
      </c>
      <c r="X91" s="85">
        <v>1578737.650568021</v>
      </c>
      <c r="Y91" s="88">
        <v>1686258.3418358159</v>
      </c>
      <c r="Z91" s="103">
        <v>509434.86749191745</v>
      </c>
      <c r="AA91" s="89">
        <v>2195693.2093277331</v>
      </c>
      <c r="AB91" s="204">
        <v>-368225</v>
      </c>
      <c r="AC91" s="113">
        <f>AA91+AB91</f>
        <v>1827468.2093277331</v>
      </c>
      <c r="AD91" s="107">
        <v>263370.516</v>
      </c>
      <c r="AE91" s="108">
        <f>AC91+AD91</f>
        <v>2090838.7253277332</v>
      </c>
      <c r="AF91" s="114">
        <f>AC91/V91</f>
        <v>237.61126112699691</v>
      </c>
      <c r="AG91" s="84">
        <f>AE91/V91</f>
        <v>271.85524968505177</v>
      </c>
      <c r="AH91" s="92">
        <v>19</v>
      </c>
      <c r="AI91" s="92">
        <v>19</v>
      </c>
    </row>
    <row r="92" spans="1:35">
      <c r="A92" s="82">
        <v>244</v>
      </c>
      <c r="B92" s="83" t="s">
        <v>104</v>
      </c>
      <c r="C92" s="100">
        <v>19657</v>
      </c>
      <c r="D92" s="85">
        <v>19836392.48927553</v>
      </c>
      <c r="E92" s="108">
        <v>2952741.6438847263</v>
      </c>
      <c r="F92" s="88">
        <f>SUM(D92:E92)</f>
        <v>22789134.133160256</v>
      </c>
      <c r="G92" s="103">
        <v>537378.37864743371</v>
      </c>
      <c r="H92" s="89">
        <f>SUM(F92:G92)</f>
        <v>23326512.511807691</v>
      </c>
      <c r="I92" s="105">
        <v>337030</v>
      </c>
      <c r="J92" s="94">
        <f>SUM(H92:I92)</f>
        <v>23663542.511807691</v>
      </c>
      <c r="K92" s="91">
        <f>J92/C92</f>
        <v>1203.8226846318203</v>
      </c>
      <c r="L92" s="84">
        <v>284823.54474000016</v>
      </c>
      <c r="M92" s="91">
        <f>SUM(J92,L92)</f>
        <v>23948366.05654769</v>
      </c>
      <c r="N92" s="92">
        <v>17</v>
      </c>
      <c r="O92" s="92">
        <v>17</v>
      </c>
      <c r="P92" s="117">
        <f>J92-AC92</f>
        <v>312495.273398377</v>
      </c>
      <c r="Q92" s="96">
        <f>P92/AC92</f>
        <v>1.3382495020795665E-2</v>
      </c>
      <c r="R92" s="119">
        <f>K92-AF92</f>
        <v>7.1922019829878536</v>
      </c>
      <c r="T92" s="82">
        <v>244</v>
      </c>
      <c r="U92" s="83" t="s">
        <v>104</v>
      </c>
      <c r="V92" s="100">
        <v>19514</v>
      </c>
      <c r="W92" s="85">
        <v>19142698.113193505</v>
      </c>
      <c r="X92" s="85">
        <v>3391528.9710352202</v>
      </c>
      <c r="Y92" s="88">
        <v>22534227.084228724</v>
      </c>
      <c r="Z92" s="103">
        <v>479790.1541805889</v>
      </c>
      <c r="AA92" s="89">
        <v>23014017.238409314</v>
      </c>
      <c r="AB92" s="204">
        <v>337030</v>
      </c>
      <c r="AC92" s="113">
        <f>AA92+AB92</f>
        <v>23351047.238409314</v>
      </c>
      <c r="AD92" s="107">
        <v>256492.04489700025</v>
      </c>
      <c r="AE92" s="108">
        <f>AC92+AD92</f>
        <v>23607539.283306316</v>
      </c>
      <c r="AF92" s="114">
        <f>AC92/V92</f>
        <v>1196.6304826488324</v>
      </c>
      <c r="AG92" s="84">
        <f>AE92/V92</f>
        <v>1209.7744841296667</v>
      </c>
      <c r="AH92" s="92">
        <v>17</v>
      </c>
      <c r="AI92" s="92">
        <v>17</v>
      </c>
    </row>
    <row r="93" spans="1:35">
      <c r="A93" s="82">
        <v>245</v>
      </c>
      <c r="B93" s="83" t="s">
        <v>105</v>
      </c>
      <c r="C93" s="100">
        <v>38461</v>
      </c>
      <c r="D93" s="85">
        <v>20228008.243380412</v>
      </c>
      <c r="E93" s="108">
        <v>2327279.7274990352</v>
      </c>
      <c r="F93" s="88">
        <f>SUM(D93:E93)</f>
        <v>22555287.970879447</v>
      </c>
      <c r="G93" s="103">
        <v>2773615.9786030157</v>
      </c>
      <c r="H93" s="89">
        <f>SUM(F93:G93)</f>
        <v>25328903.949482463</v>
      </c>
      <c r="I93" s="105">
        <v>-3219324</v>
      </c>
      <c r="J93" s="94">
        <f>SUM(H93:I93)</f>
        <v>22109579.949482463</v>
      </c>
      <c r="K93" s="91">
        <f>J93/C93</f>
        <v>574.85712668631766</v>
      </c>
      <c r="L93" s="84">
        <v>-1525582.0484400005</v>
      </c>
      <c r="M93" s="91">
        <f>SUM(J93,L93)</f>
        <v>20583997.901042461</v>
      </c>
      <c r="N93" s="92">
        <v>1</v>
      </c>
      <c r="O93" s="93">
        <v>32</v>
      </c>
      <c r="P93" s="117">
        <f>J93-AC93</f>
        <v>3160044.1213347465</v>
      </c>
      <c r="Q93" s="96">
        <f>P93/AC93</f>
        <v>0.16676103045441379</v>
      </c>
      <c r="R93" s="119">
        <f>K93-AF93</f>
        <v>78.938783064122049</v>
      </c>
      <c r="T93" s="82">
        <v>245</v>
      </c>
      <c r="U93" s="83" t="s">
        <v>105</v>
      </c>
      <c r="V93" s="100">
        <v>38211</v>
      </c>
      <c r="W93" s="85">
        <v>18517734.579444066</v>
      </c>
      <c r="X93" s="85">
        <v>994669.93669888272</v>
      </c>
      <c r="Y93" s="88">
        <v>19512404.516142949</v>
      </c>
      <c r="Z93" s="103">
        <v>2656455.3120047669</v>
      </c>
      <c r="AA93" s="89">
        <v>22168859.828147717</v>
      </c>
      <c r="AB93" s="204">
        <v>-3219324</v>
      </c>
      <c r="AC93" s="113">
        <f>AA93+AB93</f>
        <v>18949535.828147717</v>
      </c>
      <c r="AD93" s="107">
        <v>-1230314.5292190004</v>
      </c>
      <c r="AE93" s="108">
        <f>AC93+AD93</f>
        <v>17719221.298928715</v>
      </c>
      <c r="AF93" s="114">
        <f>AC93/V93</f>
        <v>495.91834362219561</v>
      </c>
      <c r="AG93" s="84">
        <f>AE93/V93</f>
        <v>463.72042864433581</v>
      </c>
      <c r="AH93" s="92">
        <v>1</v>
      </c>
      <c r="AI93" s="93">
        <v>32</v>
      </c>
    </row>
    <row r="94" spans="1:35">
      <c r="A94" s="82">
        <v>249</v>
      </c>
      <c r="B94" s="83" t="s">
        <v>106</v>
      </c>
      <c r="C94" s="100">
        <v>9128</v>
      </c>
      <c r="D94" s="85">
        <v>3342393.7363325236</v>
      </c>
      <c r="E94" s="108">
        <v>3297815.5427740882</v>
      </c>
      <c r="F94" s="88">
        <f>SUM(D94:E94)</f>
        <v>6640209.2791066114</v>
      </c>
      <c r="G94" s="103">
        <v>1091759.4009314498</v>
      </c>
      <c r="H94" s="89">
        <f>SUM(F94:G94)</f>
        <v>7731968.680038061</v>
      </c>
      <c r="I94" s="105">
        <v>500035</v>
      </c>
      <c r="J94" s="94">
        <f>SUM(H94:I94)</f>
        <v>8232003.680038061</v>
      </c>
      <c r="K94" s="91">
        <f>J94/C94</f>
        <v>901.84089395684282</v>
      </c>
      <c r="L94" s="84">
        <v>-6500.9177999999956</v>
      </c>
      <c r="M94" s="91">
        <f>SUM(J94,L94)</f>
        <v>8225502.7622380611</v>
      </c>
      <c r="N94" s="92">
        <v>13</v>
      </c>
      <c r="O94" s="92">
        <v>13</v>
      </c>
      <c r="P94" s="117">
        <f>J94-AC94</f>
        <v>108466.34627989866</v>
      </c>
      <c r="Q94" s="96">
        <f>P94/AC94</f>
        <v>1.3352107810123064E-2</v>
      </c>
      <c r="R94" s="119">
        <f>K94-AF94</f>
        <v>17.309389845544615</v>
      </c>
      <c r="T94" s="82">
        <v>249</v>
      </c>
      <c r="U94" s="83" t="s">
        <v>106</v>
      </c>
      <c r="V94" s="100">
        <v>9184</v>
      </c>
      <c r="W94" s="85">
        <v>3409842.6748112021</v>
      </c>
      <c r="X94" s="85">
        <v>3208793.5802966766</v>
      </c>
      <c r="Y94" s="88">
        <v>6618636.2551078787</v>
      </c>
      <c r="Z94" s="103">
        <v>1004866.078650284</v>
      </c>
      <c r="AA94" s="89">
        <v>7623502.3337581623</v>
      </c>
      <c r="AB94" s="204">
        <v>500035</v>
      </c>
      <c r="AC94" s="113">
        <f>AA94+AB94</f>
        <v>8123537.3337581623</v>
      </c>
      <c r="AD94" s="107">
        <v>-30654.327779999992</v>
      </c>
      <c r="AE94" s="108">
        <f>AC94+AD94</f>
        <v>8092883.0059781624</v>
      </c>
      <c r="AF94" s="114">
        <f>AC94/V94</f>
        <v>884.5315041112982</v>
      </c>
      <c r="AG94" s="84">
        <f>AE94/V94</f>
        <v>881.19370709692532</v>
      </c>
      <c r="AH94" s="92">
        <v>13</v>
      </c>
      <c r="AI94" s="92">
        <v>13</v>
      </c>
    </row>
    <row r="95" spans="1:35">
      <c r="A95" s="82">
        <v>250</v>
      </c>
      <c r="B95" s="83" t="s">
        <v>107</v>
      </c>
      <c r="C95" s="100">
        <v>1703</v>
      </c>
      <c r="D95" s="85">
        <v>422352.94639843318</v>
      </c>
      <c r="E95" s="108">
        <v>811598.26302664075</v>
      </c>
      <c r="F95" s="88">
        <f>SUM(D95:E95)</f>
        <v>1233951.209425074</v>
      </c>
      <c r="G95" s="103">
        <v>350972.41144690395</v>
      </c>
      <c r="H95" s="89">
        <f>SUM(F95:G95)</f>
        <v>1584923.6208719779</v>
      </c>
      <c r="I95" s="105">
        <v>-387834</v>
      </c>
      <c r="J95" s="94">
        <f>SUM(H95:I95)</f>
        <v>1197089.6208719779</v>
      </c>
      <c r="K95" s="91">
        <f>J95/C95</f>
        <v>702.92990068818426</v>
      </c>
      <c r="L95" s="84">
        <v>51673.962</v>
      </c>
      <c r="M95" s="91">
        <f>SUM(J95,L95)</f>
        <v>1248763.5828719779</v>
      </c>
      <c r="N95" s="92">
        <v>6</v>
      </c>
      <c r="O95" s="92">
        <v>6</v>
      </c>
      <c r="P95" s="117">
        <f>J95-AC95</f>
        <v>136288.5332328123</v>
      </c>
      <c r="Q95" s="96">
        <f>P95/AC95</f>
        <v>0.12847699236067453</v>
      </c>
      <c r="R95" s="119">
        <f>K95-AF95</f>
        <v>96.411268533143925</v>
      </c>
      <c r="T95" s="82">
        <v>250</v>
      </c>
      <c r="U95" s="83" t="s">
        <v>107</v>
      </c>
      <c r="V95" s="100">
        <v>1749</v>
      </c>
      <c r="W95" s="85">
        <v>283326.8275147517</v>
      </c>
      <c r="X95" s="85">
        <v>835373.05991776683</v>
      </c>
      <c r="Y95" s="88">
        <v>1118699.8874325184</v>
      </c>
      <c r="Z95" s="103">
        <v>329935.20020664704</v>
      </c>
      <c r="AA95" s="89">
        <v>1448635.0876391656</v>
      </c>
      <c r="AB95" s="204">
        <v>-387834</v>
      </c>
      <c r="AC95" s="113">
        <f>AA95+AB95</f>
        <v>1060801.0876391656</v>
      </c>
      <c r="AD95" s="107">
        <v>21836.4162</v>
      </c>
      <c r="AE95" s="108">
        <f>AC95+AD95</f>
        <v>1082637.5038391657</v>
      </c>
      <c r="AF95" s="114">
        <f>AC95/V95</f>
        <v>606.51863215504034</v>
      </c>
      <c r="AG95" s="84">
        <f>AE95/V95</f>
        <v>619.00371860444011</v>
      </c>
      <c r="AH95" s="92">
        <v>6</v>
      </c>
      <c r="AI95" s="92">
        <v>6</v>
      </c>
    </row>
    <row r="96" spans="1:35">
      <c r="A96" s="82">
        <v>256</v>
      </c>
      <c r="B96" s="83" t="s">
        <v>108</v>
      </c>
      <c r="C96" s="100">
        <v>1492</v>
      </c>
      <c r="D96" s="85">
        <v>834309.99800141202</v>
      </c>
      <c r="E96" s="108">
        <v>939830.27375778218</v>
      </c>
      <c r="F96" s="88">
        <f>SUM(D96:E96)</f>
        <v>1774140.2717591943</v>
      </c>
      <c r="G96" s="103">
        <v>269612.05960433965</v>
      </c>
      <c r="H96" s="89">
        <f>SUM(F96:G96)</f>
        <v>2043752.3313635341</v>
      </c>
      <c r="I96" s="105">
        <v>556306</v>
      </c>
      <c r="J96" s="94">
        <f>SUM(H96:I96)</f>
        <v>2600058.3313635341</v>
      </c>
      <c r="K96" s="91">
        <f>J96/C96</f>
        <v>1742.6664419326637</v>
      </c>
      <c r="L96" s="84">
        <v>108348.63</v>
      </c>
      <c r="M96" s="91">
        <f>SUM(J96,L96)</f>
        <v>2708406.961363534</v>
      </c>
      <c r="N96" s="92">
        <v>13</v>
      </c>
      <c r="O96" s="92">
        <v>13</v>
      </c>
      <c r="P96" s="117">
        <f>J96-AC96</f>
        <v>-20147.482874130365</v>
      </c>
      <c r="Q96" s="96">
        <f>P96/AC96</f>
        <v>-7.689274928195735E-3</v>
      </c>
      <c r="R96" s="119">
        <f>K96-AF96</f>
        <v>22.242401067486753</v>
      </c>
      <c r="T96" s="82">
        <v>256</v>
      </c>
      <c r="U96" s="83" t="s">
        <v>108</v>
      </c>
      <c r="V96" s="100">
        <v>1523</v>
      </c>
      <c r="W96" s="85">
        <v>875011.36438767414</v>
      </c>
      <c r="X96" s="85">
        <v>936745.35433452902</v>
      </c>
      <c r="Y96" s="88">
        <v>1811756.7187222033</v>
      </c>
      <c r="Z96" s="103">
        <v>252143.09551546111</v>
      </c>
      <c r="AA96" s="89">
        <v>2063899.8142376645</v>
      </c>
      <c r="AB96" s="204">
        <v>556306</v>
      </c>
      <c r="AC96" s="113">
        <f>AA96+AB96</f>
        <v>2620205.8142376645</v>
      </c>
      <c r="AD96" s="107">
        <v>98347.218000000023</v>
      </c>
      <c r="AE96" s="108">
        <f>AC96+AD96</f>
        <v>2718553.0322376643</v>
      </c>
      <c r="AF96" s="114">
        <f>AC96/V96</f>
        <v>1720.4240408651769</v>
      </c>
      <c r="AG96" s="84">
        <f>AE96/V96</f>
        <v>1784.9987079695761</v>
      </c>
      <c r="AH96" s="92">
        <v>13</v>
      </c>
      <c r="AI96" s="92">
        <v>13</v>
      </c>
    </row>
    <row r="97" spans="1:35">
      <c r="A97" s="82">
        <v>257</v>
      </c>
      <c r="B97" s="83" t="s">
        <v>109</v>
      </c>
      <c r="C97" s="100">
        <v>41635</v>
      </c>
      <c r="D97" s="85">
        <v>40586696.692677483</v>
      </c>
      <c r="E97" s="108">
        <v>-1094456.2819646841</v>
      </c>
      <c r="F97" s="88">
        <f>SUM(D97:E97)</f>
        <v>39492240.410712801</v>
      </c>
      <c r="G97" s="103">
        <v>2492264.2162700198</v>
      </c>
      <c r="H97" s="89">
        <f>SUM(F97:G97)</f>
        <v>41984504.626982823</v>
      </c>
      <c r="I97" s="105">
        <v>-2287024</v>
      </c>
      <c r="J97" s="94">
        <f>SUM(H97:I97)</f>
        <v>39697480.626982823</v>
      </c>
      <c r="K97" s="91">
        <f>J97/C97</f>
        <v>953.46416781512721</v>
      </c>
      <c r="L97" s="84">
        <v>-542021.52263400028</v>
      </c>
      <c r="M97" s="91">
        <f>SUM(J97,L97)</f>
        <v>39155459.104348823</v>
      </c>
      <c r="N97" s="92">
        <v>1</v>
      </c>
      <c r="O97" s="93">
        <v>33</v>
      </c>
      <c r="P97" s="117">
        <f>J97-AC97</f>
        <v>671136.5635221079</v>
      </c>
      <c r="Q97" s="96">
        <f>P97/AC97</f>
        <v>1.7197013443810496E-2</v>
      </c>
      <c r="R97" s="119">
        <f>K97-AF97</f>
        <v>5.1640253390443149</v>
      </c>
      <c r="T97" s="82">
        <v>257</v>
      </c>
      <c r="U97" s="83" t="s">
        <v>109</v>
      </c>
      <c r="V97" s="100">
        <v>41154</v>
      </c>
      <c r="W97" s="85">
        <v>39894949.386649854</v>
      </c>
      <c r="X97" s="85">
        <v>-1072221.2766841317</v>
      </c>
      <c r="Y97" s="88">
        <v>38822728.109965719</v>
      </c>
      <c r="Z97" s="103">
        <v>2490639.9534949986</v>
      </c>
      <c r="AA97" s="89">
        <v>41313368.063460715</v>
      </c>
      <c r="AB97" s="204">
        <v>-2287024</v>
      </c>
      <c r="AC97" s="113">
        <f>AA97+AB97</f>
        <v>39026344.063460715</v>
      </c>
      <c r="AD97" s="107">
        <v>-432552.31776450039</v>
      </c>
      <c r="AE97" s="108">
        <f>AC97+AD97</f>
        <v>38593791.745696217</v>
      </c>
      <c r="AF97" s="114">
        <f>AC97/V97</f>
        <v>948.3001424760829</v>
      </c>
      <c r="AG97" s="84">
        <f>AE97/V97</f>
        <v>937.78956470078765</v>
      </c>
      <c r="AH97" s="92">
        <v>1</v>
      </c>
      <c r="AI97" s="93">
        <v>33</v>
      </c>
    </row>
    <row r="98" spans="1:35">
      <c r="A98" s="82">
        <v>260</v>
      </c>
      <c r="B98" s="83" t="s">
        <v>110</v>
      </c>
      <c r="C98" s="100">
        <v>9566</v>
      </c>
      <c r="D98" s="85">
        <v>6679505.1657084171</v>
      </c>
      <c r="E98" s="108">
        <v>5529161.7002113806</v>
      </c>
      <c r="F98" s="88">
        <f>SUM(D98:E98)</f>
        <v>12208666.865919799</v>
      </c>
      <c r="G98" s="103">
        <v>1706909.8151509736</v>
      </c>
      <c r="H98" s="89">
        <f>SUM(F98:G98)</f>
        <v>13915576.681070773</v>
      </c>
      <c r="I98" s="105">
        <v>244155</v>
      </c>
      <c r="J98" s="94">
        <f>SUM(H98:I98)</f>
        <v>14159731.681070773</v>
      </c>
      <c r="K98" s="91">
        <f>J98/C98</f>
        <v>1480.2144763820586</v>
      </c>
      <c r="L98" s="84">
        <v>-71593.440900000045</v>
      </c>
      <c r="M98" s="91">
        <f>SUM(J98,L98)</f>
        <v>14088138.240170773</v>
      </c>
      <c r="N98" s="92">
        <v>12</v>
      </c>
      <c r="O98" s="92">
        <v>12</v>
      </c>
      <c r="P98" s="117">
        <f>J98-AC98</f>
        <v>-54741.965293675661</v>
      </c>
      <c r="Q98" s="96">
        <f>P98/AC98</f>
        <v>-3.851142620935295E-3</v>
      </c>
      <c r="R98" s="119">
        <f>K98-AF98</f>
        <v>13.141130694737967</v>
      </c>
      <c r="T98" s="82">
        <v>260</v>
      </c>
      <c r="U98" s="83" t="s">
        <v>110</v>
      </c>
      <c r="V98" s="100">
        <v>9689</v>
      </c>
      <c r="W98" s="85">
        <v>6897913.6468371153</v>
      </c>
      <c r="X98" s="85">
        <v>5463114.2693543425</v>
      </c>
      <c r="Y98" s="88">
        <v>12361027.916191459</v>
      </c>
      <c r="Z98" s="103">
        <v>1609290.7301729894</v>
      </c>
      <c r="AA98" s="89">
        <v>13970318.646364449</v>
      </c>
      <c r="AB98" s="204">
        <v>244155</v>
      </c>
      <c r="AC98" s="113">
        <f>AA98+AB98</f>
        <v>14214473.646364449</v>
      </c>
      <c r="AD98" s="107">
        <v>30087.581099999952</v>
      </c>
      <c r="AE98" s="108">
        <f>AC98+AD98</f>
        <v>14244561.227464449</v>
      </c>
      <c r="AF98" s="114">
        <f>AC98/V98</f>
        <v>1467.0733456873206</v>
      </c>
      <c r="AG98" s="84">
        <f>AE98/V98</f>
        <v>1470.178679684637</v>
      </c>
      <c r="AH98" s="92">
        <v>12</v>
      </c>
      <c r="AI98" s="92">
        <v>12</v>
      </c>
    </row>
    <row r="99" spans="1:35">
      <c r="A99" s="82">
        <v>261</v>
      </c>
      <c r="B99" s="83" t="s">
        <v>111</v>
      </c>
      <c r="C99" s="100">
        <v>6837</v>
      </c>
      <c r="D99" s="85">
        <v>12237591.722259765</v>
      </c>
      <c r="E99" s="108">
        <v>-559929.79247207032</v>
      </c>
      <c r="F99" s="88">
        <f>SUM(D99:E99)</f>
        <v>11677661.929787695</v>
      </c>
      <c r="G99" s="103">
        <v>838228.09291077871</v>
      </c>
      <c r="H99" s="89">
        <f>SUM(F99:G99)</f>
        <v>12515890.022698473</v>
      </c>
      <c r="I99" s="105">
        <v>357571</v>
      </c>
      <c r="J99" s="94">
        <f>SUM(H99:I99)</f>
        <v>12873461.022698473</v>
      </c>
      <c r="K99" s="91">
        <f>J99/C99</f>
        <v>1882.9107829016343</v>
      </c>
      <c r="L99" s="84">
        <v>-161772.83910000001</v>
      </c>
      <c r="M99" s="91">
        <f>SUM(J99,L99)</f>
        <v>12711688.183598474</v>
      </c>
      <c r="N99" s="92">
        <v>19</v>
      </c>
      <c r="O99" s="92">
        <v>19</v>
      </c>
      <c r="P99" s="117">
        <f>J99-AC99</f>
        <v>-132560.7186787799</v>
      </c>
      <c r="Q99" s="96">
        <f>P99/AC99</f>
        <v>-1.0192257195530612E-2</v>
      </c>
      <c r="R99" s="119">
        <f>K99-AF99</f>
        <v>-23.571442454163616</v>
      </c>
      <c r="T99" s="82">
        <v>261</v>
      </c>
      <c r="U99" s="83" t="s">
        <v>111</v>
      </c>
      <c r="V99" s="100">
        <v>6822</v>
      </c>
      <c r="W99" s="85">
        <v>12385805.213205518</v>
      </c>
      <c r="X99" s="85">
        <v>-524814.35613902181</v>
      </c>
      <c r="Y99" s="88">
        <v>11860990.857066497</v>
      </c>
      <c r="Z99" s="103">
        <v>787459.88431075623</v>
      </c>
      <c r="AA99" s="89">
        <v>12648450.741377253</v>
      </c>
      <c r="AB99" s="204">
        <v>357571</v>
      </c>
      <c r="AC99" s="113">
        <f>AA99+AB99</f>
        <v>13006021.741377253</v>
      </c>
      <c r="AD99" s="107">
        <v>-211896.58223999996</v>
      </c>
      <c r="AE99" s="108">
        <f>AC99+AD99</f>
        <v>12794125.159137253</v>
      </c>
      <c r="AF99" s="114">
        <f>AC99/V99</f>
        <v>1906.4822253557979</v>
      </c>
      <c r="AG99" s="84">
        <f>AE99/V99</f>
        <v>1875.4214539925613</v>
      </c>
      <c r="AH99" s="92">
        <v>19</v>
      </c>
      <c r="AI99" s="92">
        <v>19</v>
      </c>
    </row>
    <row r="100" spans="1:35">
      <c r="A100" s="82">
        <v>263</v>
      </c>
      <c r="B100" s="83" t="s">
        <v>112</v>
      </c>
      <c r="C100" s="100">
        <v>7354</v>
      </c>
      <c r="D100" s="85">
        <v>4049357.613472878</v>
      </c>
      <c r="E100" s="108">
        <v>4652376.9538165247</v>
      </c>
      <c r="F100" s="88">
        <f>SUM(D100:E100)</f>
        <v>8701734.5672894027</v>
      </c>
      <c r="G100" s="103">
        <v>1386394.239863731</v>
      </c>
      <c r="H100" s="89">
        <f>SUM(F100:G100)</f>
        <v>10088128.807153134</v>
      </c>
      <c r="I100" s="105">
        <v>-363483</v>
      </c>
      <c r="J100" s="94">
        <f>SUM(H100:I100)</f>
        <v>9724645.8071531337</v>
      </c>
      <c r="K100" s="91">
        <f>J100/C100</f>
        <v>1322.361409729825</v>
      </c>
      <c r="L100" s="84">
        <v>233532.97019999998</v>
      </c>
      <c r="M100" s="91">
        <f>SUM(J100,L100)</f>
        <v>9958178.777353134</v>
      </c>
      <c r="N100" s="92">
        <v>11</v>
      </c>
      <c r="O100" s="92">
        <v>11</v>
      </c>
      <c r="P100" s="117">
        <f>J100-AC100</f>
        <v>100386.06326180324</v>
      </c>
      <c r="Q100" s="96">
        <f>P100/AC100</f>
        <v>1.0430523067035869E-2</v>
      </c>
      <c r="R100" s="119">
        <f>K100-AF100</f>
        <v>34.835022587172034</v>
      </c>
      <c r="T100" s="82">
        <v>263</v>
      </c>
      <c r="U100" s="83" t="s">
        <v>112</v>
      </c>
      <c r="V100" s="100">
        <v>7475</v>
      </c>
      <c r="W100" s="85">
        <v>4001191.8842459307</v>
      </c>
      <c r="X100" s="85">
        <v>4688486.1087121228</v>
      </c>
      <c r="Y100" s="88">
        <v>8689677.9929580539</v>
      </c>
      <c r="Z100" s="103">
        <v>1298064.750933276</v>
      </c>
      <c r="AA100" s="89">
        <v>9987742.7438913304</v>
      </c>
      <c r="AB100" s="204">
        <v>-363483</v>
      </c>
      <c r="AC100" s="113">
        <f>AA100+AB100</f>
        <v>9624259.7438913304</v>
      </c>
      <c r="AD100" s="107">
        <v>228282.22889999999</v>
      </c>
      <c r="AE100" s="108">
        <f>AC100+AD100</f>
        <v>9852541.9727913309</v>
      </c>
      <c r="AF100" s="114">
        <f>AC100/V100</f>
        <v>1287.526387142653</v>
      </c>
      <c r="AG100" s="84">
        <f>AE100/V100</f>
        <v>1318.0658157580376</v>
      </c>
      <c r="AH100" s="92">
        <v>11</v>
      </c>
      <c r="AI100" s="92">
        <v>11</v>
      </c>
    </row>
    <row r="101" spans="1:35">
      <c r="A101" s="82">
        <v>265</v>
      </c>
      <c r="B101" s="83" t="s">
        <v>113</v>
      </c>
      <c r="C101" s="100">
        <v>1011</v>
      </c>
      <c r="D101" s="85">
        <v>1258005.9231417822</v>
      </c>
      <c r="E101" s="108">
        <v>422538.77605345479</v>
      </c>
      <c r="F101" s="88">
        <f>SUM(D101:E101)</f>
        <v>1680544.6991952369</v>
      </c>
      <c r="G101" s="103">
        <v>189280.50086900254</v>
      </c>
      <c r="H101" s="89">
        <f>SUM(F101:G101)</f>
        <v>1869825.2000642396</v>
      </c>
      <c r="I101" s="105">
        <v>-272240</v>
      </c>
      <c r="J101" s="94">
        <f>SUM(H101:I101)</f>
        <v>1597585.2000642396</v>
      </c>
      <c r="K101" s="91">
        <f>J101/C101</f>
        <v>1580.202967422591</v>
      </c>
      <c r="L101" s="84">
        <v>-48423.503100000002</v>
      </c>
      <c r="M101" s="91">
        <f>SUM(J101,L101)</f>
        <v>1549161.6969642395</v>
      </c>
      <c r="N101" s="92">
        <v>13</v>
      </c>
      <c r="O101" s="92">
        <v>13</v>
      </c>
      <c r="P101" s="117">
        <f>J101-AC101</f>
        <v>-138925.26833163737</v>
      </c>
      <c r="Q101" s="96">
        <f>P101/AC101</f>
        <v>-8.0002551588399765E-2</v>
      </c>
      <c r="R101" s="119">
        <f>K101-AF101</f>
        <v>-97.584924747338391</v>
      </c>
      <c r="T101" s="82">
        <v>265</v>
      </c>
      <c r="U101" s="83" t="s">
        <v>113</v>
      </c>
      <c r="V101" s="100">
        <v>1035</v>
      </c>
      <c r="W101" s="85">
        <v>1401794.4823446684</v>
      </c>
      <c r="X101" s="85">
        <v>430897.04548206739</v>
      </c>
      <c r="Y101" s="88">
        <v>1832691.5278267357</v>
      </c>
      <c r="Z101" s="103">
        <v>176058.94056914118</v>
      </c>
      <c r="AA101" s="89">
        <v>2008750.4683958769</v>
      </c>
      <c r="AB101" s="204">
        <v>-272240</v>
      </c>
      <c r="AC101" s="113">
        <f>AA101+AB101</f>
        <v>1736510.4683958769</v>
      </c>
      <c r="AD101" s="107">
        <v>-60008.472000000002</v>
      </c>
      <c r="AE101" s="108">
        <f>AC101+AD101</f>
        <v>1676501.9963958769</v>
      </c>
      <c r="AF101" s="114">
        <f>AC101/V101</f>
        <v>1677.7878921699294</v>
      </c>
      <c r="AG101" s="84">
        <f>AE101/V101</f>
        <v>1619.8086921699294</v>
      </c>
      <c r="AH101" s="92">
        <v>13</v>
      </c>
      <c r="AI101" s="92">
        <v>13</v>
      </c>
    </row>
    <row r="102" spans="1:35">
      <c r="A102" s="82">
        <v>271</v>
      </c>
      <c r="B102" s="83" t="s">
        <v>114</v>
      </c>
      <c r="C102" s="100">
        <v>6668</v>
      </c>
      <c r="D102" s="85">
        <v>-447922.16113514197</v>
      </c>
      <c r="E102" s="108">
        <v>3107646.6152923773</v>
      </c>
      <c r="F102" s="88">
        <f>SUM(D102:E102)</f>
        <v>2659724.4541572351</v>
      </c>
      <c r="G102" s="103">
        <v>984135.552904148</v>
      </c>
      <c r="H102" s="89">
        <f>SUM(F102:G102)</f>
        <v>3643860.0070613832</v>
      </c>
      <c r="I102" s="105">
        <v>-248677</v>
      </c>
      <c r="J102" s="94">
        <f>SUM(H102:I102)</f>
        <v>3395183.0070613832</v>
      </c>
      <c r="K102" s="91">
        <f>J102/C102</f>
        <v>509.17561593602028</v>
      </c>
      <c r="L102" s="84">
        <v>191527.03979999997</v>
      </c>
      <c r="M102" s="91">
        <f>SUM(J102,L102)</f>
        <v>3586710.0468613831</v>
      </c>
      <c r="N102" s="92">
        <v>4</v>
      </c>
      <c r="O102" s="92">
        <v>4</v>
      </c>
      <c r="P102" s="117">
        <f>J102-AC102</f>
        <v>-12301.800571051892</v>
      </c>
      <c r="Q102" s="96">
        <f>P102/AC102</f>
        <v>-3.6102290297808674E-3</v>
      </c>
      <c r="R102" s="119">
        <f>K102-AF102</f>
        <v>5.556814926201298</v>
      </c>
      <c r="T102" s="82">
        <v>271</v>
      </c>
      <c r="U102" s="83" t="s">
        <v>114</v>
      </c>
      <c r="V102" s="100">
        <v>6766</v>
      </c>
      <c r="W102" s="85">
        <v>-400436.6332243497</v>
      </c>
      <c r="X102" s="85">
        <v>3140629.5772181698</v>
      </c>
      <c r="Y102" s="88">
        <v>2740192.9439938199</v>
      </c>
      <c r="Z102" s="103">
        <v>915968.86363861524</v>
      </c>
      <c r="AA102" s="89">
        <v>3656161.8076324351</v>
      </c>
      <c r="AB102" s="204">
        <v>-248677</v>
      </c>
      <c r="AC102" s="113">
        <f>AA102+AB102</f>
        <v>3407484.8076324351</v>
      </c>
      <c r="AD102" s="107">
        <v>115858.02351000003</v>
      </c>
      <c r="AE102" s="108">
        <f>AC102+AD102</f>
        <v>3523342.8311424353</v>
      </c>
      <c r="AF102" s="114">
        <f>AC102/V102</f>
        <v>503.61880100981898</v>
      </c>
      <c r="AG102" s="84">
        <f>AE102/V102</f>
        <v>520.74236345587281</v>
      </c>
      <c r="AH102" s="92">
        <v>4</v>
      </c>
      <c r="AI102" s="92">
        <v>4</v>
      </c>
    </row>
    <row r="103" spans="1:35">
      <c r="A103" s="82">
        <v>272</v>
      </c>
      <c r="B103" s="83" t="s">
        <v>115</v>
      </c>
      <c r="C103" s="100">
        <v>48367</v>
      </c>
      <c r="D103" s="85">
        <v>19324441.619879402</v>
      </c>
      <c r="E103" s="108">
        <v>11183612.174875142</v>
      </c>
      <c r="F103" s="88">
        <f>SUM(D103:E103)</f>
        <v>30508053.794754542</v>
      </c>
      <c r="G103" s="103">
        <v>4189633.0629620957</v>
      </c>
      <c r="H103" s="89">
        <f>SUM(F103:G103)</f>
        <v>34697686.857716635</v>
      </c>
      <c r="I103" s="105">
        <v>790147</v>
      </c>
      <c r="J103" s="94">
        <f>SUM(H103:I103)</f>
        <v>35487833.857716635</v>
      </c>
      <c r="K103" s="91">
        <f>J103/C103</f>
        <v>733.71997142094062</v>
      </c>
      <c r="L103" s="84">
        <v>143403.5790599999</v>
      </c>
      <c r="M103" s="91">
        <f>SUM(J103,L103)</f>
        <v>35631237.436776638</v>
      </c>
      <c r="N103" s="92">
        <v>16</v>
      </c>
      <c r="O103" s="92">
        <v>16</v>
      </c>
      <c r="P103" s="117">
        <f>J103-AC103</f>
        <v>3716682.9894252755</v>
      </c>
      <c r="Q103" s="96">
        <f>P103/AC103</f>
        <v>0.11698295113176545</v>
      </c>
      <c r="R103" s="119">
        <f>K103-AF103</f>
        <v>75.864067739579014</v>
      </c>
      <c r="T103" s="82">
        <v>272</v>
      </c>
      <c r="U103" s="83" t="s">
        <v>115</v>
      </c>
      <c r="V103" s="100">
        <v>48295</v>
      </c>
      <c r="W103" s="85">
        <v>17268981.011283752</v>
      </c>
      <c r="X103" s="85">
        <v>9859934.6323621999</v>
      </c>
      <c r="Y103" s="88">
        <v>27128915.64364595</v>
      </c>
      <c r="Z103" s="103">
        <v>3852088.2246454111</v>
      </c>
      <c r="AA103" s="89">
        <v>30981003.868291359</v>
      </c>
      <c r="AB103" s="204">
        <v>790147</v>
      </c>
      <c r="AC103" s="113">
        <f>AA103+AB103</f>
        <v>31771150.868291359</v>
      </c>
      <c r="AD103" s="107">
        <v>400981.61061000009</v>
      </c>
      <c r="AE103" s="108">
        <f>AC103+AD103</f>
        <v>32172132.47890136</v>
      </c>
      <c r="AF103" s="114">
        <f>AC103/V103</f>
        <v>657.85590368136161</v>
      </c>
      <c r="AG103" s="84">
        <f>AE103/V103</f>
        <v>666.15865987993288</v>
      </c>
      <c r="AH103" s="92">
        <v>16</v>
      </c>
      <c r="AI103" s="92">
        <v>16</v>
      </c>
    </row>
    <row r="104" spans="1:35">
      <c r="A104" s="82">
        <v>273</v>
      </c>
      <c r="B104" s="83" t="s">
        <v>116</v>
      </c>
      <c r="C104" s="100">
        <v>3987</v>
      </c>
      <c r="D104" s="85">
        <v>4938607.5658479342</v>
      </c>
      <c r="E104" s="108">
        <v>-1848.1532040327413</v>
      </c>
      <c r="F104" s="88">
        <f>SUM(D104:E104)</f>
        <v>4936759.4126439011</v>
      </c>
      <c r="G104" s="103">
        <v>458310.44768250571</v>
      </c>
      <c r="H104" s="89">
        <f>SUM(F104:G104)</f>
        <v>5395069.8603264065</v>
      </c>
      <c r="I104" s="105">
        <v>-193321</v>
      </c>
      <c r="J104" s="94">
        <f>SUM(H104:I104)</f>
        <v>5201748.8603264065</v>
      </c>
      <c r="K104" s="91">
        <f>J104/C104</f>
        <v>1304.6774166858306</v>
      </c>
      <c r="L104" s="84">
        <v>80094.641099999993</v>
      </c>
      <c r="M104" s="91">
        <f>SUM(J104,L104)</f>
        <v>5281843.5014264062</v>
      </c>
      <c r="N104" s="92">
        <v>19</v>
      </c>
      <c r="O104" s="92">
        <v>19</v>
      </c>
      <c r="P104" s="117">
        <f>J104-AC104</f>
        <v>-41844.080158932135</v>
      </c>
      <c r="Q104" s="96">
        <f>P104/AC104</f>
        <v>-7.9800397616408246E-3</v>
      </c>
      <c r="R104" s="119">
        <f>K104-AF104</f>
        <v>-2.625734769003202</v>
      </c>
      <c r="T104" s="82">
        <v>273</v>
      </c>
      <c r="U104" s="83" t="s">
        <v>116</v>
      </c>
      <c r="V104" s="100">
        <v>4011</v>
      </c>
      <c r="W104" s="85">
        <v>4770369.0420062831</v>
      </c>
      <c r="X104" s="85">
        <v>241471.83806410065</v>
      </c>
      <c r="Y104" s="88">
        <v>5011840.8800703837</v>
      </c>
      <c r="Z104" s="103">
        <v>425073.06041495496</v>
      </c>
      <c r="AA104" s="89">
        <v>5436913.9404853387</v>
      </c>
      <c r="AB104" s="204">
        <v>-193321</v>
      </c>
      <c r="AC104" s="113">
        <f>AA104+AB104</f>
        <v>5243592.9404853387</v>
      </c>
      <c r="AD104" s="107">
        <v>56124.590339999966</v>
      </c>
      <c r="AE104" s="108">
        <f>AC104+AD104</f>
        <v>5299717.5308253383</v>
      </c>
      <c r="AF104" s="114">
        <f>AC104/V104</f>
        <v>1307.3031514548338</v>
      </c>
      <c r="AG104" s="84">
        <f>AE104/V104</f>
        <v>1321.2958192035248</v>
      </c>
      <c r="AH104" s="92">
        <v>19</v>
      </c>
      <c r="AI104" s="92">
        <v>19</v>
      </c>
    </row>
    <row r="105" spans="1:35">
      <c r="A105" s="82">
        <v>275</v>
      </c>
      <c r="B105" s="83" t="s">
        <v>117</v>
      </c>
      <c r="C105" s="100">
        <v>2441</v>
      </c>
      <c r="D105" s="85">
        <v>1097627.0119245001</v>
      </c>
      <c r="E105" s="108">
        <v>1249664.3116494583</v>
      </c>
      <c r="F105" s="88">
        <f>SUM(D105:E105)</f>
        <v>2347291.3235739581</v>
      </c>
      <c r="G105" s="103">
        <v>370606.87223034195</v>
      </c>
      <c r="H105" s="89">
        <f>SUM(F105:G105)</f>
        <v>2717898.1958043003</v>
      </c>
      <c r="I105" s="105">
        <v>174530</v>
      </c>
      <c r="J105" s="94">
        <f>SUM(H105:I105)</f>
        <v>2892428.1958043003</v>
      </c>
      <c r="K105" s="91">
        <f>J105/C105</f>
        <v>1184.9357623122901</v>
      </c>
      <c r="L105" s="84">
        <v>-1750.2471000000005</v>
      </c>
      <c r="M105" s="91">
        <f>SUM(J105,L105)</f>
        <v>2890677.9487043004</v>
      </c>
      <c r="N105" s="92">
        <v>13</v>
      </c>
      <c r="O105" s="92">
        <v>13</v>
      </c>
      <c r="P105" s="117">
        <f>J105-AC105</f>
        <v>-54314.388117382303</v>
      </c>
      <c r="Q105" s="96">
        <f>P105/AC105</f>
        <v>-1.8432009777079955E-2</v>
      </c>
      <c r="R105" s="119">
        <f>K105-AF105</f>
        <v>5.7670612631973199</v>
      </c>
      <c r="T105" s="82">
        <v>275</v>
      </c>
      <c r="U105" s="83" t="s">
        <v>117</v>
      </c>
      <c r="V105" s="100">
        <v>2499</v>
      </c>
      <c r="W105" s="85">
        <v>1166833.9314298562</v>
      </c>
      <c r="X105" s="85">
        <v>1263499.7714218188</v>
      </c>
      <c r="Y105" s="88">
        <v>2430333.702851675</v>
      </c>
      <c r="Z105" s="103">
        <v>341878.88107000757</v>
      </c>
      <c r="AA105" s="89">
        <v>2772212.5839216826</v>
      </c>
      <c r="AB105" s="204">
        <v>174530</v>
      </c>
      <c r="AC105" s="113">
        <f>AA105+AB105</f>
        <v>2946742.5839216826</v>
      </c>
      <c r="AD105" s="107">
        <v>41672.550000000003</v>
      </c>
      <c r="AE105" s="108">
        <f>AC105+AD105</f>
        <v>2988415.1339216824</v>
      </c>
      <c r="AF105" s="114">
        <f>AC105/V105</f>
        <v>1179.1687010490928</v>
      </c>
      <c r="AG105" s="84">
        <f>AE105/V105</f>
        <v>1195.8443913252031</v>
      </c>
      <c r="AH105" s="92">
        <v>13</v>
      </c>
      <c r="AI105" s="92">
        <v>13</v>
      </c>
    </row>
    <row r="106" spans="1:35">
      <c r="A106" s="82">
        <v>276</v>
      </c>
      <c r="B106" s="83" t="s">
        <v>118</v>
      </c>
      <c r="C106" s="100">
        <v>15071</v>
      </c>
      <c r="D106" s="85">
        <v>12671855.223829335</v>
      </c>
      <c r="E106" s="108">
        <v>5192813.8021946261</v>
      </c>
      <c r="F106" s="88">
        <f>SUM(D106:E106)</f>
        <v>17864669.026023962</v>
      </c>
      <c r="G106" s="103">
        <v>734866.78194729984</v>
      </c>
      <c r="H106" s="89">
        <f>SUM(F106:G106)</f>
        <v>18599535.807971261</v>
      </c>
      <c r="I106" s="105">
        <v>-1667382</v>
      </c>
      <c r="J106" s="94">
        <f>SUM(H106:I106)</f>
        <v>16932153.807971261</v>
      </c>
      <c r="K106" s="91">
        <f>J106/C106</f>
        <v>1123.4923898859572</v>
      </c>
      <c r="L106" s="84">
        <v>-278039.25360000011</v>
      </c>
      <c r="M106" s="91">
        <f>SUM(J106,L106)</f>
        <v>16654114.554371262</v>
      </c>
      <c r="N106" s="92">
        <v>12</v>
      </c>
      <c r="O106" s="92">
        <v>12</v>
      </c>
      <c r="P106" s="117">
        <f>J106-AC106</f>
        <v>-483210.56644134223</v>
      </c>
      <c r="Q106" s="96">
        <f>P106/AC106</f>
        <v>-2.7746222017111272E-2</v>
      </c>
      <c r="R106" s="119">
        <f>K106-AF106</f>
        <v>-27.099865294579558</v>
      </c>
      <c r="T106" s="82">
        <v>276</v>
      </c>
      <c r="U106" s="83" t="s">
        <v>118</v>
      </c>
      <c r="V106" s="100">
        <v>15136</v>
      </c>
      <c r="W106" s="85">
        <v>13101983.868534233</v>
      </c>
      <c r="X106" s="85">
        <v>5319218.9883461418</v>
      </c>
      <c r="Y106" s="88">
        <v>18421202.856880374</v>
      </c>
      <c r="Z106" s="103">
        <v>661543.51753223059</v>
      </c>
      <c r="AA106" s="89">
        <v>19082746.374412604</v>
      </c>
      <c r="AB106" s="204">
        <v>-1667382</v>
      </c>
      <c r="AC106" s="113">
        <f>AA106+AB106</f>
        <v>17415364.374412604</v>
      </c>
      <c r="AD106" s="107">
        <v>-317303.13020999986</v>
      </c>
      <c r="AE106" s="108">
        <f>AC106+AD106</f>
        <v>17098061.244202603</v>
      </c>
      <c r="AF106" s="114">
        <f>AC106/V106</f>
        <v>1150.5922551805368</v>
      </c>
      <c r="AG106" s="84">
        <f>AE106/V106</f>
        <v>1129.6287819901297</v>
      </c>
      <c r="AH106" s="92">
        <v>12</v>
      </c>
      <c r="AI106" s="92">
        <v>12</v>
      </c>
    </row>
    <row r="107" spans="1:35">
      <c r="A107" s="82">
        <v>280</v>
      </c>
      <c r="B107" s="83" t="s">
        <v>119</v>
      </c>
      <c r="C107" s="100">
        <v>1986</v>
      </c>
      <c r="D107" s="85">
        <v>1986204.3699421796</v>
      </c>
      <c r="E107" s="108">
        <v>989321.20203300018</v>
      </c>
      <c r="F107" s="88">
        <f>SUM(D107:E107)</f>
        <v>2975525.5719751799</v>
      </c>
      <c r="G107" s="103">
        <v>399112.90795332845</v>
      </c>
      <c r="H107" s="89">
        <f>SUM(F107:G107)</f>
        <v>3374638.4799285084</v>
      </c>
      <c r="I107" s="105">
        <v>-292822</v>
      </c>
      <c r="J107" s="94">
        <f>SUM(H107:I107)</f>
        <v>3081816.4799285084</v>
      </c>
      <c r="K107" s="91">
        <f>J107/C107</f>
        <v>1551.7706344050898</v>
      </c>
      <c r="L107" s="84">
        <v>-938465.826</v>
      </c>
      <c r="M107" s="91">
        <f>SUM(J107,L107)</f>
        <v>2143350.6539285085</v>
      </c>
      <c r="N107" s="92">
        <v>15</v>
      </c>
      <c r="O107" s="92">
        <v>15</v>
      </c>
      <c r="P107" s="117">
        <f>J107-AC107</f>
        <v>39382.230979711749</v>
      </c>
      <c r="Q107" s="96">
        <f>P107/AC107</f>
        <v>1.294431621433359E-2</v>
      </c>
      <c r="R107" s="119">
        <f>K107-AF107</f>
        <v>41.877706887076556</v>
      </c>
      <c r="T107" s="82">
        <v>280</v>
      </c>
      <c r="U107" s="83" t="s">
        <v>119</v>
      </c>
      <c r="V107" s="100">
        <v>2015</v>
      </c>
      <c r="W107" s="85">
        <v>2053609.0372992195</v>
      </c>
      <c r="X107" s="85">
        <v>908754.24299627636</v>
      </c>
      <c r="Y107" s="88">
        <v>2962363.2802954959</v>
      </c>
      <c r="Z107" s="103">
        <v>372892.96865330101</v>
      </c>
      <c r="AA107" s="89">
        <v>3335256.2489487967</v>
      </c>
      <c r="AB107" s="204">
        <v>-292822</v>
      </c>
      <c r="AC107" s="113">
        <f>AA107+AB107</f>
        <v>3042434.2489487967</v>
      </c>
      <c r="AD107" s="107">
        <v>-993473.59199999983</v>
      </c>
      <c r="AE107" s="108">
        <f>AC107+AD107</f>
        <v>2048960.6569487969</v>
      </c>
      <c r="AF107" s="114">
        <f>AC107/V107</f>
        <v>1509.8929275180133</v>
      </c>
      <c r="AG107" s="84">
        <f>AE107/V107</f>
        <v>1016.853924044068</v>
      </c>
      <c r="AH107" s="92">
        <v>15</v>
      </c>
      <c r="AI107" s="92">
        <v>15</v>
      </c>
    </row>
    <row r="108" spans="1:35">
      <c r="A108" s="82">
        <v>284</v>
      </c>
      <c r="B108" s="83" t="s">
        <v>120</v>
      </c>
      <c r="C108" s="100">
        <v>2186</v>
      </c>
      <c r="D108" s="85">
        <v>1203770.3932532202</v>
      </c>
      <c r="E108" s="108">
        <v>104537.99738607238</v>
      </c>
      <c r="F108" s="88">
        <f>SUM(D108:E108)</f>
        <v>1308308.3906392925</v>
      </c>
      <c r="G108" s="103">
        <v>440260.04951723677</v>
      </c>
      <c r="H108" s="89">
        <f>SUM(F108:G108)</f>
        <v>1748568.4401565292</v>
      </c>
      <c r="I108" s="358">
        <v>909714</v>
      </c>
      <c r="J108" s="94">
        <f>SUM(H108:I108)</f>
        <v>2658282.4401565292</v>
      </c>
      <c r="K108" s="91">
        <f>J108/C108</f>
        <v>1216.0486917458963</v>
      </c>
      <c r="L108" s="84">
        <v>1368609.8871000002</v>
      </c>
      <c r="M108" s="91">
        <f>SUM(J108,L108)</f>
        <v>4026892.3272565296</v>
      </c>
      <c r="N108" s="92">
        <v>2</v>
      </c>
      <c r="O108" s="92">
        <v>2</v>
      </c>
      <c r="P108" s="117">
        <f>J108-AC108</f>
        <v>-443140.85770686297</v>
      </c>
      <c r="Q108" s="96">
        <f>P108/AC108</f>
        <v>-0.14288306211285251</v>
      </c>
      <c r="R108" s="119">
        <f>K108-AF108</f>
        <v>-189.21786822845434</v>
      </c>
      <c r="T108" s="82">
        <v>284</v>
      </c>
      <c r="U108" s="83" t="s">
        <v>120</v>
      </c>
      <c r="V108" s="100">
        <v>2207</v>
      </c>
      <c r="W108" s="85">
        <v>1213903.4287425417</v>
      </c>
      <c r="X108" s="85">
        <v>557453.97243617882</v>
      </c>
      <c r="Y108" s="88">
        <v>1771357.4011787204</v>
      </c>
      <c r="Z108" s="103">
        <v>420351.89668467175</v>
      </c>
      <c r="AA108" s="89">
        <v>2191709.2978633922</v>
      </c>
      <c r="AB108" s="13">
        <v>909714</v>
      </c>
      <c r="AC108" s="113">
        <f>AA108+AB108</f>
        <v>3101423.2978633922</v>
      </c>
      <c r="AD108" s="107">
        <v>1261844.814</v>
      </c>
      <c r="AE108" s="108">
        <f>AC108+AD108</f>
        <v>4363268.1118633924</v>
      </c>
      <c r="AF108" s="114">
        <f>AC108/V108</f>
        <v>1405.2665599743507</v>
      </c>
      <c r="AG108" s="84">
        <f>AE108/V108</f>
        <v>1977.0131906947859</v>
      </c>
      <c r="AH108" s="92">
        <v>2</v>
      </c>
      <c r="AI108" s="92">
        <v>2</v>
      </c>
    </row>
    <row r="109" spans="1:35">
      <c r="A109" s="82">
        <v>285</v>
      </c>
      <c r="B109" s="83" t="s">
        <v>121</v>
      </c>
      <c r="C109" s="100">
        <v>50210</v>
      </c>
      <c r="D109" s="85">
        <v>-485357.37255655043</v>
      </c>
      <c r="E109" s="108">
        <v>11638971.940527044</v>
      </c>
      <c r="F109" s="88">
        <f>SUM(D109:E109)</f>
        <v>11153614.567970494</v>
      </c>
      <c r="G109" s="103">
        <v>4481545.2236913517</v>
      </c>
      <c r="H109" s="89">
        <f>SUM(F109:G109)</f>
        <v>15635159.791661846</v>
      </c>
      <c r="I109" s="105">
        <v>528252</v>
      </c>
      <c r="J109" s="94">
        <f>SUM(H109:I109)</f>
        <v>16163411.791661846</v>
      </c>
      <c r="K109" s="91">
        <f>J109/C109</f>
        <v>321.9161878442909</v>
      </c>
      <c r="L109" s="84">
        <v>-1114624.0293600003</v>
      </c>
      <c r="M109" s="91">
        <f>SUM(J109,L109)</f>
        <v>15048787.762301845</v>
      </c>
      <c r="N109" s="92">
        <v>8</v>
      </c>
      <c r="O109" s="92">
        <v>8</v>
      </c>
      <c r="P109" s="117">
        <f>J109-AC109</f>
        <v>2458489.7624414247</v>
      </c>
      <c r="Q109" s="96">
        <f>P109/AC109</f>
        <v>0.17938735858545204</v>
      </c>
      <c r="R109" s="119">
        <f>K109-AF109</f>
        <v>50.531593206262755</v>
      </c>
      <c r="T109" s="82">
        <v>285</v>
      </c>
      <c r="U109" s="83" t="s">
        <v>121</v>
      </c>
      <c r="V109" s="100">
        <v>50500</v>
      </c>
      <c r="W109" s="85">
        <v>-1306701.1773460787</v>
      </c>
      <c r="X109" s="85">
        <v>10395600.485116221</v>
      </c>
      <c r="Y109" s="88">
        <v>9088899.3077701423</v>
      </c>
      <c r="Z109" s="103">
        <v>4087770.7214502785</v>
      </c>
      <c r="AA109" s="89">
        <v>13176670.029220421</v>
      </c>
      <c r="AB109" s="204">
        <v>528252</v>
      </c>
      <c r="AC109" s="113">
        <f>AA109+AB109</f>
        <v>13704922.029220421</v>
      </c>
      <c r="AD109" s="107">
        <v>-1004346.3770205003</v>
      </c>
      <c r="AE109" s="108">
        <f>AC109+AD109</f>
        <v>12700575.65219992</v>
      </c>
      <c r="AF109" s="114">
        <f>AC109/V109</f>
        <v>271.38459463802815</v>
      </c>
      <c r="AG109" s="84">
        <f>AE109/V109</f>
        <v>251.49654756831526</v>
      </c>
      <c r="AH109" s="92">
        <v>8</v>
      </c>
      <c r="AI109" s="92">
        <v>8</v>
      </c>
    </row>
    <row r="110" spans="1:35">
      <c r="A110" s="82">
        <v>286</v>
      </c>
      <c r="B110" s="83" t="s">
        <v>122</v>
      </c>
      <c r="C110" s="100">
        <v>78386</v>
      </c>
      <c r="D110" s="85">
        <v>-11537496.7709102</v>
      </c>
      <c r="E110" s="108">
        <v>14572161.193282999</v>
      </c>
      <c r="F110" s="88">
        <f>SUM(D110:E110)</f>
        <v>3034664.4223727994</v>
      </c>
      <c r="G110" s="103">
        <v>7907118.3565594815</v>
      </c>
      <c r="H110" s="89">
        <f>SUM(F110:G110)</f>
        <v>10941782.778932281</v>
      </c>
      <c r="I110" s="105">
        <v>-5668504</v>
      </c>
      <c r="J110" s="94">
        <f>SUM(H110:I110)</f>
        <v>5273278.7789322808</v>
      </c>
      <c r="K110" s="91">
        <f>J110/C110</f>
        <v>67.273221990307974</v>
      </c>
      <c r="L110" s="84">
        <v>-220031.06400000025</v>
      </c>
      <c r="M110" s="91">
        <f>SUM(J110,L110)</f>
        <v>5053247.7149322806</v>
      </c>
      <c r="N110" s="92">
        <v>8</v>
      </c>
      <c r="O110" s="92">
        <v>8</v>
      </c>
      <c r="P110" s="117">
        <f>J110-AC110</f>
        <v>3599264.2394018741</v>
      </c>
      <c r="Q110" s="96">
        <f>P110/AC110</f>
        <v>2.1500794374292216</v>
      </c>
      <c r="R110" s="119">
        <f>K110-AF110</f>
        <v>46.050928132163875</v>
      </c>
      <c r="T110" s="82">
        <v>286</v>
      </c>
      <c r="U110" s="83" t="s">
        <v>122</v>
      </c>
      <c r="V110" s="100">
        <v>78880</v>
      </c>
      <c r="W110" s="85">
        <v>-13668115.803112024</v>
      </c>
      <c r="X110" s="85">
        <v>13678311.251551475</v>
      </c>
      <c r="Y110" s="88">
        <v>10195.448439450935</v>
      </c>
      <c r="Z110" s="103">
        <v>7332323.0910909558</v>
      </c>
      <c r="AA110" s="89">
        <v>7342518.5395304067</v>
      </c>
      <c r="AB110" s="204">
        <v>-5668504</v>
      </c>
      <c r="AC110" s="113">
        <f>AA110+AB110</f>
        <v>1674014.5395304067</v>
      </c>
      <c r="AD110" s="107">
        <v>86887.266749999952</v>
      </c>
      <c r="AE110" s="108">
        <f>AC110+AD110</f>
        <v>1760901.8062804067</v>
      </c>
      <c r="AF110" s="114">
        <f>AC110/V110</f>
        <v>21.222293858144102</v>
      </c>
      <c r="AG110" s="84">
        <f>AE110/V110</f>
        <v>22.323805860552824</v>
      </c>
      <c r="AH110" s="92">
        <v>8</v>
      </c>
      <c r="AI110" s="92">
        <v>8</v>
      </c>
    </row>
    <row r="111" spans="1:35">
      <c r="A111" s="82">
        <v>287</v>
      </c>
      <c r="B111" s="83" t="s">
        <v>123</v>
      </c>
      <c r="C111" s="100">
        <v>6121</v>
      </c>
      <c r="D111" s="85">
        <v>4338814.3900707066</v>
      </c>
      <c r="E111" s="108">
        <v>1974148.1352908318</v>
      </c>
      <c r="F111" s="88">
        <f>SUM(D111:E111)</f>
        <v>6312962.5253615379</v>
      </c>
      <c r="G111" s="103">
        <v>1143552.4960793925</v>
      </c>
      <c r="H111" s="89">
        <f>SUM(F111:G111)</f>
        <v>7456515.0214409307</v>
      </c>
      <c r="I111" s="105">
        <v>619983</v>
      </c>
      <c r="J111" s="94">
        <f>SUM(H111:I111)</f>
        <v>8076498.0214409307</v>
      </c>
      <c r="K111" s="91">
        <f>J111/C111</f>
        <v>1319.4736189251644</v>
      </c>
      <c r="L111" s="84">
        <v>1153746.2193</v>
      </c>
      <c r="M111" s="91">
        <f>SUM(J111,L111)</f>
        <v>9230244.2407409307</v>
      </c>
      <c r="N111" s="92">
        <v>15</v>
      </c>
      <c r="O111" s="92">
        <v>15</v>
      </c>
      <c r="P111" s="117">
        <f>J111-AC111</f>
        <v>-39926.910379622132</v>
      </c>
      <c r="Q111" s="96">
        <f>P111/AC111</f>
        <v>-4.9192730438604986E-3</v>
      </c>
      <c r="R111" s="119">
        <f>K111-AF111</f>
        <v>10.161644119461471</v>
      </c>
      <c r="T111" s="82">
        <v>287</v>
      </c>
      <c r="U111" s="83" t="s">
        <v>123</v>
      </c>
      <c r="V111" s="100">
        <v>6199</v>
      </c>
      <c r="W111" s="85">
        <v>4247210.9657936357</v>
      </c>
      <c r="X111" s="85">
        <v>2169995.2849987107</v>
      </c>
      <c r="Y111" s="88">
        <v>6417206.2507923469</v>
      </c>
      <c r="Z111" s="103">
        <v>1079235.6810282059</v>
      </c>
      <c r="AA111" s="89">
        <v>7496441.9318205528</v>
      </c>
      <c r="AB111" s="204">
        <v>619983</v>
      </c>
      <c r="AC111" s="113">
        <f>AA111+AB111</f>
        <v>8116424.9318205528</v>
      </c>
      <c r="AD111" s="107">
        <v>1040313.5382000003</v>
      </c>
      <c r="AE111" s="108">
        <f>AC111+AD111</f>
        <v>9156738.4700205531</v>
      </c>
      <c r="AF111" s="114">
        <f>AC111/V111</f>
        <v>1309.3119748057029</v>
      </c>
      <c r="AG111" s="84">
        <f>AE111/V111</f>
        <v>1477.1315486401925</v>
      </c>
      <c r="AH111" s="92">
        <v>15</v>
      </c>
      <c r="AI111" s="92">
        <v>15</v>
      </c>
    </row>
    <row r="112" spans="1:35">
      <c r="A112" s="82">
        <v>288</v>
      </c>
      <c r="B112" s="83" t="s">
        <v>124</v>
      </c>
      <c r="C112" s="100">
        <v>6342</v>
      </c>
      <c r="D112" s="85">
        <v>4680043.295547409</v>
      </c>
      <c r="E112" s="108">
        <v>2141066.3707925109</v>
      </c>
      <c r="F112" s="88">
        <f>SUM(D112:E112)</f>
        <v>6821109.6663399199</v>
      </c>
      <c r="G112" s="103">
        <v>991524.02805693599</v>
      </c>
      <c r="H112" s="89">
        <f>SUM(F112:G112)</f>
        <v>7812633.6943968562</v>
      </c>
      <c r="I112" s="105">
        <v>324275</v>
      </c>
      <c r="J112" s="94">
        <f>SUM(H112:I112)</f>
        <v>8136908.6943968562</v>
      </c>
      <c r="K112" s="91">
        <f>J112/C112</f>
        <v>1283.0193463255844</v>
      </c>
      <c r="L112" s="84">
        <v>-595167.35910000012</v>
      </c>
      <c r="M112" s="91">
        <f>SUM(J112,L112)</f>
        <v>7541741.3352968562</v>
      </c>
      <c r="N112" s="92">
        <v>15</v>
      </c>
      <c r="O112" s="92">
        <v>15</v>
      </c>
      <c r="P112" s="117">
        <f>J112-AC112</f>
        <v>-181429.66857492644</v>
      </c>
      <c r="Q112" s="96">
        <f>P112/AC112</f>
        <v>-2.181080651666464E-2</v>
      </c>
      <c r="R112" s="119">
        <f>K112-AF112</f>
        <v>-23.252381528024671</v>
      </c>
      <c r="T112" s="82">
        <v>288</v>
      </c>
      <c r="U112" s="83" t="s">
        <v>124</v>
      </c>
      <c r="V112" s="100">
        <v>6368</v>
      </c>
      <c r="W112" s="85">
        <v>4720983.086309731</v>
      </c>
      <c r="X112" s="85">
        <v>2341979.7161365654</v>
      </c>
      <c r="Y112" s="88">
        <v>7062962.8024462964</v>
      </c>
      <c r="Z112" s="103">
        <v>931100.56052548601</v>
      </c>
      <c r="AA112" s="89">
        <v>7994063.3629717827</v>
      </c>
      <c r="AB112" s="204">
        <v>324275</v>
      </c>
      <c r="AC112" s="113">
        <f>AA112+AB112</f>
        <v>8318338.3629717827</v>
      </c>
      <c r="AD112" s="107">
        <v>-647008.01130000001</v>
      </c>
      <c r="AE112" s="108">
        <f>AC112+AD112</f>
        <v>7671330.3516717823</v>
      </c>
      <c r="AF112" s="114">
        <f>AC112/V112</f>
        <v>1306.271727853609</v>
      </c>
      <c r="AG112" s="84">
        <f>AE112/V112</f>
        <v>1204.6687110037346</v>
      </c>
      <c r="AH112" s="92">
        <v>15</v>
      </c>
      <c r="AI112" s="92">
        <v>15</v>
      </c>
    </row>
    <row r="113" spans="1:35">
      <c r="A113" s="82">
        <v>290</v>
      </c>
      <c r="B113" s="83" t="s">
        <v>125</v>
      </c>
      <c r="C113" s="100">
        <v>7483</v>
      </c>
      <c r="D113" s="85">
        <v>4648468.1834042836</v>
      </c>
      <c r="E113" s="108">
        <v>2342676.8828622862</v>
      </c>
      <c r="F113" s="88">
        <f>SUM(D113:E113)</f>
        <v>6991145.0662665702</v>
      </c>
      <c r="G113" s="103">
        <v>1207979.3088494542</v>
      </c>
      <c r="H113" s="89">
        <f>SUM(F113:G113)</f>
        <v>8199124.3751160242</v>
      </c>
      <c r="I113" s="105">
        <v>-197058</v>
      </c>
      <c r="J113" s="94">
        <f>SUM(H113:I113)</f>
        <v>8002066.3751160242</v>
      </c>
      <c r="K113" s="91">
        <f>J113/C113</f>
        <v>1069.3660797963416</v>
      </c>
      <c r="L113" s="84">
        <v>-36671.84399999999</v>
      </c>
      <c r="M113" s="91">
        <f>SUM(J113,L113)</f>
        <v>7965394.5311160246</v>
      </c>
      <c r="N113" s="92">
        <v>18</v>
      </c>
      <c r="O113" s="92">
        <v>18</v>
      </c>
      <c r="P113" s="117">
        <f>J113-AC113</f>
        <v>-211908.66578649171</v>
      </c>
      <c r="Q113" s="96">
        <f>P113/AC113</f>
        <v>-2.579855243426794E-2</v>
      </c>
      <c r="R113" s="119">
        <f>K113-AF113</f>
        <v>-13.985943535564957</v>
      </c>
      <c r="T113" s="82">
        <v>290</v>
      </c>
      <c r="U113" s="83" t="s">
        <v>125</v>
      </c>
      <c r="V113" s="100">
        <v>7582</v>
      </c>
      <c r="W113" s="85">
        <v>4594462.0134949386</v>
      </c>
      <c r="X113" s="85">
        <v>2696465.0706437486</v>
      </c>
      <c r="Y113" s="88">
        <v>7290927.0841386877</v>
      </c>
      <c r="Z113" s="103">
        <v>1120105.9567638286</v>
      </c>
      <c r="AA113" s="89">
        <v>8411033.0409025159</v>
      </c>
      <c r="AB113" s="204">
        <v>-197058</v>
      </c>
      <c r="AC113" s="113">
        <f>AA113+AB113</f>
        <v>8213975.0409025159</v>
      </c>
      <c r="AD113" s="107">
        <v>-46673.255999999994</v>
      </c>
      <c r="AE113" s="108">
        <f>AC113+AD113</f>
        <v>8167301.7849025158</v>
      </c>
      <c r="AF113" s="114">
        <f>AC113/V113</f>
        <v>1083.3520233319066</v>
      </c>
      <c r="AG113" s="84">
        <f>AE113/V113</f>
        <v>1077.1962259169766</v>
      </c>
      <c r="AH113" s="92">
        <v>18</v>
      </c>
      <c r="AI113" s="92">
        <v>18</v>
      </c>
    </row>
    <row r="114" spans="1:35">
      <c r="A114" s="82">
        <v>291</v>
      </c>
      <c r="B114" s="83" t="s">
        <v>126</v>
      </c>
      <c r="C114" s="100">
        <v>2038</v>
      </c>
      <c r="D114" s="85">
        <v>1975089.7070791093</v>
      </c>
      <c r="E114" s="108">
        <v>352375.98277628107</v>
      </c>
      <c r="F114" s="88">
        <f>SUM(D114:E114)</f>
        <v>2327465.6898553902</v>
      </c>
      <c r="G114" s="103">
        <v>350724.10335676093</v>
      </c>
      <c r="H114" s="89">
        <f>SUM(F114:G114)</f>
        <v>2678189.7932121512</v>
      </c>
      <c r="I114" s="105">
        <v>118109</v>
      </c>
      <c r="J114" s="94">
        <f>SUM(H114:I114)</f>
        <v>2796298.7932121512</v>
      </c>
      <c r="K114" s="91">
        <f>J114/C114</f>
        <v>1372.0798789068456</v>
      </c>
      <c r="L114" s="84">
        <v>8334.51</v>
      </c>
      <c r="M114" s="91">
        <f>SUM(J114,L114)</f>
        <v>2804633.3032121509</v>
      </c>
      <c r="N114" s="92">
        <v>6</v>
      </c>
      <c r="O114" s="92">
        <v>6</v>
      </c>
      <c r="P114" s="117">
        <f>J114-AC114</f>
        <v>963.64055573102087</v>
      </c>
      <c r="Q114" s="96">
        <f>P114/AC114</f>
        <v>3.4473167012380207E-4</v>
      </c>
      <c r="R114" s="119">
        <f>K114-AF114</f>
        <v>35.877607082552913</v>
      </c>
      <c r="T114" s="82">
        <v>291</v>
      </c>
      <c r="U114" s="83" t="s">
        <v>126</v>
      </c>
      <c r="V114" s="100">
        <v>2092</v>
      </c>
      <c r="W114" s="85">
        <v>2008528.5195879072</v>
      </c>
      <c r="X114" s="85">
        <v>342560.59364255448</v>
      </c>
      <c r="Y114" s="88">
        <v>2351089.1132304617</v>
      </c>
      <c r="Z114" s="103">
        <v>326137.03942595847</v>
      </c>
      <c r="AA114" s="89">
        <v>2677226.1526564201</v>
      </c>
      <c r="AB114" s="204">
        <v>118109</v>
      </c>
      <c r="AC114" s="113">
        <f>AA114+AB114</f>
        <v>2795335.1526564201</v>
      </c>
      <c r="AD114" s="107">
        <v>8334.510000000002</v>
      </c>
      <c r="AE114" s="108">
        <f>AC114+AD114</f>
        <v>2803669.6626564199</v>
      </c>
      <c r="AF114" s="114">
        <f>AC114/V114</f>
        <v>1336.2022718242927</v>
      </c>
      <c r="AG114" s="84">
        <f>AE114/V114</f>
        <v>1340.1862632200859</v>
      </c>
      <c r="AH114" s="92">
        <v>6</v>
      </c>
      <c r="AI114" s="92">
        <v>6</v>
      </c>
    </row>
    <row r="115" spans="1:35">
      <c r="A115" s="82">
        <v>297</v>
      </c>
      <c r="B115" s="83" t="s">
        <v>127</v>
      </c>
      <c r="C115" s="100">
        <v>125666</v>
      </c>
      <c r="D115" s="85">
        <v>14500684.900135867</v>
      </c>
      <c r="E115" s="108">
        <v>25036360.081973597</v>
      </c>
      <c r="F115" s="88">
        <f>SUM(D115:E115)</f>
        <v>39537044.982109465</v>
      </c>
      <c r="G115" s="103">
        <v>13016141.57424817</v>
      </c>
      <c r="H115" s="89">
        <f>SUM(F115:G115)</f>
        <v>52553186.556357637</v>
      </c>
      <c r="I115" s="105">
        <v>3832807</v>
      </c>
      <c r="J115" s="94">
        <f>SUM(H115:I115)</f>
        <v>56385993.556357637</v>
      </c>
      <c r="K115" s="91">
        <f>J115/C115</f>
        <v>448.69728929350532</v>
      </c>
      <c r="L115" s="84">
        <v>-3589590.111899999</v>
      </c>
      <c r="M115" s="91">
        <f>SUM(J115,L115)</f>
        <v>52796403.444457635</v>
      </c>
      <c r="N115" s="92">
        <v>11</v>
      </c>
      <c r="O115" s="92">
        <v>11</v>
      </c>
      <c r="P115" s="117">
        <f>J115-AC115</f>
        <v>9819426.434628278</v>
      </c>
      <c r="Q115" s="96">
        <f>P115/AC115</f>
        <v>0.21086859181522613</v>
      </c>
      <c r="R115" s="119">
        <f>K115-AF115</f>
        <v>73.224045877234232</v>
      </c>
      <c r="T115" s="82">
        <v>297</v>
      </c>
      <c r="U115" s="83" t="s">
        <v>127</v>
      </c>
      <c r="V115" s="100">
        <v>124021</v>
      </c>
      <c r="W115" s="85">
        <v>6200831.235247165</v>
      </c>
      <c r="X115" s="85">
        <v>24339828.614026677</v>
      </c>
      <c r="Y115" s="88">
        <v>30540659.849273842</v>
      </c>
      <c r="Z115" s="103">
        <v>12193100.272455517</v>
      </c>
      <c r="AA115" s="89">
        <v>42733760.121729359</v>
      </c>
      <c r="AB115" s="204">
        <v>3832807</v>
      </c>
      <c r="AC115" s="113">
        <f>AA115+AB115</f>
        <v>46566567.121729359</v>
      </c>
      <c r="AD115" s="107">
        <v>-3013197.4867514968</v>
      </c>
      <c r="AE115" s="108">
        <f>AC115+AD115</f>
        <v>43553369.634977862</v>
      </c>
      <c r="AF115" s="114">
        <f>AC115/V115</f>
        <v>375.47324341627109</v>
      </c>
      <c r="AG115" s="84">
        <f>AE115/V115</f>
        <v>351.17737830672115</v>
      </c>
      <c r="AH115" s="92">
        <v>11</v>
      </c>
      <c r="AI115" s="92">
        <v>11</v>
      </c>
    </row>
    <row r="116" spans="1:35">
      <c r="A116" s="82">
        <v>300</v>
      </c>
      <c r="B116" s="83" t="s">
        <v>128</v>
      </c>
      <c r="C116" s="100">
        <v>3335</v>
      </c>
      <c r="D116" s="85">
        <v>2313268.2803326165</v>
      </c>
      <c r="E116" s="108">
        <v>1641788.7897568631</v>
      </c>
      <c r="F116" s="88">
        <f>SUM(D116:E116)</f>
        <v>3955057.0700894799</v>
      </c>
      <c r="G116" s="103">
        <v>595436.81135334808</v>
      </c>
      <c r="H116" s="89">
        <f>SUM(F116:G116)</f>
        <v>4550493.8814428281</v>
      </c>
      <c r="I116" s="105">
        <v>1923391</v>
      </c>
      <c r="J116" s="94">
        <f>SUM(H116:I116)</f>
        <v>6473884.8814428281</v>
      </c>
      <c r="K116" s="91">
        <f>J116/C116</f>
        <v>1941.1948669993487</v>
      </c>
      <c r="L116" s="84">
        <v>468566.15220000013</v>
      </c>
      <c r="M116" s="91">
        <f>SUM(J116,L116)</f>
        <v>6942451.0336428285</v>
      </c>
      <c r="N116" s="92">
        <v>14</v>
      </c>
      <c r="O116" s="92">
        <v>14</v>
      </c>
      <c r="P116" s="117">
        <f>J116-AC116</f>
        <v>-206938.89483210631</v>
      </c>
      <c r="Q116" s="96">
        <f>P116/AC116</f>
        <v>-3.09750566340324E-2</v>
      </c>
      <c r="R116" s="119">
        <f>K116-AF116</f>
        <v>-34.795602173953284</v>
      </c>
      <c r="T116" s="82">
        <v>300</v>
      </c>
      <c r="U116" s="83" t="s">
        <v>128</v>
      </c>
      <c r="V116" s="100">
        <v>3381</v>
      </c>
      <c r="W116" s="85">
        <v>2483273.9969899231</v>
      </c>
      <c r="X116" s="85">
        <v>1714847.6393874986</v>
      </c>
      <c r="Y116" s="88">
        <v>4198121.6363774221</v>
      </c>
      <c r="Z116" s="103">
        <v>559311.13989751239</v>
      </c>
      <c r="AA116" s="89">
        <v>4757432.7762749344</v>
      </c>
      <c r="AB116" s="204">
        <v>1923391</v>
      </c>
      <c r="AC116" s="113">
        <f>AA116+AB116</f>
        <v>6680823.7762749344</v>
      </c>
      <c r="AD116" s="107">
        <v>423393.10800000018</v>
      </c>
      <c r="AE116" s="108">
        <f>AC116+AD116</f>
        <v>7104216.8842749344</v>
      </c>
      <c r="AF116" s="114">
        <f>AC116/V116</f>
        <v>1975.990469173302</v>
      </c>
      <c r="AG116" s="84">
        <f>AE116/V116</f>
        <v>2101.2176528467717</v>
      </c>
      <c r="AH116" s="92">
        <v>14</v>
      </c>
      <c r="AI116" s="92">
        <v>14</v>
      </c>
    </row>
    <row r="117" spans="1:35">
      <c r="A117" s="82">
        <v>301</v>
      </c>
      <c r="B117" s="83" t="s">
        <v>129</v>
      </c>
      <c r="C117" s="100">
        <v>19509</v>
      </c>
      <c r="D117" s="85">
        <v>1673424.128034655</v>
      </c>
      <c r="E117" s="108">
        <v>10410173.902765369</v>
      </c>
      <c r="F117" s="88">
        <f>SUM(D117:E117)</f>
        <v>12083598.030800024</v>
      </c>
      <c r="G117" s="103">
        <v>3363020.0563678714</v>
      </c>
      <c r="H117" s="89">
        <f>SUM(F117:G117)</f>
        <v>15446618.087167896</v>
      </c>
      <c r="I117" s="105">
        <v>-1045042</v>
      </c>
      <c r="J117" s="94">
        <f>SUM(H117:I117)</f>
        <v>14401576.087167896</v>
      </c>
      <c r="K117" s="91">
        <f>J117/C117</f>
        <v>738.201654988359</v>
      </c>
      <c r="L117" s="84">
        <v>274955.48490000016</v>
      </c>
      <c r="M117" s="91">
        <f>SUM(J117,L117)</f>
        <v>14676531.572067896</v>
      </c>
      <c r="N117" s="92">
        <v>14</v>
      </c>
      <c r="O117" s="92">
        <v>14</v>
      </c>
      <c r="P117" s="117">
        <f>J117-AC117</f>
        <v>453662.49214494601</v>
      </c>
      <c r="Q117" s="96">
        <f>P117/AC117</f>
        <v>3.2525473365910933E-2</v>
      </c>
      <c r="R117" s="119">
        <f>K117-AF117</f>
        <v>32.299858590618669</v>
      </c>
      <c r="T117" s="82">
        <v>301</v>
      </c>
      <c r="U117" s="83" t="s">
        <v>129</v>
      </c>
      <c r="V117" s="100">
        <v>19759</v>
      </c>
      <c r="W117" s="85">
        <v>1552241.4992828975</v>
      </c>
      <c r="X117" s="85">
        <v>10272919.859908555</v>
      </c>
      <c r="Y117" s="88">
        <v>11825161.359191451</v>
      </c>
      <c r="Z117" s="103">
        <v>3167794.2358314986</v>
      </c>
      <c r="AA117" s="89">
        <v>14992955.59502295</v>
      </c>
      <c r="AB117" s="204">
        <v>-1045042</v>
      </c>
      <c r="AC117" s="113">
        <f>AA117+AB117</f>
        <v>13947913.59502295</v>
      </c>
      <c r="AD117" s="107">
        <v>353041.50909000001</v>
      </c>
      <c r="AE117" s="108">
        <f>AC117+AD117</f>
        <v>14300955.104112951</v>
      </c>
      <c r="AF117" s="114">
        <f>AC117/V117</f>
        <v>705.90179639774033</v>
      </c>
      <c r="AG117" s="84">
        <f>AE117/V117</f>
        <v>723.76917374932691</v>
      </c>
      <c r="AH117" s="92">
        <v>14</v>
      </c>
      <c r="AI117" s="92">
        <v>14</v>
      </c>
    </row>
    <row r="118" spans="1:35">
      <c r="A118" s="82">
        <v>304</v>
      </c>
      <c r="B118" s="83" t="s">
        <v>130</v>
      </c>
      <c r="C118" s="100">
        <v>970</v>
      </c>
      <c r="D118" s="85">
        <v>-40718.645140214416</v>
      </c>
      <c r="E118" s="108">
        <v>-90402.649792593496</v>
      </c>
      <c r="F118" s="88">
        <f>SUM(D118:E118)</f>
        <v>-131121.29493280791</v>
      </c>
      <c r="G118" s="103">
        <v>158810.50677262768</v>
      </c>
      <c r="H118" s="89">
        <f>SUM(F118:G118)</f>
        <v>27689.211839819764</v>
      </c>
      <c r="I118" s="105">
        <v>-208856</v>
      </c>
      <c r="J118" s="94">
        <f>SUM(H118:I118)</f>
        <v>-181166.78816018024</v>
      </c>
      <c r="K118" s="91">
        <f>J118/C118</f>
        <v>-186.76988470121674</v>
      </c>
      <c r="L118" s="84">
        <v>-243367.69200000004</v>
      </c>
      <c r="M118" s="91">
        <f>SUM(J118,L118)</f>
        <v>-424534.48016018025</v>
      </c>
      <c r="N118" s="92">
        <v>2</v>
      </c>
      <c r="O118" s="92">
        <v>2</v>
      </c>
      <c r="P118" s="117">
        <f>J118-AC118</f>
        <v>-39301.405288986018</v>
      </c>
      <c r="Q118" s="96">
        <f>P118/AC118</f>
        <v>0.27703308935252713</v>
      </c>
      <c r="R118" s="119">
        <f>K118-AF118</f>
        <v>-37.280545532413555</v>
      </c>
      <c r="T118" s="82">
        <v>304</v>
      </c>
      <c r="U118" s="83" t="s">
        <v>130</v>
      </c>
      <c r="V118" s="100">
        <v>949</v>
      </c>
      <c r="W118" s="85">
        <v>-15535.833572621748</v>
      </c>
      <c r="X118" s="85">
        <v>-72285.713669984325</v>
      </c>
      <c r="Y118" s="88">
        <v>-87821.547242606073</v>
      </c>
      <c r="Z118" s="103">
        <v>154812.16437141187</v>
      </c>
      <c r="AA118" s="89">
        <v>66990.617128805796</v>
      </c>
      <c r="AB118" s="204">
        <v>-208856</v>
      </c>
      <c r="AC118" s="113">
        <f>AA118+AB118</f>
        <v>-141865.38287119422</v>
      </c>
      <c r="AD118" s="107">
        <v>-261703.614</v>
      </c>
      <c r="AE118" s="108">
        <f>AC118+AD118</f>
        <v>-403568.99687119422</v>
      </c>
      <c r="AF118" s="114">
        <f>AC118/V118</f>
        <v>-149.48933916880318</v>
      </c>
      <c r="AG118" s="84">
        <f>AE118/V118</f>
        <v>-425.25710945331321</v>
      </c>
      <c r="AH118" s="92">
        <v>2</v>
      </c>
      <c r="AI118" s="92">
        <v>2</v>
      </c>
    </row>
    <row r="119" spans="1:35">
      <c r="A119" s="82">
        <v>305</v>
      </c>
      <c r="B119" s="83" t="s">
        <v>131</v>
      </c>
      <c r="C119" s="100">
        <v>14876</v>
      </c>
      <c r="D119" s="85">
        <v>10133328.003706541</v>
      </c>
      <c r="E119" s="108">
        <v>3470945.3948819852</v>
      </c>
      <c r="F119" s="88">
        <f>SUM(D119:E119)</f>
        <v>13604273.398588527</v>
      </c>
      <c r="G119" s="103">
        <v>1703924.7526204474</v>
      </c>
      <c r="H119" s="89">
        <f>SUM(F119:G119)</f>
        <v>15308198.151208974</v>
      </c>
      <c r="I119" s="105">
        <v>-171849</v>
      </c>
      <c r="J119" s="94">
        <f>SUM(H119:I119)</f>
        <v>15136349.151208974</v>
      </c>
      <c r="K119" s="91">
        <f>J119/C119</f>
        <v>1017.5012873896864</v>
      </c>
      <c r="L119" s="84">
        <v>-198361.33800000005</v>
      </c>
      <c r="M119" s="91">
        <f>SUM(J119,L119)</f>
        <v>14937987.813208975</v>
      </c>
      <c r="N119" s="92">
        <v>17</v>
      </c>
      <c r="O119" s="92">
        <v>17</v>
      </c>
      <c r="P119" s="117">
        <f>J119-AC119</f>
        <v>-562095.16598774493</v>
      </c>
      <c r="Q119" s="96">
        <f>P119/AC119</f>
        <v>-3.5805787798476492E-2</v>
      </c>
      <c r="R119" s="119">
        <f>K119-AF119</f>
        <v>-27.737697708969904</v>
      </c>
      <c r="T119" s="82">
        <v>305</v>
      </c>
      <c r="U119" s="83" t="s">
        <v>131</v>
      </c>
      <c r="V119" s="100">
        <v>15019</v>
      </c>
      <c r="W119" s="85">
        <v>10238021.843988657</v>
      </c>
      <c r="X119" s="85">
        <v>4049390.8752973094</v>
      </c>
      <c r="Y119" s="88">
        <v>14287412.719285967</v>
      </c>
      <c r="Z119" s="103">
        <v>1582880.597910753</v>
      </c>
      <c r="AA119" s="89">
        <v>15870293.317196719</v>
      </c>
      <c r="AB119" s="204">
        <v>-171849</v>
      </c>
      <c r="AC119" s="113">
        <f>AA119+AB119</f>
        <v>15698444.317196719</v>
      </c>
      <c r="AD119" s="107">
        <v>-11584.968900000036</v>
      </c>
      <c r="AE119" s="108">
        <f>AC119+AD119</f>
        <v>15686859.348296719</v>
      </c>
      <c r="AF119" s="114">
        <f>AC119/V119</f>
        <v>1045.2389850986563</v>
      </c>
      <c r="AG119" s="84">
        <f>AE119/V119</f>
        <v>1044.467630887324</v>
      </c>
      <c r="AH119" s="92">
        <v>17</v>
      </c>
      <c r="AI119" s="92">
        <v>17</v>
      </c>
    </row>
    <row r="120" spans="1:35">
      <c r="A120" s="82">
        <v>309</v>
      </c>
      <c r="B120" s="83" t="s">
        <v>132</v>
      </c>
      <c r="C120" s="100">
        <v>6444</v>
      </c>
      <c r="D120" s="85">
        <v>73881.492782580666</v>
      </c>
      <c r="E120" s="108">
        <v>3901972.3769891108</v>
      </c>
      <c r="F120" s="88">
        <f>SUM(D120:E120)</f>
        <v>3975853.8697716915</v>
      </c>
      <c r="G120" s="103">
        <v>890535.66972800426</v>
      </c>
      <c r="H120" s="89">
        <f>SUM(F120:G120)</f>
        <v>4866389.5394996954</v>
      </c>
      <c r="I120" s="105">
        <v>476643</v>
      </c>
      <c r="J120" s="94">
        <f>SUM(H120:I120)</f>
        <v>5343032.5394996954</v>
      </c>
      <c r="K120" s="91">
        <f>J120/C120</f>
        <v>829.1484387802135</v>
      </c>
      <c r="L120" s="84">
        <v>16669.020000000048</v>
      </c>
      <c r="M120" s="91">
        <f>SUM(J120,L120)</f>
        <v>5359701.5594996959</v>
      </c>
      <c r="N120" s="92">
        <v>12</v>
      </c>
      <c r="O120" s="92">
        <v>12</v>
      </c>
      <c r="P120" s="117">
        <f>J120-AC120</f>
        <v>358637.56427531317</v>
      </c>
      <c r="Q120" s="96">
        <f>P120/AC120</f>
        <v>7.195207563966545E-2</v>
      </c>
      <c r="R120" s="119">
        <f>K120-AF120</f>
        <v>51.430389907630797</v>
      </c>
      <c r="T120" s="82">
        <v>309</v>
      </c>
      <c r="U120" s="83" t="s">
        <v>132</v>
      </c>
      <c r="V120" s="100">
        <v>6409</v>
      </c>
      <c r="W120" s="85">
        <v>-353784.03174322098</v>
      </c>
      <c r="X120" s="85">
        <v>4035930.2009674953</v>
      </c>
      <c r="Y120" s="88">
        <v>3682146.1692242743</v>
      </c>
      <c r="Z120" s="103">
        <v>825605.80600010767</v>
      </c>
      <c r="AA120" s="89">
        <v>4507751.9752243822</v>
      </c>
      <c r="AB120" s="204">
        <v>476643</v>
      </c>
      <c r="AC120" s="113">
        <f>AA120+AB120</f>
        <v>4984394.9752243822</v>
      </c>
      <c r="AD120" s="107">
        <v>58724.957460000005</v>
      </c>
      <c r="AE120" s="108">
        <f>AC120+AD120</f>
        <v>5043119.9326843824</v>
      </c>
      <c r="AF120" s="114">
        <f>AC120/V120</f>
        <v>777.7180488725827</v>
      </c>
      <c r="AG120" s="84">
        <f>AE120/V120</f>
        <v>786.88093816264359</v>
      </c>
      <c r="AH120" s="92">
        <v>12</v>
      </c>
      <c r="AI120" s="92">
        <v>12</v>
      </c>
    </row>
    <row r="121" spans="1:35">
      <c r="A121" s="82">
        <v>312</v>
      </c>
      <c r="B121" s="83" t="s">
        <v>133</v>
      </c>
      <c r="C121" s="100">
        <v>1155</v>
      </c>
      <c r="D121" s="85">
        <v>761587.95290508156</v>
      </c>
      <c r="E121" s="108">
        <v>390083.45600548654</v>
      </c>
      <c r="F121" s="88">
        <f>SUM(D121:E121)</f>
        <v>1151671.4089105681</v>
      </c>
      <c r="G121" s="103">
        <v>219138.10903998863</v>
      </c>
      <c r="H121" s="89">
        <f>SUM(F121:G121)</f>
        <v>1370809.5179505567</v>
      </c>
      <c r="I121" s="105">
        <v>-345827</v>
      </c>
      <c r="J121" s="94">
        <f>SUM(H121:I121)</f>
        <v>1024982.5179505567</v>
      </c>
      <c r="K121" s="91">
        <f>J121/C121</f>
        <v>887.43075147234345</v>
      </c>
      <c r="L121" s="84">
        <v>83.345099999998638</v>
      </c>
      <c r="M121" s="91">
        <f>SUM(J121,L121)</f>
        <v>1025065.8630505567</v>
      </c>
      <c r="N121" s="92">
        <v>13</v>
      </c>
      <c r="O121" s="92">
        <v>13</v>
      </c>
      <c r="P121" s="117">
        <f>J121-AC121</f>
        <v>109974.00277127465</v>
      </c>
      <c r="Q121" s="96">
        <f>P121/AC121</f>
        <v>0.12018904845899375</v>
      </c>
      <c r="R121" s="119">
        <f>K121-AF121</f>
        <v>108.03678624297197</v>
      </c>
      <c r="T121" s="82">
        <v>312</v>
      </c>
      <c r="U121" s="83" t="s">
        <v>133</v>
      </c>
      <c r="V121" s="100">
        <v>1174</v>
      </c>
      <c r="W121" s="85">
        <v>693788.38304054085</v>
      </c>
      <c r="X121" s="85">
        <v>364223.44662075117</v>
      </c>
      <c r="Y121" s="88">
        <v>1058011.829661292</v>
      </c>
      <c r="Z121" s="103">
        <v>202823.68551799012</v>
      </c>
      <c r="AA121" s="89">
        <v>1260835.5151792821</v>
      </c>
      <c r="AB121" s="204">
        <v>-345827</v>
      </c>
      <c r="AC121" s="113">
        <f>AA121+AB121</f>
        <v>915008.51517928205</v>
      </c>
      <c r="AD121" s="107">
        <v>20002.824000000001</v>
      </c>
      <c r="AE121" s="108">
        <f>AC121+AD121</f>
        <v>935011.33917928208</v>
      </c>
      <c r="AF121" s="114">
        <f>AC121/V121</f>
        <v>779.39396522937147</v>
      </c>
      <c r="AG121" s="84">
        <f>AE121/V121</f>
        <v>796.43214580858785</v>
      </c>
      <c r="AH121" s="92">
        <v>13</v>
      </c>
      <c r="AI121" s="92">
        <v>13</v>
      </c>
    </row>
    <row r="122" spans="1:35">
      <c r="A122" s="82">
        <v>316</v>
      </c>
      <c r="B122" s="83" t="s">
        <v>134</v>
      </c>
      <c r="C122" s="100">
        <v>4093</v>
      </c>
      <c r="D122" s="85">
        <v>282678.81503385783</v>
      </c>
      <c r="E122" s="108">
        <v>423931.9628219062</v>
      </c>
      <c r="F122" s="88">
        <f>SUM(D122:E122)</f>
        <v>706610.77785576403</v>
      </c>
      <c r="G122" s="103">
        <v>527817.26126546261</v>
      </c>
      <c r="H122" s="89">
        <f>SUM(F122:G122)</f>
        <v>1234428.0391212266</v>
      </c>
      <c r="I122" s="105">
        <v>-736743</v>
      </c>
      <c r="J122" s="94">
        <f>SUM(H122:I122)</f>
        <v>497685.03912122664</v>
      </c>
      <c r="K122" s="91">
        <f>J122/C122</f>
        <v>121.59419475231533</v>
      </c>
      <c r="L122" s="84">
        <v>36588.498899999977</v>
      </c>
      <c r="M122" s="91">
        <f>SUM(J122,L122)</f>
        <v>534273.53802122665</v>
      </c>
      <c r="N122" s="92">
        <v>7</v>
      </c>
      <c r="O122" s="92">
        <v>7</v>
      </c>
      <c r="P122" s="117">
        <f>J122-AC122</f>
        <v>-554739.40742206201</v>
      </c>
      <c r="Q122" s="96">
        <f>P122/AC122</f>
        <v>-0.52710615877853828</v>
      </c>
      <c r="R122" s="119">
        <f>K122-AF122</f>
        <v>-134.22117873900422</v>
      </c>
      <c r="T122" s="82">
        <v>316</v>
      </c>
      <c r="U122" s="83" t="s">
        <v>134</v>
      </c>
      <c r="V122" s="100">
        <v>4114</v>
      </c>
      <c r="W122" s="85">
        <v>134839.65331309219</v>
      </c>
      <c r="X122" s="85">
        <v>1165155.0510485235</v>
      </c>
      <c r="Y122" s="88">
        <v>1299994.7043616157</v>
      </c>
      <c r="Z122" s="103">
        <v>489172.74218167295</v>
      </c>
      <c r="AA122" s="89">
        <v>1789167.4465432886</v>
      </c>
      <c r="AB122" s="204">
        <v>-736743</v>
      </c>
      <c r="AC122" s="113">
        <f>AA122+AB122</f>
        <v>1052424.4465432886</v>
      </c>
      <c r="AD122" s="107">
        <v>-106481.69976000002</v>
      </c>
      <c r="AE122" s="108">
        <f>AC122+AD122</f>
        <v>945942.74678328866</v>
      </c>
      <c r="AF122" s="114">
        <f>AC122/V122</f>
        <v>255.81537349131955</v>
      </c>
      <c r="AG122" s="84">
        <f>AE122/V122</f>
        <v>229.93260738533996</v>
      </c>
      <c r="AH122" s="92">
        <v>7</v>
      </c>
      <c r="AI122" s="92">
        <v>7</v>
      </c>
    </row>
    <row r="123" spans="1:35">
      <c r="A123" s="82">
        <v>317</v>
      </c>
      <c r="B123" s="83" t="s">
        <v>135</v>
      </c>
      <c r="C123" s="100">
        <v>2373</v>
      </c>
      <c r="D123" s="85">
        <v>2691695.5710858777</v>
      </c>
      <c r="E123" s="108">
        <v>1625286.2358403029</v>
      </c>
      <c r="F123" s="88">
        <f>SUM(D123:E123)</f>
        <v>4316981.8069261806</v>
      </c>
      <c r="G123" s="103">
        <v>482610.91825332207</v>
      </c>
      <c r="H123" s="89">
        <f>SUM(F123:G123)</f>
        <v>4799592.7251795027</v>
      </c>
      <c r="I123" s="105">
        <v>161977</v>
      </c>
      <c r="J123" s="94">
        <f>SUM(H123:I123)</f>
        <v>4961569.7251795027</v>
      </c>
      <c r="K123" s="91">
        <f>J123/C123</f>
        <v>2090.8426991906881</v>
      </c>
      <c r="L123" s="84">
        <v>-26670.432000000001</v>
      </c>
      <c r="M123" s="91">
        <f>SUM(J123,L123)</f>
        <v>4934899.2931795027</v>
      </c>
      <c r="N123" s="92">
        <v>17</v>
      </c>
      <c r="O123" s="92">
        <v>17</v>
      </c>
      <c r="P123" s="117">
        <f>J123-AC123</f>
        <v>-28899.872468495741</v>
      </c>
      <c r="Q123" s="96">
        <f>P123/AC123</f>
        <v>-5.7910126297766066E-3</v>
      </c>
      <c r="R123" s="119">
        <f>K123-AF123</f>
        <v>45.568273925114909</v>
      </c>
      <c r="T123" s="82">
        <v>317</v>
      </c>
      <c r="U123" s="83" t="s">
        <v>135</v>
      </c>
      <c r="V123" s="100">
        <v>2440</v>
      </c>
      <c r="W123" s="85">
        <v>2814189.5387635138</v>
      </c>
      <c r="X123" s="85">
        <v>1560229.5367302625</v>
      </c>
      <c r="Y123" s="88">
        <v>4374419.0754937762</v>
      </c>
      <c r="Z123" s="103">
        <v>454073.52215422242</v>
      </c>
      <c r="AA123" s="89">
        <v>4828492.5976479985</v>
      </c>
      <c r="AB123" s="204">
        <v>161977</v>
      </c>
      <c r="AC123" s="113">
        <f>AA123+AB123</f>
        <v>4990469.5976479985</v>
      </c>
      <c r="AD123" s="107">
        <v>-30004.236000000004</v>
      </c>
      <c r="AE123" s="108">
        <f>AC123+AD123</f>
        <v>4960465.3616479989</v>
      </c>
      <c r="AF123" s="114">
        <f>AC123/V123</f>
        <v>2045.2744252655732</v>
      </c>
      <c r="AG123" s="84">
        <f>AE123/V123</f>
        <v>2032.9776072327863</v>
      </c>
      <c r="AH123" s="92">
        <v>17</v>
      </c>
      <c r="AI123" s="92">
        <v>17</v>
      </c>
    </row>
    <row r="124" spans="1:35">
      <c r="A124" s="82">
        <v>320</v>
      </c>
      <c r="B124" s="83" t="s">
        <v>136</v>
      </c>
      <c r="C124" s="100">
        <v>6954</v>
      </c>
      <c r="D124" s="85">
        <v>3657550.2421261324</v>
      </c>
      <c r="E124" s="108">
        <v>2076382.7509737229</v>
      </c>
      <c r="F124" s="88">
        <f>SUM(D124:E124)</f>
        <v>5733932.9930998553</v>
      </c>
      <c r="G124" s="103">
        <v>914549.78624774073</v>
      </c>
      <c r="H124" s="89">
        <f>SUM(F124:G124)</f>
        <v>6648482.7793475958</v>
      </c>
      <c r="I124" s="105">
        <v>325589</v>
      </c>
      <c r="J124" s="94">
        <f>SUM(H124:I124)</f>
        <v>6974071.7793475958</v>
      </c>
      <c r="K124" s="91">
        <f>J124/C124</f>
        <v>1002.8863645883802</v>
      </c>
      <c r="L124" s="84">
        <v>83.345100000005914</v>
      </c>
      <c r="M124" s="91">
        <f>SUM(J124,L124)</f>
        <v>6974155.1244475953</v>
      </c>
      <c r="N124" s="92">
        <v>19</v>
      </c>
      <c r="O124" s="92">
        <v>19</v>
      </c>
      <c r="P124" s="117">
        <f>J124-AC124</f>
        <v>-742873.16320045665</v>
      </c>
      <c r="Q124" s="96">
        <f>P124/AC124</f>
        <v>-9.626518897453322E-2</v>
      </c>
      <c r="R124" s="119">
        <f>K124-AF124</f>
        <v>-94.829843455439573</v>
      </c>
      <c r="T124" s="82">
        <v>320</v>
      </c>
      <c r="U124" s="83" t="s">
        <v>136</v>
      </c>
      <c r="V124" s="100">
        <v>7030</v>
      </c>
      <c r="W124" s="85">
        <v>3945542.3919548462</v>
      </c>
      <c r="X124" s="85">
        <v>2598945.1339986064</v>
      </c>
      <c r="Y124" s="88">
        <v>6544487.525953453</v>
      </c>
      <c r="Z124" s="103">
        <v>846868.41659459937</v>
      </c>
      <c r="AA124" s="89">
        <v>7391355.9425480524</v>
      </c>
      <c r="AB124" s="204">
        <v>325589</v>
      </c>
      <c r="AC124" s="113">
        <f>AA124+AB124</f>
        <v>7716944.9425480524</v>
      </c>
      <c r="AD124" s="107">
        <v>11668.313999999984</v>
      </c>
      <c r="AE124" s="108">
        <f>AC124+AD124</f>
        <v>7728613.2565480527</v>
      </c>
      <c r="AF124" s="114">
        <f>AC124/V124</f>
        <v>1097.7162080438197</v>
      </c>
      <c r="AG124" s="84">
        <f>AE124/V124</f>
        <v>1099.3759966640189</v>
      </c>
      <c r="AH124" s="92">
        <v>19</v>
      </c>
      <c r="AI124" s="92">
        <v>19</v>
      </c>
    </row>
    <row r="125" spans="1:35">
      <c r="A125" s="82">
        <v>322</v>
      </c>
      <c r="B125" s="83" t="s">
        <v>137</v>
      </c>
      <c r="C125" s="100">
        <v>6371</v>
      </c>
      <c r="D125" s="85">
        <v>7015647.2043430116</v>
      </c>
      <c r="E125" s="108">
        <v>1693270.4116422227</v>
      </c>
      <c r="F125" s="88">
        <f>SUM(D125:E125)</f>
        <v>8708917.6159852333</v>
      </c>
      <c r="G125" s="103">
        <v>1067381.8202004619</v>
      </c>
      <c r="H125" s="89">
        <f>SUM(F125:G125)</f>
        <v>9776299.4361856952</v>
      </c>
      <c r="I125" s="105">
        <v>-407036</v>
      </c>
      <c r="J125" s="94">
        <f>SUM(H125:I125)</f>
        <v>9369263.4361856952</v>
      </c>
      <c r="K125" s="91">
        <f>J125/C125</f>
        <v>1470.6111185348761</v>
      </c>
      <c r="L125" s="84">
        <v>100897.57806000003</v>
      </c>
      <c r="M125" s="91">
        <f>SUM(J125,L125)</f>
        <v>9470161.0142456945</v>
      </c>
      <c r="N125" s="92">
        <v>2</v>
      </c>
      <c r="O125" s="92">
        <v>2</v>
      </c>
      <c r="P125" s="117">
        <f>J125-AC125</f>
        <v>-223243.54998600669</v>
      </c>
      <c r="Q125" s="96">
        <f>P125/AC125</f>
        <v>-2.3272701318625938E-2</v>
      </c>
      <c r="R125" s="119">
        <f>K125-AF125</f>
        <v>-13.837502042607866</v>
      </c>
      <c r="T125" s="82">
        <v>322</v>
      </c>
      <c r="U125" s="83" t="s">
        <v>137</v>
      </c>
      <c r="V125" s="100">
        <v>6462</v>
      </c>
      <c r="W125" s="85">
        <v>6947858.8329970567</v>
      </c>
      <c r="X125" s="85">
        <v>2037462.1883806502</v>
      </c>
      <c r="Y125" s="88">
        <v>8985321.0213777069</v>
      </c>
      <c r="Z125" s="103">
        <v>1014221.9647939951</v>
      </c>
      <c r="AA125" s="89">
        <v>9999542.9861717019</v>
      </c>
      <c r="AB125" s="204">
        <v>-407036</v>
      </c>
      <c r="AC125" s="113">
        <f>AA125+AB125</f>
        <v>9592506.9861717019</v>
      </c>
      <c r="AD125" s="107">
        <v>159417.08984850009</v>
      </c>
      <c r="AE125" s="108">
        <f>AC125+AD125</f>
        <v>9751924.0760202017</v>
      </c>
      <c r="AF125" s="114">
        <f>AC125/V125</f>
        <v>1484.448620577484</v>
      </c>
      <c r="AG125" s="84">
        <f>AE125/V125</f>
        <v>1509.1185509161562</v>
      </c>
      <c r="AH125" s="92">
        <v>2</v>
      </c>
      <c r="AI125" s="92">
        <v>2</v>
      </c>
    </row>
    <row r="126" spans="1:35">
      <c r="A126" s="82">
        <v>398</v>
      </c>
      <c r="B126" s="83" t="s">
        <v>138</v>
      </c>
      <c r="C126" s="100">
        <v>121337</v>
      </c>
      <c r="D126" s="85">
        <v>52005583.811549611</v>
      </c>
      <c r="E126" s="108">
        <v>26744317.997941546</v>
      </c>
      <c r="F126" s="88">
        <f>SUM(D126:E126)</f>
        <v>78749901.809491158</v>
      </c>
      <c r="G126" s="103">
        <v>11579848.571568301</v>
      </c>
      <c r="H126" s="89">
        <f>SUM(F126:G126)</f>
        <v>90329750.381059453</v>
      </c>
      <c r="I126" s="105">
        <v>481731</v>
      </c>
      <c r="J126" s="94">
        <f>SUM(H126:I126)</f>
        <v>90811481.381059453</v>
      </c>
      <c r="K126" s="91">
        <f>J126/C126</f>
        <v>748.42365792016824</v>
      </c>
      <c r="L126" s="84">
        <v>-9585469.9439399987</v>
      </c>
      <c r="M126" s="91">
        <f>SUM(J126,L126)</f>
        <v>81226011.437119454</v>
      </c>
      <c r="N126" s="92">
        <v>7</v>
      </c>
      <c r="O126" s="92">
        <v>7</v>
      </c>
      <c r="P126" s="117">
        <f>J126-AC126</f>
        <v>2202543.5665952414</v>
      </c>
      <c r="Q126" s="96">
        <f>P126/AC126</f>
        <v>2.4856900679783411E-2</v>
      </c>
      <c r="R126" s="119">
        <f>K126-AF126</f>
        <v>14.255662970467711</v>
      </c>
      <c r="T126" s="82">
        <v>398</v>
      </c>
      <c r="U126" s="83" t="s">
        <v>138</v>
      </c>
      <c r="V126" s="100">
        <v>120693</v>
      </c>
      <c r="W126" s="85">
        <v>52319616.919904649</v>
      </c>
      <c r="X126" s="85">
        <v>24962419.790208079</v>
      </c>
      <c r="Y126" s="88">
        <v>77282036.710112721</v>
      </c>
      <c r="Z126" s="103">
        <v>10845170.104351485</v>
      </c>
      <c r="AA126" s="89">
        <v>88127206.814464211</v>
      </c>
      <c r="AB126" s="204">
        <v>481731</v>
      </c>
      <c r="AC126" s="113">
        <f>AA126+AB126</f>
        <v>88608937.814464211</v>
      </c>
      <c r="AD126" s="107">
        <v>-8282013.421862998</v>
      </c>
      <c r="AE126" s="108">
        <f>AC126+AD126</f>
        <v>80326924.392601207</v>
      </c>
      <c r="AF126" s="114">
        <f>AC126/V126</f>
        <v>734.16799494970053</v>
      </c>
      <c r="AG126" s="84">
        <f>AE126/V126</f>
        <v>665.54749979370138</v>
      </c>
      <c r="AH126" s="92">
        <v>7</v>
      </c>
      <c r="AI126" s="92">
        <v>7</v>
      </c>
    </row>
    <row r="127" spans="1:35">
      <c r="A127" s="82">
        <v>399</v>
      </c>
      <c r="B127" s="83" t="s">
        <v>139</v>
      </c>
      <c r="C127" s="100">
        <v>7656</v>
      </c>
      <c r="D127" s="85">
        <v>1420278.4492888884</v>
      </c>
      <c r="E127" s="108">
        <v>2424631.8590162219</v>
      </c>
      <c r="F127" s="88">
        <f>SUM(D127:E127)</f>
        <v>3844910.3083051103</v>
      </c>
      <c r="G127" s="103">
        <v>657080.89526678436</v>
      </c>
      <c r="H127" s="89">
        <f>SUM(F127:G127)</f>
        <v>4501991.2035718951</v>
      </c>
      <c r="I127" s="105">
        <v>-189109</v>
      </c>
      <c r="J127" s="94">
        <f>SUM(H127:I127)</f>
        <v>4312882.2035718951</v>
      </c>
      <c r="K127" s="91">
        <f>J127/C127</f>
        <v>563.33362115620366</v>
      </c>
      <c r="L127" s="84">
        <v>-37338.604800000016</v>
      </c>
      <c r="M127" s="91">
        <f>SUM(J127,L127)</f>
        <v>4275543.5987718953</v>
      </c>
      <c r="N127" s="92">
        <v>15</v>
      </c>
      <c r="O127" s="92">
        <v>15</v>
      </c>
      <c r="P127" s="117">
        <f>J127-AC127</f>
        <v>-332944.86909223255</v>
      </c>
      <c r="Q127" s="96">
        <f>P127/AC127</f>
        <v>-7.1665359877742266E-2</v>
      </c>
      <c r="R127" s="119">
        <f>K127-AF127</f>
        <v>-41.434287287447432</v>
      </c>
      <c r="T127" s="82">
        <v>399</v>
      </c>
      <c r="U127" s="83" t="s">
        <v>139</v>
      </c>
      <c r="V127" s="100">
        <v>7682</v>
      </c>
      <c r="W127" s="85">
        <v>1461971.1682751756</v>
      </c>
      <c r="X127" s="85">
        <v>2767551.7599307499</v>
      </c>
      <c r="Y127" s="88">
        <v>4229522.928205926</v>
      </c>
      <c r="Z127" s="103">
        <v>605413.14445820148</v>
      </c>
      <c r="AA127" s="89">
        <v>4834936.0726641277</v>
      </c>
      <c r="AB127" s="204">
        <v>-189109</v>
      </c>
      <c r="AC127" s="113">
        <f>AA127+AB127</f>
        <v>4645827.0726641277</v>
      </c>
      <c r="AD127" s="107">
        <v>33096.33921000002</v>
      </c>
      <c r="AE127" s="108">
        <f>AC127+AD127</f>
        <v>4678923.4118741276</v>
      </c>
      <c r="AF127" s="114">
        <f>AC127/V127</f>
        <v>604.76790844365109</v>
      </c>
      <c r="AG127" s="84">
        <f>AE127/V127</f>
        <v>609.07620565921991</v>
      </c>
      <c r="AH127" s="92">
        <v>15</v>
      </c>
      <c r="AI127" s="92">
        <v>15</v>
      </c>
    </row>
    <row r="128" spans="1:35">
      <c r="A128" s="82">
        <v>400</v>
      </c>
      <c r="B128" s="83" t="s">
        <v>140</v>
      </c>
      <c r="C128" s="100">
        <v>8479</v>
      </c>
      <c r="D128" s="85">
        <v>7624477.6616303902</v>
      </c>
      <c r="E128" s="108">
        <v>3121661.8365085665</v>
      </c>
      <c r="F128" s="88">
        <f>SUM(D128:E128)</f>
        <v>10746139.498138957</v>
      </c>
      <c r="G128" s="103">
        <v>1223321.0033704471</v>
      </c>
      <c r="H128" s="89">
        <f>SUM(F128:G128)</f>
        <v>11969460.501509404</v>
      </c>
      <c r="I128" s="105">
        <v>1266540</v>
      </c>
      <c r="J128" s="94">
        <f>SUM(H128:I128)</f>
        <v>13236000.501509404</v>
      </c>
      <c r="K128" s="91">
        <f>J128/C128</f>
        <v>1561.0331998477891</v>
      </c>
      <c r="L128" s="84">
        <v>83.345100000035018</v>
      </c>
      <c r="M128" s="91">
        <f>SUM(J128,L128)</f>
        <v>13236083.846609404</v>
      </c>
      <c r="N128" s="92">
        <v>2</v>
      </c>
      <c r="O128" s="92">
        <v>2</v>
      </c>
      <c r="P128" s="117">
        <f>J128-AC128</f>
        <v>397567.80605055206</v>
      </c>
      <c r="Q128" s="96">
        <f>P128/AC128</f>
        <v>3.0967004733465465E-2</v>
      </c>
      <c r="R128" s="119">
        <f>K128-AF128</f>
        <v>40.072093881807405</v>
      </c>
      <c r="T128" s="82">
        <v>400</v>
      </c>
      <c r="U128" s="83" t="s">
        <v>140</v>
      </c>
      <c r="V128" s="100">
        <v>8441</v>
      </c>
      <c r="W128" s="85">
        <v>7651213.8005000483</v>
      </c>
      <c r="X128" s="85">
        <v>2770522.1947129918</v>
      </c>
      <c r="Y128" s="88">
        <v>10421735.995213039</v>
      </c>
      <c r="Z128" s="103">
        <v>1150156.7002458116</v>
      </c>
      <c r="AA128" s="89">
        <v>11571892.695458852</v>
      </c>
      <c r="AB128" s="204">
        <v>1266540</v>
      </c>
      <c r="AC128" s="113">
        <f>AA128+AB128</f>
        <v>12838432.695458852</v>
      </c>
      <c r="AD128" s="107">
        <v>115266.27329999994</v>
      </c>
      <c r="AE128" s="108">
        <f>AC128+AD128</f>
        <v>12953698.968758851</v>
      </c>
      <c r="AF128" s="114">
        <f>AC128/V128</f>
        <v>1520.9611059659817</v>
      </c>
      <c r="AG128" s="84">
        <f>AE128/V128</f>
        <v>1534.6166293992242</v>
      </c>
      <c r="AH128" s="92">
        <v>2</v>
      </c>
      <c r="AI128" s="92">
        <v>2</v>
      </c>
    </row>
    <row r="129" spans="1:35">
      <c r="A129" s="82">
        <v>402</v>
      </c>
      <c r="B129" s="83" t="s">
        <v>141</v>
      </c>
      <c r="C129" s="100">
        <v>8865</v>
      </c>
      <c r="D129" s="85">
        <v>-487701.30909163784</v>
      </c>
      <c r="E129" s="108">
        <v>4813884.319968449</v>
      </c>
      <c r="F129" s="88">
        <f>SUM(D129:E129)</f>
        <v>4326183.0108768111</v>
      </c>
      <c r="G129" s="103">
        <v>1309156.342137554</v>
      </c>
      <c r="H129" s="89">
        <f>SUM(F129:G129)</f>
        <v>5635339.3530143648</v>
      </c>
      <c r="I129" s="105">
        <v>150310</v>
      </c>
      <c r="J129" s="94">
        <f>SUM(H129:I129)</f>
        <v>5785649.3530143648</v>
      </c>
      <c r="K129" s="91">
        <f>J129/C129</f>
        <v>652.63952092660634</v>
      </c>
      <c r="L129" s="84">
        <v>401023.28316000011</v>
      </c>
      <c r="M129" s="91">
        <f>SUM(J129,L129)</f>
        <v>6186672.6361743649</v>
      </c>
      <c r="N129" s="92">
        <v>11</v>
      </c>
      <c r="O129" s="92">
        <v>11</v>
      </c>
      <c r="P129" s="117">
        <f>J129-AC129</f>
        <v>-355088.83682516776</v>
      </c>
      <c r="Q129" s="96">
        <f>P129/AC129</f>
        <v>-5.7825106012937964E-2</v>
      </c>
      <c r="R129" s="119">
        <f>K129-AF129</f>
        <v>-31.565291311781721</v>
      </c>
      <c r="T129" s="82">
        <v>402</v>
      </c>
      <c r="U129" s="83" t="s">
        <v>141</v>
      </c>
      <c r="V129" s="100">
        <v>8975</v>
      </c>
      <c r="W129" s="85">
        <v>-254757.1704111062</v>
      </c>
      <c r="X129" s="85">
        <v>5024384.5343651241</v>
      </c>
      <c r="Y129" s="88">
        <v>4769627.3639540179</v>
      </c>
      <c r="Z129" s="103">
        <v>1220800.8258855143</v>
      </c>
      <c r="AA129" s="89">
        <v>5990428.1898395326</v>
      </c>
      <c r="AB129" s="204">
        <v>150310</v>
      </c>
      <c r="AC129" s="113">
        <f>AA129+AB129</f>
        <v>6140738.1898395326</v>
      </c>
      <c r="AD129" s="107">
        <v>437470.09539000003</v>
      </c>
      <c r="AE129" s="108">
        <f>AC129+AD129</f>
        <v>6578208.285229533</v>
      </c>
      <c r="AF129" s="114">
        <f>AC129/V129</f>
        <v>684.20481223838806</v>
      </c>
      <c r="AG129" s="84">
        <f>AE129/V129</f>
        <v>732.94799835426556</v>
      </c>
      <c r="AH129" s="92">
        <v>11</v>
      </c>
      <c r="AI129" s="92">
        <v>11</v>
      </c>
    </row>
    <row r="130" spans="1:35">
      <c r="A130" s="82">
        <v>403</v>
      </c>
      <c r="B130" s="83" t="s">
        <v>142</v>
      </c>
      <c r="C130" s="100">
        <v>2758</v>
      </c>
      <c r="D130" s="85">
        <v>1188837.3847585875</v>
      </c>
      <c r="E130" s="108">
        <v>1654187.8162378983</v>
      </c>
      <c r="F130" s="88">
        <f>SUM(D130:E130)</f>
        <v>2843025.2009964855</v>
      </c>
      <c r="G130" s="103">
        <v>517080.17902952479</v>
      </c>
      <c r="H130" s="89">
        <f>SUM(F130:G130)</f>
        <v>3360105.3800260103</v>
      </c>
      <c r="I130" s="105">
        <v>123758</v>
      </c>
      <c r="J130" s="94">
        <f>SUM(H130:I130)</f>
        <v>3483863.3800260103</v>
      </c>
      <c r="K130" s="91">
        <f>J130/C130</f>
        <v>1263.184691815087</v>
      </c>
      <c r="L130" s="84">
        <v>-73343.687999999995</v>
      </c>
      <c r="M130" s="91">
        <f>SUM(J130,L130)</f>
        <v>3410519.6920260102</v>
      </c>
      <c r="N130" s="92">
        <v>14</v>
      </c>
      <c r="O130" s="92">
        <v>14</v>
      </c>
      <c r="P130" s="117">
        <f>J130-AC130</f>
        <v>196323.78576620994</v>
      </c>
      <c r="Q130" s="96">
        <f>P130/AC130</f>
        <v>5.9717542599030761E-2</v>
      </c>
      <c r="R130" s="119">
        <f>K130-AF130</f>
        <v>84.432596347249046</v>
      </c>
      <c r="T130" s="82">
        <v>403</v>
      </c>
      <c r="U130" s="83" t="s">
        <v>142</v>
      </c>
      <c r="V130" s="100">
        <v>2789</v>
      </c>
      <c r="W130" s="85">
        <v>1095692.4293076929</v>
      </c>
      <c r="X130" s="85">
        <v>1584852.5084293424</v>
      </c>
      <c r="Y130" s="88">
        <v>2680544.9377370356</v>
      </c>
      <c r="Z130" s="103">
        <v>483236.65652276488</v>
      </c>
      <c r="AA130" s="89">
        <v>3163781.5942598004</v>
      </c>
      <c r="AB130" s="204">
        <v>123758</v>
      </c>
      <c r="AC130" s="113">
        <f>AA130+AB130</f>
        <v>3287539.5942598004</v>
      </c>
      <c r="AD130" s="107">
        <v>-28420.679100000008</v>
      </c>
      <c r="AE130" s="108">
        <f>AC130+AD130</f>
        <v>3259118.9151598006</v>
      </c>
      <c r="AF130" s="114">
        <f>AC130/V130</f>
        <v>1178.752095467838</v>
      </c>
      <c r="AG130" s="84">
        <f>AE130/V130</f>
        <v>1168.5618197059164</v>
      </c>
      <c r="AH130" s="92">
        <v>14</v>
      </c>
      <c r="AI130" s="92">
        <v>14</v>
      </c>
    </row>
    <row r="131" spans="1:35">
      <c r="A131" s="82">
        <v>405</v>
      </c>
      <c r="B131" s="83" t="s">
        <v>143</v>
      </c>
      <c r="C131" s="100">
        <v>73327</v>
      </c>
      <c r="D131" s="85">
        <v>15881929.108884579</v>
      </c>
      <c r="E131" s="108">
        <v>8510872.0602679513</v>
      </c>
      <c r="F131" s="88">
        <f>SUM(D131:E131)</f>
        <v>24392801.169152528</v>
      </c>
      <c r="G131" s="103">
        <v>8172530.0949083855</v>
      </c>
      <c r="H131" s="89">
        <f>SUM(F131:G131)</f>
        <v>32565331.264060915</v>
      </c>
      <c r="I131" s="105">
        <v>-3172399</v>
      </c>
      <c r="J131" s="94">
        <f>SUM(H131:I131)</f>
        <v>29392932.264060915</v>
      </c>
      <c r="K131" s="91">
        <f>J131/C131</f>
        <v>400.84733132489964</v>
      </c>
      <c r="L131" s="84">
        <v>-1804171.3796999985</v>
      </c>
      <c r="M131" s="91">
        <f>SUM(J131,L131)</f>
        <v>27588760.884360917</v>
      </c>
      <c r="N131" s="92">
        <v>9</v>
      </c>
      <c r="O131" s="92">
        <v>9</v>
      </c>
      <c r="P131" s="117">
        <f>J131-AC131</f>
        <v>-876554.93654941022</v>
      </c>
      <c r="Q131" s="96">
        <f>P131/AC131</f>
        <v>-2.8958367571279377E-2</v>
      </c>
      <c r="R131" s="119">
        <f>K131-AF131</f>
        <v>-13.871351206616851</v>
      </c>
      <c r="T131" s="82">
        <v>405</v>
      </c>
      <c r="U131" s="83" t="s">
        <v>143</v>
      </c>
      <c r="V131" s="100">
        <v>72988</v>
      </c>
      <c r="W131" s="85">
        <v>14313057.350055989</v>
      </c>
      <c r="X131" s="85">
        <v>11485765.870890416</v>
      </c>
      <c r="Y131" s="88">
        <v>25798823.220946405</v>
      </c>
      <c r="Z131" s="103">
        <v>7643062.9796639178</v>
      </c>
      <c r="AA131" s="89">
        <v>33441886.200610325</v>
      </c>
      <c r="AB131" s="204">
        <v>-3172399</v>
      </c>
      <c r="AC131" s="113">
        <f>AA131+AB131</f>
        <v>30269487.200610325</v>
      </c>
      <c r="AD131" s="107">
        <v>-1897836.2699819992</v>
      </c>
      <c r="AE131" s="108">
        <f>AC131+AD131</f>
        <v>28371650.930628326</v>
      </c>
      <c r="AF131" s="114">
        <f>AC131/V131</f>
        <v>414.71868253151649</v>
      </c>
      <c r="AG131" s="84">
        <f>AE131/V131</f>
        <v>388.71665110193902</v>
      </c>
      <c r="AH131" s="92">
        <v>9</v>
      </c>
      <c r="AI131" s="92">
        <v>9</v>
      </c>
    </row>
    <row r="132" spans="1:35">
      <c r="A132" s="82">
        <v>407</v>
      </c>
      <c r="B132" s="83" t="s">
        <v>144</v>
      </c>
      <c r="C132" s="100">
        <v>2429</v>
      </c>
      <c r="D132" s="85">
        <v>970117.05553736491</v>
      </c>
      <c r="E132" s="108">
        <v>1121215.9693781687</v>
      </c>
      <c r="F132" s="88">
        <f>SUM(D132:E132)</f>
        <v>2091333.0249155336</v>
      </c>
      <c r="G132" s="103">
        <v>520670.96065790736</v>
      </c>
      <c r="H132" s="89">
        <f>SUM(F132:G132)</f>
        <v>2612003.9855734408</v>
      </c>
      <c r="I132" s="105">
        <v>-582751</v>
      </c>
      <c r="J132" s="94">
        <f>SUM(H132:I132)</f>
        <v>2029252.9855734408</v>
      </c>
      <c r="K132" s="91">
        <f>J132/C132</f>
        <v>835.42733041310862</v>
      </c>
      <c r="L132" s="84">
        <v>-853370.4789000001</v>
      </c>
      <c r="M132" s="91">
        <f>SUM(J132,L132)</f>
        <v>1175882.5066734408</v>
      </c>
      <c r="N132" s="92">
        <v>1</v>
      </c>
      <c r="O132" s="93">
        <v>34</v>
      </c>
      <c r="P132" s="117">
        <f>J132-AC132</f>
        <v>-245139.66832286259</v>
      </c>
      <c r="Q132" s="96">
        <f>P132/AC132</f>
        <v>-0.10778247454453802</v>
      </c>
      <c r="R132" s="119">
        <f>K132-AF132</f>
        <v>-93.275264072927826</v>
      </c>
      <c r="T132" s="82">
        <v>407</v>
      </c>
      <c r="U132" s="83" t="s">
        <v>144</v>
      </c>
      <c r="V132" s="100">
        <v>2449</v>
      </c>
      <c r="W132" s="85">
        <v>1188550.0492798595</v>
      </c>
      <c r="X132" s="85">
        <v>1174492.3242393066</v>
      </c>
      <c r="Y132" s="88">
        <v>2363042.3735191664</v>
      </c>
      <c r="Z132" s="103">
        <v>494101.28037713701</v>
      </c>
      <c r="AA132" s="89">
        <v>2857143.6538963034</v>
      </c>
      <c r="AB132" s="204">
        <v>-582751</v>
      </c>
      <c r="AC132" s="113">
        <f>AA132+AB132</f>
        <v>2274392.6538963034</v>
      </c>
      <c r="AD132" s="107">
        <v>-888083.71305000014</v>
      </c>
      <c r="AE132" s="108">
        <f>AC132+AD132</f>
        <v>1386308.9408463032</v>
      </c>
      <c r="AF132" s="114">
        <f>AC132/V132</f>
        <v>928.70259448603645</v>
      </c>
      <c r="AG132" s="84">
        <f>AE132/V132</f>
        <v>566.07143358362725</v>
      </c>
      <c r="AH132" s="92">
        <v>1</v>
      </c>
      <c r="AI132" s="93">
        <v>34</v>
      </c>
    </row>
    <row r="133" spans="1:35">
      <c r="A133" s="82">
        <v>408</v>
      </c>
      <c r="B133" s="83" t="s">
        <v>145</v>
      </c>
      <c r="C133" s="100">
        <v>14028</v>
      </c>
      <c r="D133" s="85">
        <v>6961124.4864350753</v>
      </c>
      <c r="E133" s="108">
        <v>5854559.7459851857</v>
      </c>
      <c r="F133" s="88">
        <f>SUM(D133:E133)</f>
        <v>12815684.232420262</v>
      </c>
      <c r="G133" s="103">
        <v>1584143.2264805031</v>
      </c>
      <c r="H133" s="89">
        <f>SUM(F133:G133)</f>
        <v>14399827.458900765</v>
      </c>
      <c r="I133" s="105">
        <v>318734</v>
      </c>
      <c r="J133" s="94">
        <f>SUM(H133:I133)</f>
        <v>14718561.458900765</v>
      </c>
      <c r="K133" s="91">
        <f>J133/C133</f>
        <v>1049.2273637653809</v>
      </c>
      <c r="L133" s="84">
        <v>-136519.27380000014</v>
      </c>
      <c r="M133" s="91">
        <f>SUM(J133,L133)</f>
        <v>14582042.185100764</v>
      </c>
      <c r="N133" s="92">
        <v>14</v>
      </c>
      <c r="O133" s="92">
        <v>14</v>
      </c>
      <c r="P133" s="117">
        <f>J133-AC133</f>
        <v>215918.19466390461</v>
      </c>
      <c r="Q133" s="96">
        <f>P133/AC133</f>
        <v>1.4888195946759115E-2</v>
      </c>
      <c r="R133" s="119">
        <f>K133-AF133</f>
        <v>15.097068255051454</v>
      </c>
      <c r="T133" s="82">
        <v>408</v>
      </c>
      <c r="U133" s="83" t="s">
        <v>145</v>
      </c>
      <c r="V133" s="100">
        <v>14024</v>
      </c>
      <c r="W133" s="85">
        <v>6906496.2285785433</v>
      </c>
      <c r="X133" s="85">
        <v>5804059.4497482637</v>
      </c>
      <c r="Y133" s="88">
        <v>12710555.678326808</v>
      </c>
      <c r="Z133" s="103">
        <v>1473353.5859100511</v>
      </c>
      <c r="AA133" s="89">
        <v>14183909.26423686</v>
      </c>
      <c r="AB133" s="204">
        <v>318734</v>
      </c>
      <c r="AC133" s="113">
        <f>AA133+AB133</f>
        <v>14502643.26423686</v>
      </c>
      <c r="AD133" s="107">
        <v>-140753.20488000003</v>
      </c>
      <c r="AE133" s="108">
        <f>AC133+AD133</f>
        <v>14361890.059356861</v>
      </c>
      <c r="AF133" s="114">
        <f>AC133/V133</f>
        <v>1034.1302955103295</v>
      </c>
      <c r="AG133" s="84">
        <f>AE133/V133</f>
        <v>1024.0937007527709</v>
      </c>
      <c r="AH133" s="92">
        <v>14</v>
      </c>
      <c r="AI133" s="92">
        <v>14</v>
      </c>
    </row>
    <row r="134" spans="1:35">
      <c r="A134" s="82">
        <v>410</v>
      </c>
      <c r="B134" s="83" t="s">
        <v>146</v>
      </c>
      <c r="C134" s="100">
        <v>18878</v>
      </c>
      <c r="D134" s="85">
        <v>10771081.196539573</v>
      </c>
      <c r="E134" s="108">
        <v>8003492.6237135911</v>
      </c>
      <c r="F134" s="88">
        <f>SUM(D134:E134)</f>
        <v>18774573.820253164</v>
      </c>
      <c r="G134" s="103">
        <v>1040141.385407883</v>
      </c>
      <c r="H134" s="89">
        <f>SUM(F134:G134)</f>
        <v>19814715.205661047</v>
      </c>
      <c r="I134" s="105">
        <v>-661952</v>
      </c>
      <c r="J134" s="94">
        <f>SUM(H134:I134)</f>
        <v>19152763.205661047</v>
      </c>
      <c r="K134" s="91">
        <f>J134/C134</f>
        <v>1014.5546777021426</v>
      </c>
      <c r="L134" s="84">
        <v>140453.16252000007</v>
      </c>
      <c r="M134" s="91">
        <f>SUM(J134,L134)</f>
        <v>19293216.368181046</v>
      </c>
      <c r="N134" s="92">
        <v>13</v>
      </c>
      <c r="O134" s="92">
        <v>13</v>
      </c>
      <c r="P134" s="117">
        <f>J134-AC134</f>
        <v>1028805.5077678561</v>
      </c>
      <c r="Q134" s="96">
        <f>P134/AC134</f>
        <v>5.6764947530607457E-2</v>
      </c>
      <c r="R134" s="119">
        <f>K134-AF134</f>
        <v>48.561835899925882</v>
      </c>
      <c r="T134" s="82">
        <v>410</v>
      </c>
      <c r="U134" s="83" t="s">
        <v>146</v>
      </c>
      <c r="V134" s="100">
        <v>18762</v>
      </c>
      <c r="W134" s="85">
        <v>9930618.5479412787</v>
      </c>
      <c r="X134" s="85">
        <v>7921880.4558203872</v>
      </c>
      <c r="Y134" s="88">
        <v>17852499.003761664</v>
      </c>
      <c r="Z134" s="103">
        <v>933410.69413152803</v>
      </c>
      <c r="AA134" s="89">
        <v>18785909.697893191</v>
      </c>
      <c r="AB134" s="204">
        <v>-661952</v>
      </c>
      <c r="AC134" s="113">
        <f>AA134+AB134</f>
        <v>18123957.697893191</v>
      </c>
      <c r="AD134" s="107">
        <v>203748.34853850002</v>
      </c>
      <c r="AE134" s="108">
        <f>AC134+AD134</f>
        <v>18327706.04643169</v>
      </c>
      <c r="AF134" s="114">
        <f>AC134/V134</f>
        <v>965.99284180221673</v>
      </c>
      <c r="AG134" s="84">
        <f>AE134/V134</f>
        <v>976.85247022874375</v>
      </c>
      <c r="AH134" s="92">
        <v>13</v>
      </c>
      <c r="AI134" s="92">
        <v>13</v>
      </c>
    </row>
    <row r="135" spans="1:35">
      <c r="A135" s="82">
        <v>416</v>
      </c>
      <c r="B135" s="83" t="s">
        <v>147</v>
      </c>
      <c r="C135" s="100">
        <v>2849</v>
      </c>
      <c r="D135" s="85">
        <v>626384.09737415158</v>
      </c>
      <c r="E135" s="108">
        <v>1239798.2291059811</v>
      </c>
      <c r="F135" s="88">
        <f>SUM(D135:E135)</f>
        <v>1866182.3264801325</v>
      </c>
      <c r="G135" s="103">
        <v>275909.06848837208</v>
      </c>
      <c r="H135" s="89">
        <f>SUM(F135:G135)</f>
        <v>2142091.3949685046</v>
      </c>
      <c r="I135" s="105">
        <v>-633501</v>
      </c>
      <c r="J135" s="94">
        <f>SUM(H135:I135)</f>
        <v>1508590.3949685046</v>
      </c>
      <c r="K135" s="91">
        <f>J135/C135</f>
        <v>529.51575814970329</v>
      </c>
      <c r="L135" s="84">
        <v>-79294.528140000009</v>
      </c>
      <c r="M135" s="91">
        <f>SUM(J135,L135)</f>
        <v>1429295.8668285045</v>
      </c>
      <c r="N135" s="92">
        <v>9</v>
      </c>
      <c r="O135" s="92">
        <v>9</v>
      </c>
      <c r="P135" s="117">
        <f>J135-AC135</f>
        <v>52507.912955083884</v>
      </c>
      <c r="Q135" s="96">
        <f>P135/AC135</f>
        <v>3.6061084178746351E-2</v>
      </c>
      <c r="R135" s="119">
        <f>K135-AF135</f>
        <v>20.75178819393085</v>
      </c>
      <c r="T135" s="82">
        <v>416</v>
      </c>
      <c r="U135" s="83" t="s">
        <v>147</v>
      </c>
      <c r="V135" s="100">
        <v>2862</v>
      </c>
      <c r="W135" s="85">
        <v>519691.83599004708</v>
      </c>
      <c r="X135" s="85">
        <v>1317159.1815431039</v>
      </c>
      <c r="Y135" s="88">
        <v>1836851.017533151</v>
      </c>
      <c r="Z135" s="103">
        <v>252732.46448026979</v>
      </c>
      <c r="AA135" s="89">
        <v>2089583.4820134207</v>
      </c>
      <c r="AB135" s="204">
        <v>-633501</v>
      </c>
      <c r="AC135" s="113">
        <f>AA135+AB135</f>
        <v>1456082.4820134207</v>
      </c>
      <c r="AD135" s="107">
        <v>-17352.449819999994</v>
      </c>
      <c r="AE135" s="108">
        <f>AC135+AD135</f>
        <v>1438730.0321934207</v>
      </c>
      <c r="AF135" s="114">
        <f>AC135/V135</f>
        <v>508.76396995577244</v>
      </c>
      <c r="AG135" s="84">
        <f>AE135/V135</f>
        <v>502.70091970420009</v>
      </c>
      <c r="AH135" s="92">
        <v>9</v>
      </c>
      <c r="AI135" s="92">
        <v>9</v>
      </c>
    </row>
    <row r="136" spans="1:35">
      <c r="A136" s="82">
        <v>418</v>
      </c>
      <c r="B136" s="83" t="s">
        <v>148</v>
      </c>
      <c r="C136" s="100">
        <v>24854</v>
      </c>
      <c r="D136" s="85">
        <v>19699465.806367256</v>
      </c>
      <c r="E136" s="108">
        <v>1312948.5800194794</v>
      </c>
      <c r="F136" s="88">
        <f>SUM(D136:E136)</f>
        <v>21012414.386386734</v>
      </c>
      <c r="G136" s="103">
        <v>1099700.4469043636</v>
      </c>
      <c r="H136" s="89">
        <f>SUM(F136:G136)</f>
        <v>22112114.833291098</v>
      </c>
      <c r="I136" s="105">
        <v>-2454480</v>
      </c>
      <c r="J136" s="94">
        <f>SUM(H136:I136)</f>
        <v>19657634.833291098</v>
      </c>
      <c r="K136" s="91">
        <f>J136/C136</f>
        <v>790.92439177963706</v>
      </c>
      <c r="L136" s="84">
        <v>-622171.17150000017</v>
      </c>
      <c r="M136" s="91">
        <f>SUM(J136,L136)</f>
        <v>19035463.661791097</v>
      </c>
      <c r="N136" s="92">
        <v>6</v>
      </c>
      <c r="O136" s="92">
        <v>6</v>
      </c>
      <c r="P136" s="117">
        <f>J136-AC136</f>
        <v>382784.28443554044</v>
      </c>
      <c r="Q136" s="96">
        <f>P136/AC136</f>
        <v>1.9859260826189298E-2</v>
      </c>
      <c r="R136" s="119">
        <f>K136-AF136</f>
        <v>10.913443260533882</v>
      </c>
      <c r="T136" s="82">
        <v>418</v>
      </c>
      <c r="U136" s="83" t="s">
        <v>148</v>
      </c>
      <c r="V136" s="100">
        <v>24711</v>
      </c>
      <c r="W136" s="85">
        <v>19276977.52531926</v>
      </c>
      <c r="X136" s="85">
        <v>1415558.459329701</v>
      </c>
      <c r="Y136" s="88">
        <v>20692535.984648962</v>
      </c>
      <c r="Z136" s="103">
        <v>1036794.564206596</v>
      </c>
      <c r="AA136" s="89">
        <v>21729330.548855558</v>
      </c>
      <c r="AB136" s="204">
        <v>-2454480</v>
      </c>
      <c r="AC136" s="113">
        <f>AA136+AB136</f>
        <v>19274850.548855558</v>
      </c>
      <c r="AD136" s="107">
        <v>-782452.13330999995</v>
      </c>
      <c r="AE136" s="108">
        <f>AC136+AD136</f>
        <v>18492398.415545557</v>
      </c>
      <c r="AF136" s="114">
        <f>AC136/V136</f>
        <v>780.01094851910318</v>
      </c>
      <c r="AG136" s="84">
        <f>AE136/V136</f>
        <v>748.34682592956813</v>
      </c>
      <c r="AH136" s="92">
        <v>6</v>
      </c>
      <c r="AI136" s="92">
        <v>6</v>
      </c>
    </row>
    <row r="137" spans="1:35">
      <c r="A137" s="82">
        <v>420</v>
      </c>
      <c r="B137" s="83" t="s">
        <v>149</v>
      </c>
      <c r="C137" s="100">
        <v>8971</v>
      </c>
      <c r="D137" s="85">
        <v>2321310.7091847919</v>
      </c>
      <c r="E137" s="108">
        <v>2649687.7182503012</v>
      </c>
      <c r="F137" s="88">
        <f>SUM(D137:E137)</f>
        <v>4970998.4274350926</v>
      </c>
      <c r="G137" s="103">
        <v>1095760.7942767572</v>
      </c>
      <c r="H137" s="89">
        <f>SUM(F137:G137)</f>
        <v>6066759.2217118498</v>
      </c>
      <c r="I137" s="105">
        <v>-1118102</v>
      </c>
      <c r="J137" s="94">
        <f>SUM(H137:I137)</f>
        <v>4948657.2217118498</v>
      </c>
      <c r="K137" s="91">
        <f>J137/C137</f>
        <v>551.62827128657341</v>
      </c>
      <c r="L137" s="84">
        <v>-130801.79994000003</v>
      </c>
      <c r="M137" s="91">
        <f>SUM(J137,L137)</f>
        <v>4817855.4217718495</v>
      </c>
      <c r="N137" s="92">
        <v>11</v>
      </c>
      <c r="O137" s="92">
        <v>11</v>
      </c>
      <c r="P137" s="117">
        <f>J137-AC137</f>
        <v>-40134.153150947765</v>
      </c>
      <c r="Q137" s="96">
        <f>P137/AC137</f>
        <v>-8.0448650054145716E-3</v>
      </c>
      <c r="R137" s="119">
        <f>K137-AF137</f>
        <v>0.31968748031886207</v>
      </c>
      <c r="T137" s="82">
        <v>420</v>
      </c>
      <c r="U137" s="83" t="s">
        <v>149</v>
      </c>
      <c r="V137" s="100">
        <v>9049</v>
      </c>
      <c r="W137" s="85">
        <v>2390583.6962625473</v>
      </c>
      <c r="X137" s="85">
        <v>2697324.9076894466</v>
      </c>
      <c r="Y137" s="88">
        <v>5087908.6039519943</v>
      </c>
      <c r="Z137" s="103">
        <v>1018984.7709108035</v>
      </c>
      <c r="AA137" s="89">
        <v>6106893.3748627976</v>
      </c>
      <c r="AB137" s="204">
        <v>-1118102</v>
      </c>
      <c r="AC137" s="113">
        <f>AA137+AB137</f>
        <v>4988791.3748627976</v>
      </c>
      <c r="AD137" s="107">
        <v>-92504.72649000003</v>
      </c>
      <c r="AE137" s="108">
        <f>AC137+AD137</f>
        <v>4896286.6483727973</v>
      </c>
      <c r="AF137" s="114">
        <f>AC137/V137</f>
        <v>551.30858380625455</v>
      </c>
      <c r="AG137" s="84">
        <f>AE137/V137</f>
        <v>541.08593749284978</v>
      </c>
      <c r="AH137" s="92">
        <v>11</v>
      </c>
      <c r="AI137" s="92">
        <v>11</v>
      </c>
    </row>
    <row r="138" spans="1:35">
      <c r="A138" s="82">
        <v>421</v>
      </c>
      <c r="B138" s="83" t="s">
        <v>150</v>
      </c>
      <c r="C138" s="100">
        <v>665</v>
      </c>
      <c r="D138" s="85">
        <v>1122968.4790624792</v>
      </c>
      <c r="E138" s="108">
        <v>34566.035793104245</v>
      </c>
      <c r="F138" s="88">
        <f>SUM(D138:E138)</f>
        <v>1157534.5148555834</v>
      </c>
      <c r="G138" s="103">
        <v>144222.69142189345</v>
      </c>
      <c r="H138" s="89">
        <f>SUM(F138:G138)</f>
        <v>1301757.2062774769</v>
      </c>
      <c r="I138" s="105">
        <v>-128109</v>
      </c>
      <c r="J138" s="94">
        <f>SUM(H138:I138)</f>
        <v>1173648.2062774769</v>
      </c>
      <c r="K138" s="91">
        <f>J138/C138</f>
        <v>1764.8845207180102</v>
      </c>
      <c r="L138" s="84">
        <v>-8334.51</v>
      </c>
      <c r="M138" s="91">
        <f>SUM(J138,L138)</f>
        <v>1165313.6962774768</v>
      </c>
      <c r="N138" s="92">
        <v>16</v>
      </c>
      <c r="O138" s="92">
        <v>16</v>
      </c>
      <c r="P138" s="117">
        <f>J138-AC138</f>
        <v>-237744.73645330896</v>
      </c>
      <c r="Q138" s="96">
        <f>P138/AC138</f>
        <v>-0.16844687914714707</v>
      </c>
      <c r="R138" s="119">
        <f>K138-AF138</f>
        <v>-304.60659765557602</v>
      </c>
      <c r="T138" s="82">
        <v>421</v>
      </c>
      <c r="U138" s="83" t="s">
        <v>150</v>
      </c>
      <c r="V138" s="100">
        <v>682</v>
      </c>
      <c r="W138" s="85">
        <v>1235413.7122180997</v>
      </c>
      <c r="X138" s="85">
        <v>167526.14049285828</v>
      </c>
      <c r="Y138" s="88">
        <v>1402939.8527109581</v>
      </c>
      <c r="Z138" s="103">
        <v>136562.09001982777</v>
      </c>
      <c r="AA138" s="89">
        <v>1539501.9427307858</v>
      </c>
      <c r="AB138" s="204">
        <v>-128109</v>
      </c>
      <c r="AC138" s="113">
        <f>AA138+AB138</f>
        <v>1411392.9427307858</v>
      </c>
      <c r="AD138" s="107">
        <v>-5084.0510999999997</v>
      </c>
      <c r="AE138" s="108">
        <f>AC138+AD138</f>
        <v>1406308.8916307858</v>
      </c>
      <c r="AF138" s="114">
        <f>AC138/V138</f>
        <v>2069.4911183735862</v>
      </c>
      <c r="AG138" s="84">
        <f>AE138/V138</f>
        <v>2062.0364979923547</v>
      </c>
      <c r="AH138" s="92">
        <v>16</v>
      </c>
      <c r="AI138" s="92">
        <v>16</v>
      </c>
    </row>
    <row r="139" spans="1:35">
      <c r="A139" s="82">
        <v>422</v>
      </c>
      <c r="B139" s="83" t="s">
        <v>151</v>
      </c>
      <c r="C139" s="100">
        <v>10049</v>
      </c>
      <c r="D139" s="85">
        <v>2417112.3546601767</v>
      </c>
      <c r="E139" s="108">
        <v>2625363.6327873226</v>
      </c>
      <c r="F139" s="88">
        <f>SUM(D139:E139)</f>
        <v>5042475.9874474993</v>
      </c>
      <c r="G139" s="103">
        <v>1593849.697705467</v>
      </c>
      <c r="H139" s="89">
        <f>SUM(F139:G139)</f>
        <v>6636325.6851529665</v>
      </c>
      <c r="I139" s="105">
        <v>-150855</v>
      </c>
      <c r="J139" s="94">
        <f>SUM(H139:I139)</f>
        <v>6485470.6851529665</v>
      </c>
      <c r="K139" s="91">
        <f>J139/C139</f>
        <v>645.38468356582416</v>
      </c>
      <c r="L139" s="84">
        <v>65259.213300000003</v>
      </c>
      <c r="M139" s="91">
        <f>SUM(J139,L139)</f>
        <v>6550729.8984529665</v>
      </c>
      <c r="N139" s="92">
        <v>12</v>
      </c>
      <c r="O139" s="92">
        <v>12</v>
      </c>
      <c r="P139" s="117">
        <f>J139-AC139</f>
        <v>-1245784.2348134872</v>
      </c>
      <c r="Q139" s="96">
        <f>P139/AC139</f>
        <v>-0.16113609597792083</v>
      </c>
      <c r="R139" s="119">
        <f>K139-AF139</f>
        <v>-110.50648968079827</v>
      </c>
      <c r="T139" s="82">
        <v>422</v>
      </c>
      <c r="U139" s="83" t="s">
        <v>151</v>
      </c>
      <c r="V139" s="100">
        <v>10228</v>
      </c>
      <c r="W139" s="85">
        <v>2497962.2798546674</v>
      </c>
      <c r="X139" s="85">
        <v>3895192.7846473777</v>
      </c>
      <c r="Y139" s="88">
        <v>6393155.0645020455</v>
      </c>
      <c r="Z139" s="103">
        <v>1488954.8554644082</v>
      </c>
      <c r="AA139" s="89">
        <v>7882109.9199664537</v>
      </c>
      <c r="AB139" s="204">
        <v>-150855</v>
      </c>
      <c r="AC139" s="113">
        <f>AA139+AB139</f>
        <v>7731254.9199664537</v>
      </c>
      <c r="AD139" s="107">
        <v>100514.19059999997</v>
      </c>
      <c r="AE139" s="108">
        <f>AC139+AD139</f>
        <v>7831769.110566454</v>
      </c>
      <c r="AF139" s="114">
        <f>AC139/V139</f>
        <v>755.89117324662243</v>
      </c>
      <c r="AG139" s="84">
        <f>AE139/V139</f>
        <v>765.71852860446359</v>
      </c>
      <c r="AH139" s="92">
        <v>12</v>
      </c>
      <c r="AI139" s="92">
        <v>12</v>
      </c>
    </row>
    <row r="140" spans="1:35">
      <c r="A140" s="82">
        <v>423</v>
      </c>
      <c r="B140" s="83" t="s">
        <v>152</v>
      </c>
      <c r="C140" s="100">
        <v>20666</v>
      </c>
      <c r="D140" s="85">
        <v>15870825.838491121</v>
      </c>
      <c r="E140" s="108">
        <v>1249249.5039490606</v>
      </c>
      <c r="F140" s="88">
        <f>SUM(D140:E140)</f>
        <v>17120075.34244018</v>
      </c>
      <c r="G140" s="103">
        <v>1317473.0196995386</v>
      </c>
      <c r="H140" s="89">
        <f>SUM(F140:G140)</f>
        <v>18437548.36213972</v>
      </c>
      <c r="I140" s="105">
        <v>-2377042</v>
      </c>
      <c r="J140" s="94">
        <f>SUM(H140:I140)</f>
        <v>16060506.36213972</v>
      </c>
      <c r="K140" s="91">
        <f>J140/C140</f>
        <v>777.14634482433564</v>
      </c>
      <c r="L140" s="84">
        <v>-524274.01703999983</v>
      </c>
      <c r="M140" s="91">
        <f>SUM(J140,L140)</f>
        <v>15536232.345099721</v>
      </c>
      <c r="N140" s="92">
        <v>2</v>
      </c>
      <c r="O140" s="92">
        <v>2</v>
      </c>
      <c r="P140" s="117">
        <f>J140-AC140</f>
        <v>111144.87087026238</v>
      </c>
      <c r="Q140" s="96">
        <f>P140/AC140</f>
        <v>6.9686094287286747E-3</v>
      </c>
      <c r="R140" s="119">
        <f>K140-AF140</f>
        <v>4.2936292518464825</v>
      </c>
      <c r="T140" s="82">
        <v>423</v>
      </c>
      <c r="U140" s="83" t="s">
        <v>152</v>
      </c>
      <c r="V140" s="100">
        <v>20637</v>
      </c>
      <c r="W140" s="85">
        <v>15575328.327961635</v>
      </c>
      <c r="X140" s="85">
        <v>1487500.4182869596</v>
      </c>
      <c r="Y140" s="88">
        <v>17062828.746248595</v>
      </c>
      <c r="Z140" s="103">
        <v>1263574.7450208638</v>
      </c>
      <c r="AA140" s="89">
        <v>18326403.491269458</v>
      </c>
      <c r="AB140" s="204">
        <v>-2377042</v>
      </c>
      <c r="AC140" s="113">
        <f>AA140+AB140</f>
        <v>15949361.491269458</v>
      </c>
      <c r="AD140" s="107">
        <v>-591891.89667000016</v>
      </c>
      <c r="AE140" s="108">
        <f>AC140+AD140</f>
        <v>15357469.594599457</v>
      </c>
      <c r="AF140" s="114">
        <f>AC140/V140</f>
        <v>772.85271557248916</v>
      </c>
      <c r="AG140" s="84">
        <f>AE140/V140</f>
        <v>744.17161382950314</v>
      </c>
      <c r="AH140" s="92">
        <v>2</v>
      </c>
      <c r="AI140" s="92">
        <v>2</v>
      </c>
    </row>
    <row r="141" spans="1:35">
      <c r="A141" s="82">
        <v>425</v>
      </c>
      <c r="B141" s="83" t="s">
        <v>153</v>
      </c>
      <c r="C141" s="100">
        <v>10190</v>
      </c>
      <c r="D141" s="85">
        <v>14920000.311785348</v>
      </c>
      <c r="E141" s="108">
        <v>5359050.1497772252</v>
      </c>
      <c r="F141" s="88">
        <f>SUM(D141:E141)</f>
        <v>20279050.461562574</v>
      </c>
      <c r="G141" s="103">
        <v>392091.35724270565</v>
      </c>
      <c r="H141" s="89">
        <f>SUM(F141:G141)</f>
        <v>20671141.818805281</v>
      </c>
      <c r="I141" s="105">
        <v>1547504</v>
      </c>
      <c r="J141" s="94">
        <f>SUM(H141:I141)</f>
        <v>22218645.818805281</v>
      </c>
      <c r="K141" s="91">
        <f>J141/C141</f>
        <v>2180.4362923263279</v>
      </c>
      <c r="L141" s="84">
        <v>232499.49096000002</v>
      </c>
      <c r="M141" s="91">
        <f>SUM(J141,L141)</f>
        <v>22451145.309765279</v>
      </c>
      <c r="N141" s="92">
        <v>17</v>
      </c>
      <c r="O141" s="92">
        <v>17</v>
      </c>
      <c r="P141" s="117">
        <f>J141-AC141</f>
        <v>230592.84446107224</v>
      </c>
      <c r="Q141" s="96">
        <f>P141/AC141</f>
        <v>1.0487187962032352E-2</v>
      </c>
      <c r="R141" s="119">
        <f>K141-AF141</f>
        <v>36.515370490893929</v>
      </c>
      <c r="T141" s="82">
        <v>425</v>
      </c>
      <c r="U141" s="83" t="s">
        <v>153</v>
      </c>
      <c r="V141" s="100">
        <v>10256</v>
      </c>
      <c r="W141" s="85">
        <v>14718140.330592668</v>
      </c>
      <c r="X141" s="85">
        <v>5366309.5995195089</v>
      </c>
      <c r="Y141" s="88">
        <v>20084449.930112176</v>
      </c>
      <c r="Z141" s="103">
        <v>356099.04423203366</v>
      </c>
      <c r="AA141" s="89">
        <v>20440548.974344209</v>
      </c>
      <c r="AB141" s="204">
        <v>1547504</v>
      </c>
      <c r="AC141" s="113">
        <f>AA141+AB141</f>
        <v>21988052.974344209</v>
      </c>
      <c r="AD141" s="107">
        <v>261211.87791000007</v>
      </c>
      <c r="AE141" s="108">
        <f>AC141+AD141</f>
        <v>22249264.852254208</v>
      </c>
      <c r="AF141" s="114">
        <f>AC141/V141</f>
        <v>2143.920921835434</v>
      </c>
      <c r="AG141" s="84">
        <f>AE141/V141</f>
        <v>2169.3900986987333</v>
      </c>
      <c r="AH141" s="92">
        <v>17</v>
      </c>
      <c r="AI141" s="92">
        <v>17</v>
      </c>
    </row>
    <row r="142" spans="1:35">
      <c r="A142" s="82">
        <v>426</v>
      </c>
      <c r="B142" s="83" t="s">
        <v>154</v>
      </c>
      <c r="C142" s="100">
        <v>11913</v>
      </c>
      <c r="D142" s="85">
        <v>4048428.2206663438</v>
      </c>
      <c r="E142" s="108">
        <v>5773619.7764503695</v>
      </c>
      <c r="F142" s="88">
        <f>SUM(D142:E142)</f>
        <v>9822047.9971167129</v>
      </c>
      <c r="G142" s="103">
        <v>1104802.5358673972</v>
      </c>
      <c r="H142" s="89">
        <f>SUM(F142:G142)</f>
        <v>10926850.53298411</v>
      </c>
      <c r="I142" s="105">
        <v>-1919035</v>
      </c>
      <c r="J142" s="94">
        <f>SUM(H142:I142)</f>
        <v>9007815.5329841096</v>
      </c>
      <c r="K142" s="91">
        <f>J142/C142</f>
        <v>756.13326055436164</v>
      </c>
      <c r="L142" s="84">
        <v>-817865.46630000032</v>
      </c>
      <c r="M142" s="91">
        <f>SUM(J142,L142)</f>
        <v>8189950.0666841092</v>
      </c>
      <c r="N142" s="92">
        <v>12</v>
      </c>
      <c r="O142" s="92">
        <v>12</v>
      </c>
      <c r="P142" s="117">
        <f>J142-AC142</f>
        <v>182888.57532624528</v>
      </c>
      <c r="Q142" s="96">
        <f>P142/AC142</f>
        <v>2.0724089412155759E-2</v>
      </c>
      <c r="R142" s="119">
        <f>K142-AF142</f>
        <v>18.81794952939174</v>
      </c>
      <c r="T142" s="82">
        <v>426</v>
      </c>
      <c r="U142" s="83" t="s">
        <v>154</v>
      </c>
      <c r="V142" s="100">
        <v>11969</v>
      </c>
      <c r="W142" s="85">
        <v>3957227.9007872911</v>
      </c>
      <c r="X142" s="85">
        <v>5774867.4768797532</v>
      </c>
      <c r="Y142" s="88">
        <v>9732095.3776670434</v>
      </c>
      <c r="Z142" s="103">
        <v>1011866.5799908205</v>
      </c>
      <c r="AA142" s="89">
        <v>10743961.957657864</v>
      </c>
      <c r="AB142" s="204">
        <v>-1919035</v>
      </c>
      <c r="AC142" s="113">
        <f>AA142+AB142</f>
        <v>8824926.9576578643</v>
      </c>
      <c r="AD142" s="107">
        <v>-836548.10391599988</v>
      </c>
      <c r="AE142" s="108">
        <f>AC142+AD142</f>
        <v>7988378.8537418647</v>
      </c>
      <c r="AF142" s="114">
        <f>AC142/V142</f>
        <v>737.3153110249699</v>
      </c>
      <c r="AG142" s="84">
        <f>AE142/V142</f>
        <v>667.4224123771296</v>
      </c>
      <c r="AH142" s="92">
        <v>12</v>
      </c>
      <c r="AI142" s="92">
        <v>12</v>
      </c>
    </row>
    <row r="143" spans="1:35">
      <c r="A143" s="82">
        <v>430</v>
      </c>
      <c r="B143" s="83" t="s">
        <v>155</v>
      </c>
      <c r="C143" s="100">
        <v>15295</v>
      </c>
      <c r="D143" s="85">
        <v>4250409.6889785184</v>
      </c>
      <c r="E143" s="108">
        <v>6541720.0834448449</v>
      </c>
      <c r="F143" s="88">
        <f>SUM(D143:E143)</f>
        <v>10792129.772423364</v>
      </c>
      <c r="G143" s="103">
        <v>2483555.3799908408</v>
      </c>
      <c r="H143" s="89">
        <f>SUM(F143:G143)</f>
        <v>13275685.152414205</v>
      </c>
      <c r="I143" s="105">
        <v>-1759653</v>
      </c>
      <c r="J143" s="94">
        <f>SUM(H143:I143)</f>
        <v>11516032.152414205</v>
      </c>
      <c r="K143" s="91">
        <f>J143/C143</f>
        <v>752.92789489468487</v>
      </c>
      <c r="L143" s="84">
        <v>140819.88096000021</v>
      </c>
      <c r="M143" s="91">
        <f>SUM(J143,L143)</f>
        <v>11656852.033374205</v>
      </c>
      <c r="N143" s="92">
        <v>2</v>
      </c>
      <c r="O143" s="92">
        <v>2</v>
      </c>
      <c r="P143" s="117">
        <f>J143-AC143</f>
        <v>500866.87159105204</v>
      </c>
      <c r="Q143" s="96">
        <f>P143/AC143</f>
        <v>4.5470663292092039E-2</v>
      </c>
      <c r="R143" s="119">
        <f>K143-AF143</f>
        <v>38.585139977489462</v>
      </c>
      <c r="T143" s="82">
        <v>430</v>
      </c>
      <c r="U143" s="83" t="s">
        <v>155</v>
      </c>
      <c r="V143" s="100">
        <v>15420</v>
      </c>
      <c r="W143" s="85">
        <v>4502500.4296591543</v>
      </c>
      <c r="X143" s="85">
        <v>5928569.7651897902</v>
      </c>
      <c r="Y143" s="88">
        <v>10431070.194848944</v>
      </c>
      <c r="Z143" s="103">
        <v>2343748.0859742085</v>
      </c>
      <c r="AA143" s="89">
        <v>12774818.280823153</v>
      </c>
      <c r="AB143" s="204">
        <v>-1759653</v>
      </c>
      <c r="AC143" s="113">
        <f>AA143+AB143</f>
        <v>11015165.280823153</v>
      </c>
      <c r="AD143" s="107">
        <v>337280.95068000013</v>
      </c>
      <c r="AE143" s="108">
        <f>AC143+AD143</f>
        <v>11352446.231503153</v>
      </c>
      <c r="AF143" s="114">
        <f>AC143/V143</f>
        <v>714.34275491719541</v>
      </c>
      <c r="AG143" s="84">
        <f>AE143/V143</f>
        <v>736.21570891719546</v>
      </c>
      <c r="AH143" s="92">
        <v>2</v>
      </c>
      <c r="AI143" s="92">
        <v>2</v>
      </c>
    </row>
    <row r="144" spans="1:35">
      <c r="A144" s="82">
        <v>433</v>
      </c>
      <c r="B144" s="83" t="s">
        <v>156</v>
      </c>
      <c r="C144" s="100">
        <v>7657</v>
      </c>
      <c r="D144" s="85">
        <v>2576425.8478786387</v>
      </c>
      <c r="E144" s="108">
        <v>2238673.9936361602</v>
      </c>
      <c r="F144" s="88">
        <f>SUM(D144:E144)</f>
        <v>4815099.8415147988</v>
      </c>
      <c r="G144" s="103">
        <v>942666.73584324226</v>
      </c>
      <c r="H144" s="89">
        <f>SUM(F144:G144)</f>
        <v>5757766.577358041</v>
      </c>
      <c r="I144" s="105">
        <v>-856026</v>
      </c>
      <c r="J144" s="94">
        <f>SUM(H144:I144)</f>
        <v>4901740.577358041</v>
      </c>
      <c r="K144" s="91">
        <f>J144/C144</f>
        <v>640.16463071151111</v>
      </c>
      <c r="L144" s="84">
        <v>118350.04200000004</v>
      </c>
      <c r="M144" s="91">
        <f>SUM(J144,L144)</f>
        <v>5020090.6193580413</v>
      </c>
      <c r="N144" s="92">
        <v>5</v>
      </c>
      <c r="O144" s="92">
        <v>5</v>
      </c>
      <c r="P144" s="117">
        <f>J144-AC144</f>
        <v>127215.29246588238</v>
      </c>
      <c r="Q144" s="96">
        <f>P144/AC144</f>
        <v>2.6644594985898325E-2</v>
      </c>
      <c r="R144" s="119">
        <f>K144-AF144</f>
        <v>19.451515150908108</v>
      </c>
      <c r="T144" s="82">
        <v>433</v>
      </c>
      <c r="U144" s="83" t="s">
        <v>156</v>
      </c>
      <c r="V144" s="100">
        <v>7692</v>
      </c>
      <c r="W144" s="85">
        <v>2423315.9170288653</v>
      </c>
      <c r="X144" s="85">
        <v>2321834.6030742698</v>
      </c>
      <c r="Y144" s="88">
        <v>4745150.5201031351</v>
      </c>
      <c r="Z144" s="103">
        <v>885400.76478902367</v>
      </c>
      <c r="AA144" s="89">
        <v>5630551.2848921586</v>
      </c>
      <c r="AB144" s="204">
        <v>-856026</v>
      </c>
      <c r="AC144" s="113">
        <f>AA144+AB144</f>
        <v>4774525.2848921586</v>
      </c>
      <c r="AD144" s="107">
        <v>101764.3671</v>
      </c>
      <c r="AE144" s="108">
        <f>AC144+AD144</f>
        <v>4876289.651992159</v>
      </c>
      <c r="AF144" s="114">
        <f>AC144/V144</f>
        <v>620.713115560603</v>
      </c>
      <c r="AG144" s="84">
        <f>AE144/V144</f>
        <v>633.94301247947988</v>
      </c>
      <c r="AH144" s="92">
        <v>5</v>
      </c>
      <c r="AI144" s="92">
        <v>5</v>
      </c>
    </row>
    <row r="145" spans="1:35">
      <c r="A145" s="82">
        <v>434</v>
      </c>
      <c r="B145" s="83" t="s">
        <v>157</v>
      </c>
      <c r="C145" s="100">
        <v>14352</v>
      </c>
      <c r="D145" s="85">
        <v>7327638.9426137581</v>
      </c>
      <c r="E145" s="108">
        <v>-434049.24657378608</v>
      </c>
      <c r="F145" s="88">
        <f>SUM(D145:E145)</f>
        <v>6893589.6960399719</v>
      </c>
      <c r="G145" s="103">
        <v>1872813.4183812139</v>
      </c>
      <c r="H145" s="89">
        <f>SUM(F145:G145)</f>
        <v>8766403.1144211851</v>
      </c>
      <c r="I145" s="105">
        <v>471036</v>
      </c>
      <c r="J145" s="94">
        <f>SUM(H145:I145)</f>
        <v>9237439.1144211851</v>
      </c>
      <c r="K145" s="91">
        <f>J145/C145</f>
        <v>643.63427497360544</v>
      </c>
      <c r="L145" s="84">
        <v>990139.78800000018</v>
      </c>
      <c r="M145" s="91">
        <f>SUM(J145,L145)</f>
        <v>10227578.902421186</v>
      </c>
      <c r="N145" s="92">
        <v>1</v>
      </c>
      <c r="O145" s="93">
        <v>34</v>
      </c>
      <c r="P145" s="117">
        <f>J145-AC145</f>
        <v>-428888.2774856519</v>
      </c>
      <c r="Q145" s="96">
        <f>P145/AC145</f>
        <v>-4.4369310090276885E-2</v>
      </c>
      <c r="R145" s="119">
        <f>K145-AF145</f>
        <v>-24.94556953509823</v>
      </c>
      <c r="T145" s="82">
        <v>434</v>
      </c>
      <c r="U145" s="83" t="s">
        <v>157</v>
      </c>
      <c r="V145" s="100">
        <v>14458</v>
      </c>
      <c r="W145" s="85">
        <v>7465458.3568938794</v>
      </c>
      <c r="X145" s="85">
        <v>-42579.199514508313</v>
      </c>
      <c r="Y145" s="88">
        <v>7422879.1573793711</v>
      </c>
      <c r="Z145" s="103">
        <v>1772412.2345274654</v>
      </c>
      <c r="AA145" s="89">
        <v>9195291.391906837</v>
      </c>
      <c r="AB145" s="204">
        <v>471036</v>
      </c>
      <c r="AC145" s="113">
        <f>AA145+AB145</f>
        <v>9666327.391906837</v>
      </c>
      <c r="AD145" s="107">
        <v>1272721.3495499999</v>
      </c>
      <c r="AE145" s="108">
        <f>AC145+AD145</f>
        <v>10939048.741456836</v>
      </c>
      <c r="AF145" s="114">
        <f>AC145/V145</f>
        <v>668.57984450870367</v>
      </c>
      <c r="AG145" s="84">
        <f>AE145/V145</f>
        <v>756.60871084913799</v>
      </c>
      <c r="AH145" s="92">
        <v>1</v>
      </c>
      <c r="AI145" s="93">
        <v>34</v>
      </c>
    </row>
    <row r="146" spans="1:35">
      <c r="A146" s="82">
        <v>435</v>
      </c>
      <c r="B146" s="83" t="s">
        <v>158</v>
      </c>
      <c r="C146" s="100">
        <v>711</v>
      </c>
      <c r="D146" s="85">
        <v>1036572.7058743556</v>
      </c>
      <c r="E146" s="108">
        <v>34903.256103608262</v>
      </c>
      <c r="F146" s="88">
        <f>SUM(D146:E146)</f>
        <v>1071475.9619779638</v>
      </c>
      <c r="G146" s="103">
        <v>132922.21990192358</v>
      </c>
      <c r="H146" s="89">
        <f>SUM(F146:G146)</f>
        <v>1204398.1818798874</v>
      </c>
      <c r="I146" s="105">
        <v>-196172</v>
      </c>
      <c r="J146" s="94">
        <f>SUM(H146:I146)</f>
        <v>1008226.1818798874</v>
      </c>
      <c r="K146" s="91">
        <f>J146/C146</f>
        <v>1418.0396369618668</v>
      </c>
      <c r="L146" s="84">
        <v>-205028.94600000003</v>
      </c>
      <c r="M146" s="91">
        <f>SUM(J146,L146)</f>
        <v>803197.23587988736</v>
      </c>
      <c r="N146" s="92">
        <v>13</v>
      </c>
      <c r="O146" s="92">
        <v>13</v>
      </c>
      <c r="P146" s="117">
        <f>J146-AC146</f>
        <v>65063.046053109923</v>
      </c>
      <c r="Q146" s="96">
        <f>P146/AC146</f>
        <v>6.89838730773501E-2</v>
      </c>
      <c r="R146" s="119">
        <f>K146-AF146</f>
        <v>74.502406439391734</v>
      </c>
      <c r="T146" s="82">
        <v>435</v>
      </c>
      <c r="U146" s="83" t="s">
        <v>158</v>
      </c>
      <c r="V146" s="100">
        <v>702</v>
      </c>
      <c r="W146" s="85">
        <v>972195.44294430106</v>
      </c>
      <c r="X146" s="85">
        <v>39218.63958050459</v>
      </c>
      <c r="Y146" s="88">
        <v>1011414.0825248057</v>
      </c>
      <c r="Z146" s="103">
        <v>127921.0533019718</v>
      </c>
      <c r="AA146" s="89">
        <v>1139335.1358267774</v>
      </c>
      <c r="AB146" s="204">
        <v>-196172</v>
      </c>
      <c r="AC146" s="113">
        <f>AA146+AB146</f>
        <v>943163.13582677743</v>
      </c>
      <c r="AD146" s="107">
        <v>-121600.50090000001</v>
      </c>
      <c r="AE146" s="108">
        <f>AC146+AD146</f>
        <v>821562.63492677745</v>
      </c>
      <c r="AF146" s="114">
        <f>AC146/V146</f>
        <v>1343.5372305224751</v>
      </c>
      <c r="AG146" s="84">
        <f>AE146/V146</f>
        <v>1170.3171437703381</v>
      </c>
      <c r="AH146" s="92">
        <v>13</v>
      </c>
      <c r="AI146" s="92">
        <v>13</v>
      </c>
    </row>
    <row r="147" spans="1:35">
      <c r="A147" s="82">
        <v>436</v>
      </c>
      <c r="B147" s="83" t="s">
        <v>159</v>
      </c>
      <c r="C147" s="100">
        <v>2008</v>
      </c>
      <c r="D147" s="85">
        <v>2419260.2871867009</v>
      </c>
      <c r="E147" s="108">
        <v>1424850.012090313</v>
      </c>
      <c r="F147" s="88">
        <f>SUM(D147:E147)</f>
        <v>3844110.2992770141</v>
      </c>
      <c r="G147" s="103">
        <v>217285.85947662604</v>
      </c>
      <c r="H147" s="89">
        <f>SUM(F147:G147)</f>
        <v>4061396.15875364</v>
      </c>
      <c r="I147" s="105">
        <v>-234161</v>
      </c>
      <c r="J147" s="94">
        <f>SUM(H147:I147)</f>
        <v>3827235.15875364</v>
      </c>
      <c r="K147" s="91">
        <f>J147/C147</f>
        <v>1905.9936049569919</v>
      </c>
      <c r="L147" s="84">
        <v>60808.584960000007</v>
      </c>
      <c r="M147" s="91">
        <f>SUM(J147,L147)</f>
        <v>3888043.7437136401</v>
      </c>
      <c r="N147" s="92">
        <v>17</v>
      </c>
      <c r="O147" s="92">
        <v>17</v>
      </c>
      <c r="P147" s="117">
        <f>J147-AC147</f>
        <v>273292.14390243031</v>
      </c>
      <c r="Q147" s="96">
        <f>P147/AC147</f>
        <v>7.6898290929369909E-2</v>
      </c>
      <c r="R147" s="119">
        <f>K147-AF147</f>
        <v>157.8661997178333</v>
      </c>
      <c r="T147" s="82">
        <v>436</v>
      </c>
      <c r="U147" s="83" t="s">
        <v>159</v>
      </c>
      <c r="V147" s="100">
        <v>2033</v>
      </c>
      <c r="W147" s="85">
        <v>2262121.4864355419</v>
      </c>
      <c r="X147" s="85">
        <v>1322122.3210168818</v>
      </c>
      <c r="Y147" s="88">
        <v>3584243.8074524235</v>
      </c>
      <c r="Z147" s="103">
        <v>203860.20739878633</v>
      </c>
      <c r="AA147" s="89">
        <v>3788104.0148512097</v>
      </c>
      <c r="AB147" s="204">
        <v>-234161</v>
      </c>
      <c r="AC147" s="113">
        <f>AA147+AB147</f>
        <v>3553943.0148512097</v>
      </c>
      <c r="AD147" s="107">
        <v>65017.51251</v>
      </c>
      <c r="AE147" s="108">
        <f>AC147+AD147</f>
        <v>3618960.5273612095</v>
      </c>
      <c r="AF147" s="114">
        <f>AC147/V147</f>
        <v>1748.1274052391586</v>
      </c>
      <c r="AG147" s="84">
        <f>AE147/V147</f>
        <v>1780.1084738618836</v>
      </c>
      <c r="AH147" s="92">
        <v>17</v>
      </c>
      <c r="AI147" s="92">
        <v>17</v>
      </c>
    </row>
    <row r="148" spans="1:35">
      <c r="A148" s="82">
        <v>440</v>
      </c>
      <c r="B148" s="83" t="s">
        <v>160</v>
      </c>
      <c r="C148" s="100">
        <v>5884</v>
      </c>
      <c r="D148" s="85">
        <v>9536242.4352069534</v>
      </c>
      <c r="E148" s="108">
        <v>3273785.0129529429</v>
      </c>
      <c r="F148" s="88">
        <f>SUM(D148:E148)</f>
        <v>12810027.448159896</v>
      </c>
      <c r="G148" s="103">
        <v>395218.2397678956</v>
      </c>
      <c r="H148" s="89">
        <f>SUM(F148:G148)</f>
        <v>13205245.687927792</v>
      </c>
      <c r="I148" s="105">
        <v>-1541762</v>
      </c>
      <c r="J148" s="94">
        <f>SUM(H148:I148)</f>
        <v>11663483.687927792</v>
      </c>
      <c r="K148" s="91">
        <f>J148/C148</f>
        <v>1982.2372005315758</v>
      </c>
      <c r="L148" s="84">
        <v>-36671.843999999997</v>
      </c>
      <c r="M148" s="91">
        <f>SUM(J148,L148)</f>
        <v>11626811.843927791</v>
      </c>
      <c r="N148" s="92">
        <v>15</v>
      </c>
      <c r="O148" s="92">
        <v>15</v>
      </c>
      <c r="P148" s="117">
        <f>J148-AC148</f>
        <v>669182.55754295178</v>
      </c>
      <c r="Q148" s="96">
        <f>P148/AC148</f>
        <v>6.0866311519659821E-2</v>
      </c>
      <c r="R148" s="119">
        <f>K148-AF148</f>
        <v>100.61797575238029</v>
      </c>
      <c r="T148" s="82">
        <v>440</v>
      </c>
      <c r="U148" s="83" t="s">
        <v>160</v>
      </c>
      <c r="V148" s="100">
        <v>5843</v>
      </c>
      <c r="W148" s="85">
        <v>8928938.6573633812</v>
      </c>
      <c r="X148" s="85">
        <v>3241521.0641968925</v>
      </c>
      <c r="Y148" s="88">
        <v>12170459.721560273</v>
      </c>
      <c r="Z148" s="103">
        <v>365603.40882456768</v>
      </c>
      <c r="AA148" s="89">
        <v>12536063.13038484</v>
      </c>
      <c r="AB148" s="204">
        <v>-1541762</v>
      </c>
      <c r="AC148" s="113">
        <f>AA148+AB148</f>
        <v>10994301.13038484</v>
      </c>
      <c r="AD148" s="107">
        <v>-58341.570000000007</v>
      </c>
      <c r="AE148" s="108">
        <f>AC148+AD148</f>
        <v>10935959.56038484</v>
      </c>
      <c r="AF148" s="114">
        <f>AC148/V148</f>
        <v>1881.6192247791955</v>
      </c>
      <c r="AG148" s="84">
        <f>AE148/V148</f>
        <v>1871.634359127989</v>
      </c>
      <c r="AH148" s="92">
        <v>15</v>
      </c>
      <c r="AI148" s="92">
        <v>15</v>
      </c>
    </row>
    <row r="149" spans="1:35">
      <c r="A149" s="82">
        <v>441</v>
      </c>
      <c r="B149" s="83" t="s">
        <v>161</v>
      </c>
      <c r="C149" s="100">
        <v>4358</v>
      </c>
      <c r="D149" s="85">
        <v>-259939.97702757199</v>
      </c>
      <c r="E149" s="108">
        <v>1280506.2461976195</v>
      </c>
      <c r="F149" s="88">
        <f>SUM(D149:E149)</f>
        <v>1020566.2691700475</v>
      </c>
      <c r="G149" s="103">
        <v>640404.47215122322</v>
      </c>
      <c r="H149" s="89">
        <f>SUM(F149:G149)</f>
        <v>1660970.7413212708</v>
      </c>
      <c r="I149" s="105">
        <v>-15469</v>
      </c>
      <c r="J149" s="94">
        <f>SUM(H149:I149)</f>
        <v>1645501.7413212708</v>
      </c>
      <c r="K149" s="91">
        <f>J149/C149</f>
        <v>377.58185895394007</v>
      </c>
      <c r="L149" s="84">
        <v>-71676.786000000007</v>
      </c>
      <c r="M149" s="91">
        <f>SUM(J149,L149)</f>
        <v>1573824.9553212707</v>
      </c>
      <c r="N149" s="92">
        <v>9</v>
      </c>
      <c r="O149" s="92">
        <v>9</v>
      </c>
      <c r="P149" s="117">
        <f>J149-AC149</f>
        <v>2325.5247303224169</v>
      </c>
      <c r="Q149" s="96">
        <f>P149/AC149</f>
        <v>1.4152619219058062E-3</v>
      </c>
      <c r="R149" s="119">
        <f>K149-AF149</f>
        <v>3.7929106848435481</v>
      </c>
      <c r="T149" s="82">
        <v>441</v>
      </c>
      <c r="U149" s="83" t="s">
        <v>161</v>
      </c>
      <c r="V149" s="100">
        <v>4396</v>
      </c>
      <c r="W149" s="85">
        <v>-237542.59202964779</v>
      </c>
      <c r="X149" s="85">
        <v>1295499.4783797709</v>
      </c>
      <c r="Y149" s="88">
        <v>1057956.8863501232</v>
      </c>
      <c r="Z149" s="103">
        <v>600688.33024082507</v>
      </c>
      <c r="AA149" s="89">
        <v>1658645.2165909484</v>
      </c>
      <c r="AB149" s="204">
        <v>-15469</v>
      </c>
      <c r="AC149" s="113">
        <f>AA149+AB149</f>
        <v>1643176.2165909484</v>
      </c>
      <c r="AD149" s="107">
        <v>-36121.766340000002</v>
      </c>
      <c r="AE149" s="108">
        <f>AC149+AD149</f>
        <v>1607054.4502509483</v>
      </c>
      <c r="AF149" s="114">
        <f>AC149/V149</f>
        <v>373.78894826909652</v>
      </c>
      <c r="AG149" s="84">
        <f>AE149/V149</f>
        <v>365.57198595335495</v>
      </c>
      <c r="AH149" s="92">
        <v>9</v>
      </c>
      <c r="AI149" s="92">
        <v>9</v>
      </c>
    </row>
    <row r="150" spans="1:35">
      <c r="A150" s="82">
        <v>444</v>
      </c>
      <c r="B150" s="83" t="s">
        <v>162</v>
      </c>
      <c r="C150" s="100">
        <v>45687</v>
      </c>
      <c r="D150" s="85">
        <v>20695957.40703398</v>
      </c>
      <c r="E150" s="108">
        <v>1867631.7672144542</v>
      </c>
      <c r="F150" s="88">
        <f>SUM(D150:E150)</f>
        <v>22563589.174248435</v>
      </c>
      <c r="G150" s="103">
        <v>4410000.6818873715</v>
      </c>
      <c r="H150" s="89">
        <f>SUM(F150:G150)</f>
        <v>26973589.856135808</v>
      </c>
      <c r="I150" s="105">
        <v>409451</v>
      </c>
      <c r="J150" s="94">
        <f>SUM(H150:I150)</f>
        <v>27383040.856135808</v>
      </c>
      <c r="K150" s="91">
        <f>J150/C150</f>
        <v>599.36176278013022</v>
      </c>
      <c r="L150" s="84">
        <v>2658842.0421599988</v>
      </c>
      <c r="M150" s="91">
        <f>SUM(J150,L150)</f>
        <v>30041882.898295805</v>
      </c>
      <c r="N150" s="92">
        <v>1</v>
      </c>
      <c r="O150" s="93">
        <v>33</v>
      </c>
      <c r="P150" s="117">
        <f>J150-AC150</f>
        <v>-3639720.979539033</v>
      </c>
      <c r="Q150" s="96">
        <f>P150/AC150</f>
        <v>-0.11732420855429804</v>
      </c>
      <c r="R150" s="119">
        <f>K150-AF150</f>
        <v>-80.291251474987348</v>
      </c>
      <c r="T150" s="82">
        <v>444</v>
      </c>
      <c r="U150" s="83" t="s">
        <v>162</v>
      </c>
      <c r="V150" s="100">
        <v>45645</v>
      </c>
      <c r="W150" s="85">
        <v>20916821.35324439</v>
      </c>
      <c r="X150" s="85">
        <v>5494981.8894271795</v>
      </c>
      <c r="Y150" s="88">
        <v>26411803.242671572</v>
      </c>
      <c r="Z150" s="103">
        <v>4201507.5930032702</v>
      </c>
      <c r="AA150" s="89">
        <v>30613310.835674841</v>
      </c>
      <c r="AB150" s="204">
        <v>409451</v>
      </c>
      <c r="AC150" s="113">
        <f>AA150+AB150</f>
        <v>31022761.835674841</v>
      </c>
      <c r="AD150" s="107">
        <v>2852384.3664779998</v>
      </c>
      <c r="AE150" s="108">
        <f>AC150+AD150</f>
        <v>33875146.202152841</v>
      </c>
      <c r="AF150" s="114">
        <f>AC150/V150</f>
        <v>679.65301425511757</v>
      </c>
      <c r="AG150" s="84">
        <f>AE150/V150</f>
        <v>742.14363461831181</v>
      </c>
      <c r="AH150" s="92">
        <v>1</v>
      </c>
      <c r="AI150" s="93">
        <v>33</v>
      </c>
    </row>
    <row r="151" spans="1:35">
      <c r="A151" s="82">
        <v>445</v>
      </c>
      <c r="B151" s="83" t="s">
        <v>163</v>
      </c>
      <c r="C151" s="100">
        <v>14868</v>
      </c>
      <c r="D151" s="85">
        <v>7981952.6402976802</v>
      </c>
      <c r="E151" s="108">
        <v>-33154.007122837866</v>
      </c>
      <c r="F151" s="88">
        <f>SUM(D151:E151)</f>
        <v>7948798.6331748422</v>
      </c>
      <c r="G151" s="103">
        <v>1568237.7776918521</v>
      </c>
      <c r="H151" s="89">
        <f>SUM(F151:G151)</f>
        <v>9517036.4108666945</v>
      </c>
      <c r="I151" s="105">
        <v>6790</v>
      </c>
      <c r="J151" s="94">
        <f>SUM(H151:I151)</f>
        <v>9523826.4108666945</v>
      </c>
      <c r="K151" s="91">
        <f>J151/C151</f>
        <v>640.55867708277469</v>
      </c>
      <c r="L151" s="84">
        <v>235116.52710000004</v>
      </c>
      <c r="M151" s="91">
        <f>SUM(J151,L151)</f>
        <v>9758942.9379666951</v>
      </c>
      <c r="N151" s="92">
        <v>2</v>
      </c>
      <c r="O151" s="92">
        <v>2</v>
      </c>
      <c r="P151" s="117">
        <f>J151-AC151</f>
        <v>293675.56563107111</v>
      </c>
      <c r="Q151" s="96">
        <f>P151/AC151</f>
        <v>3.1816984419345565E-2</v>
      </c>
      <c r="R151" s="119">
        <f>K151-AF151</f>
        <v>25.174261772712498</v>
      </c>
      <c r="T151" s="82">
        <v>445</v>
      </c>
      <c r="U151" s="83" t="s">
        <v>163</v>
      </c>
      <c r="V151" s="100">
        <v>14999</v>
      </c>
      <c r="W151" s="85">
        <v>7508068.3199046338</v>
      </c>
      <c r="X151" s="85">
        <v>222396.63819043568</v>
      </c>
      <c r="Y151" s="88">
        <v>7730464.958095069</v>
      </c>
      <c r="Z151" s="103">
        <v>1492895.8871405553</v>
      </c>
      <c r="AA151" s="89">
        <v>9223360.8452356234</v>
      </c>
      <c r="AB151" s="204">
        <v>6790</v>
      </c>
      <c r="AC151" s="113">
        <f>AA151+AB151</f>
        <v>9230150.8452356234</v>
      </c>
      <c r="AD151" s="107">
        <v>199078.10586000001</v>
      </c>
      <c r="AE151" s="108">
        <f>AC151+AD151</f>
        <v>9429228.9510956239</v>
      </c>
      <c r="AF151" s="114">
        <f>AC151/V151</f>
        <v>615.3844153100622</v>
      </c>
      <c r="AG151" s="84">
        <f>AE151/V151</f>
        <v>628.65717388463395</v>
      </c>
      <c r="AH151" s="92">
        <v>2</v>
      </c>
      <c r="AI151" s="92">
        <v>2</v>
      </c>
    </row>
    <row r="152" spans="1:35">
      <c r="A152" s="82">
        <v>475</v>
      </c>
      <c r="B152" s="83" t="s">
        <v>164</v>
      </c>
      <c r="C152" s="100">
        <v>5415</v>
      </c>
      <c r="D152" s="85">
        <v>3795577.5724092308</v>
      </c>
      <c r="E152" s="108">
        <v>1715244.3153165821</v>
      </c>
      <c r="F152" s="88">
        <f>SUM(D152:E152)</f>
        <v>5510821.8877258133</v>
      </c>
      <c r="G152" s="103">
        <v>748587.75846548215</v>
      </c>
      <c r="H152" s="89">
        <f>SUM(F152:G152)</f>
        <v>6259409.6461912952</v>
      </c>
      <c r="I152" s="105">
        <v>58675</v>
      </c>
      <c r="J152" s="94">
        <f>SUM(H152:I152)</f>
        <v>6318084.6461912952</v>
      </c>
      <c r="K152" s="91">
        <f>J152/C152</f>
        <v>1166.7746345690296</v>
      </c>
      <c r="L152" s="84">
        <v>793528.69709999999</v>
      </c>
      <c r="M152" s="91">
        <f>SUM(J152,L152)</f>
        <v>7111613.3432912957</v>
      </c>
      <c r="N152" s="92">
        <v>15</v>
      </c>
      <c r="O152" s="92">
        <v>15</v>
      </c>
      <c r="P152" s="117">
        <f>J152-AC152</f>
        <v>151018.71313591767</v>
      </c>
      <c r="Q152" s="96">
        <f>P152/AC152</f>
        <v>2.4487935555619685E-2</v>
      </c>
      <c r="R152" s="119">
        <f>K152-AF152</f>
        <v>36.44730079788269</v>
      </c>
      <c r="T152" s="82">
        <v>475</v>
      </c>
      <c r="U152" s="83" t="s">
        <v>164</v>
      </c>
      <c r="V152" s="100">
        <v>5456</v>
      </c>
      <c r="W152" s="85">
        <v>3661299.0871975552</v>
      </c>
      <c r="X152" s="85">
        <v>1748169.680549806</v>
      </c>
      <c r="Y152" s="88">
        <v>5409468.7677473612</v>
      </c>
      <c r="Z152" s="103">
        <v>698922.16530801659</v>
      </c>
      <c r="AA152" s="89">
        <v>6108390.9330553776</v>
      </c>
      <c r="AB152" s="204">
        <v>58675</v>
      </c>
      <c r="AC152" s="113">
        <f>AA152+AB152</f>
        <v>6167065.9330553776</v>
      </c>
      <c r="AD152" s="107">
        <v>899510.32626</v>
      </c>
      <c r="AE152" s="108">
        <f>AC152+AD152</f>
        <v>7066576.2593153771</v>
      </c>
      <c r="AF152" s="114">
        <f>AC152/V152</f>
        <v>1130.3273337711469</v>
      </c>
      <c r="AG152" s="84">
        <f>AE152/V152</f>
        <v>1295.1935959155751</v>
      </c>
      <c r="AH152" s="92">
        <v>15</v>
      </c>
      <c r="AI152" s="92">
        <v>15</v>
      </c>
    </row>
    <row r="153" spans="1:35">
      <c r="A153" s="82">
        <v>480</v>
      </c>
      <c r="B153" s="83" t="s">
        <v>165</v>
      </c>
      <c r="C153" s="100">
        <v>1910</v>
      </c>
      <c r="D153" s="85">
        <v>775327.83245425287</v>
      </c>
      <c r="E153" s="108">
        <v>1000254.9952215942</v>
      </c>
      <c r="F153" s="88">
        <f>SUM(D153:E153)</f>
        <v>1775582.8276758471</v>
      </c>
      <c r="G153" s="103">
        <v>345321.35118928045</v>
      </c>
      <c r="H153" s="89">
        <f>SUM(F153:G153)</f>
        <v>2120904.1788651277</v>
      </c>
      <c r="I153" s="105">
        <v>-467460</v>
      </c>
      <c r="J153" s="94">
        <f>SUM(H153:I153)</f>
        <v>1653444.1788651277</v>
      </c>
      <c r="K153" s="91">
        <f>J153/C153</f>
        <v>865.67758055765853</v>
      </c>
      <c r="L153" s="84">
        <v>-821615.99580000015</v>
      </c>
      <c r="M153" s="91">
        <f>SUM(J153,L153)</f>
        <v>831828.18306512758</v>
      </c>
      <c r="N153" s="92">
        <v>2</v>
      </c>
      <c r="O153" s="92">
        <v>2</v>
      </c>
      <c r="P153" s="117">
        <f>J153-AC153</f>
        <v>-118925.76136179222</v>
      </c>
      <c r="Q153" s="96">
        <f>P153/AC153</f>
        <v>-6.7099852385538616E-2</v>
      </c>
      <c r="R153" s="119">
        <f>K153-AF153</f>
        <v>-52.648813342299945</v>
      </c>
      <c r="T153" s="82">
        <v>480</v>
      </c>
      <c r="U153" s="83" t="s">
        <v>165</v>
      </c>
      <c r="V153" s="100">
        <v>1930</v>
      </c>
      <c r="W153" s="85">
        <v>858321.92171480763</v>
      </c>
      <c r="X153" s="85">
        <v>1052408.5341524717</v>
      </c>
      <c r="Y153" s="88">
        <v>1910730.4558672793</v>
      </c>
      <c r="Z153" s="103">
        <v>329099.48435964069</v>
      </c>
      <c r="AA153" s="89">
        <v>2239829.9402269199</v>
      </c>
      <c r="AB153" s="204">
        <v>-467460</v>
      </c>
      <c r="AC153" s="113">
        <f>AA153+AB153</f>
        <v>1772369.9402269199</v>
      </c>
      <c r="AD153" s="107">
        <v>-865038.79290000012</v>
      </c>
      <c r="AE153" s="108">
        <f>AC153+AD153</f>
        <v>907331.14732691983</v>
      </c>
      <c r="AF153" s="114">
        <f>AC153/V153</f>
        <v>918.32639389995848</v>
      </c>
      <c r="AG153" s="84">
        <f>AE153/V153</f>
        <v>470.11976545436261</v>
      </c>
      <c r="AH153" s="92">
        <v>2</v>
      </c>
      <c r="AI153" s="92">
        <v>2</v>
      </c>
    </row>
    <row r="154" spans="1:35">
      <c r="A154" s="82">
        <v>481</v>
      </c>
      <c r="B154" s="83" t="s">
        <v>166</v>
      </c>
      <c r="C154" s="100">
        <v>9592</v>
      </c>
      <c r="D154" s="85">
        <v>5935597.2346226517</v>
      </c>
      <c r="E154" s="108">
        <v>496144.5327874319</v>
      </c>
      <c r="F154" s="88">
        <f>SUM(D154:E154)</f>
        <v>6431741.7674100837</v>
      </c>
      <c r="G154" s="103">
        <v>509086.65893585712</v>
      </c>
      <c r="H154" s="89">
        <f>SUM(F154:G154)</f>
        <v>6940828.4263459407</v>
      </c>
      <c r="I154" s="105">
        <v>-2008987</v>
      </c>
      <c r="J154" s="94">
        <f>SUM(H154:I154)</f>
        <v>4931841.4263459407</v>
      </c>
      <c r="K154" s="91">
        <f>J154/C154</f>
        <v>514.16195020287125</v>
      </c>
      <c r="L154" s="84">
        <v>-275205.52019999991</v>
      </c>
      <c r="M154" s="91">
        <f>SUM(J154,L154)</f>
        <v>4656635.9061459405</v>
      </c>
      <c r="N154" s="92">
        <v>2</v>
      </c>
      <c r="O154" s="92">
        <v>2</v>
      </c>
      <c r="P154" s="117">
        <f>J154-AC154</f>
        <v>-146379.465714477</v>
      </c>
      <c r="Q154" s="96">
        <f>P154/AC154</f>
        <v>-2.8824950474945876E-2</v>
      </c>
      <c r="R154" s="119">
        <f>K154-AF154</f>
        <v>-13.774518459195292</v>
      </c>
      <c r="T154" s="82">
        <v>481</v>
      </c>
      <c r="U154" s="83" t="s">
        <v>166</v>
      </c>
      <c r="V154" s="100">
        <v>9619</v>
      </c>
      <c r="W154" s="85">
        <v>5913672.5441793436</v>
      </c>
      <c r="X154" s="85">
        <v>690763.18438697048</v>
      </c>
      <c r="Y154" s="88">
        <v>6604435.7285663141</v>
      </c>
      <c r="Z154" s="103">
        <v>482772.1634941037</v>
      </c>
      <c r="AA154" s="89">
        <v>7087207.8920604177</v>
      </c>
      <c r="AB154" s="204">
        <v>-2008987</v>
      </c>
      <c r="AC154" s="113">
        <f>AA154+AB154</f>
        <v>5078220.8920604177</v>
      </c>
      <c r="AD154" s="107">
        <v>-224098.30487999995</v>
      </c>
      <c r="AE154" s="108">
        <f>AC154+AD154</f>
        <v>4854122.587180418</v>
      </c>
      <c r="AF154" s="114">
        <f>AC154/V154</f>
        <v>527.93646866206655</v>
      </c>
      <c r="AG154" s="84">
        <f>AE154/V154</f>
        <v>504.63900480095833</v>
      </c>
      <c r="AH154" s="92">
        <v>2</v>
      </c>
      <c r="AI154" s="92">
        <v>2</v>
      </c>
    </row>
    <row r="155" spans="1:35">
      <c r="A155" s="82">
        <v>483</v>
      </c>
      <c r="B155" s="83" t="s">
        <v>167</v>
      </c>
      <c r="C155" s="100">
        <v>1059</v>
      </c>
      <c r="D155" s="85">
        <v>850188.54273622122</v>
      </c>
      <c r="E155" s="108">
        <v>950720.00015224156</v>
      </c>
      <c r="F155" s="88">
        <f>SUM(D155:E155)</f>
        <v>1800908.5428884628</v>
      </c>
      <c r="G155" s="103">
        <v>176482.15308939927</v>
      </c>
      <c r="H155" s="89">
        <f>SUM(F155:G155)</f>
        <v>1977390.695977862</v>
      </c>
      <c r="I155" s="105">
        <v>-203286</v>
      </c>
      <c r="J155" s="94">
        <f>SUM(H155:I155)</f>
        <v>1774104.695977862</v>
      </c>
      <c r="K155" s="91">
        <f>J155/C155</f>
        <v>1675.264113293543</v>
      </c>
      <c r="L155" s="84">
        <v>43839.522599999997</v>
      </c>
      <c r="M155" s="91">
        <f>SUM(J155,L155)</f>
        <v>1817944.218577862</v>
      </c>
      <c r="N155" s="92">
        <v>17</v>
      </c>
      <c r="O155" s="92">
        <v>17</v>
      </c>
      <c r="P155" s="117">
        <f>J155-AC155</f>
        <v>18708.875947635621</v>
      </c>
      <c r="Q155" s="96">
        <f>P155/AC155</f>
        <v>1.0657924403234292E-2</v>
      </c>
      <c r="R155" s="119">
        <f>K155-AF155</f>
        <v>11.381819426029779</v>
      </c>
      <c r="T155" s="82">
        <v>483</v>
      </c>
      <c r="U155" s="83" t="s">
        <v>167</v>
      </c>
      <c r="V155" s="100">
        <v>1055</v>
      </c>
      <c r="W155" s="85">
        <v>835828.7138149559</v>
      </c>
      <c r="X155" s="85">
        <v>959113.26098123938</v>
      </c>
      <c r="Y155" s="88">
        <v>1794941.9747961953</v>
      </c>
      <c r="Z155" s="103">
        <v>163739.84523403109</v>
      </c>
      <c r="AA155" s="89">
        <v>1958681.8200302264</v>
      </c>
      <c r="AB155" s="204">
        <v>-203286</v>
      </c>
      <c r="AC155" s="113">
        <f>AA155+AB155</f>
        <v>1755395.8200302264</v>
      </c>
      <c r="AD155" s="107">
        <v>16752.365099999995</v>
      </c>
      <c r="AE155" s="108">
        <f>AC155+AD155</f>
        <v>1772148.1851302264</v>
      </c>
      <c r="AF155" s="114">
        <f>AC155/V155</f>
        <v>1663.8822938675132</v>
      </c>
      <c r="AG155" s="84">
        <f>AE155/V155</f>
        <v>1679.7613129196459</v>
      </c>
      <c r="AH155" s="92">
        <v>17</v>
      </c>
      <c r="AI155" s="92">
        <v>17</v>
      </c>
    </row>
    <row r="156" spans="1:35">
      <c r="A156" s="82">
        <v>484</v>
      </c>
      <c r="B156" s="83" t="s">
        <v>168</v>
      </c>
      <c r="C156" s="100">
        <v>2904</v>
      </c>
      <c r="D156" s="85">
        <v>832993.3467992025</v>
      </c>
      <c r="E156" s="108">
        <v>-45735.55479408364</v>
      </c>
      <c r="F156" s="88">
        <f>SUM(D156:E156)</f>
        <v>787257.79200511891</v>
      </c>
      <c r="G156" s="103">
        <v>424408.16990982427</v>
      </c>
      <c r="H156" s="89">
        <f>SUM(F156:G156)</f>
        <v>1211665.9619149431</v>
      </c>
      <c r="I156" s="105">
        <v>491614</v>
      </c>
      <c r="J156" s="94">
        <f>SUM(H156:I156)</f>
        <v>1703279.9619149431</v>
      </c>
      <c r="K156" s="91">
        <f>J156/C156</f>
        <v>586.52891250514574</v>
      </c>
      <c r="L156" s="84">
        <v>101764.3671</v>
      </c>
      <c r="M156" s="91">
        <f>SUM(J156,L156)</f>
        <v>1805044.329014943</v>
      </c>
      <c r="N156" s="92">
        <v>4</v>
      </c>
      <c r="O156" s="92">
        <v>4</v>
      </c>
      <c r="P156" s="117">
        <f>J156-AC156</f>
        <v>-495694.12976855645</v>
      </c>
      <c r="Q156" s="96">
        <f>P156/AC156</f>
        <v>-0.22542063212261901</v>
      </c>
      <c r="R156" s="119">
        <f>K156-AF156</f>
        <v>-154.86491476508331</v>
      </c>
      <c r="T156" s="82">
        <v>484</v>
      </c>
      <c r="U156" s="83" t="s">
        <v>168</v>
      </c>
      <c r="V156" s="100">
        <v>2966</v>
      </c>
      <c r="W156" s="85">
        <v>762669.03103378555</v>
      </c>
      <c r="X156" s="85">
        <v>546487.16973821854</v>
      </c>
      <c r="Y156" s="88">
        <v>1309156.2007720042</v>
      </c>
      <c r="Z156" s="103">
        <v>398203.89091149514</v>
      </c>
      <c r="AA156" s="89">
        <v>1707360.0916834993</v>
      </c>
      <c r="AB156" s="204">
        <v>491614</v>
      </c>
      <c r="AC156" s="113">
        <f>AA156+AB156</f>
        <v>2198974.0916834995</v>
      </c>
      <c r="AD156" s="107">
        <v>70009.884000000005</v>
      </c>
      <c r="AE156" s="108">
        <f>AC156+AD156</f>
        <v>2268983.9756834996</v>
      </c>
      <c r="AF156" s="114">
        <f>AC156/V156</f>
        <v>741.39382727022905</v>
      </c>
      <c r="AG156" s="84">
        <f>AE156/V156</f>
        <v>764.9979688750841</v>
      </c>
      <c r="AH156" s="92">
        <v>4</v>
      </c>
      <c r="AI156" s="92">
        <v>4</v>
      </c>
    </row>
    <row r="157" spans="1:35">
      <c r="A157" s="82">
        <v>489</v>
      </c>
      <c r="B157" s="83" t="s">
        <v>169</v>
      </c>
      <c r="C157" s="100">
        <v>1703</v>
      </c>
      <c r="D157" s="85">
        <v>1164362.9488109075</v>
      </c>
      <c r="E157" s="108">
        <v>934082.36501481454</v>
      </c>
      <c r="F157" s="88">
        <f>SUM(D157:E157)</f>
        <v>2098445.3138257219</v>
      </c>
      <c r="G157" s="103">
        <v>336664.42926293507</v>
      </c>
      <c r="H157" s="89">
        <f>SUM(F157:G157)</f>
        <v>2435109.743088657</v>
      </c>
      <c r="I157" s="105">
        <v>-479371</v>
      </c>
      <c r="J157" s="94">
        <f>SUM(H157:I157)</f>
        <v>1955738.743088657</v>
      </c>
      <c r="K157" s="91">
        <f>J157/C157</f>
        <v>1148.4079524889355</v>
      </c>
      <c r="L157" s="84">
        <v>-666844.14510000008</v>
      </c>
      <c r="M157" s="91">
        <f>SUM(J157,L157)</f>
        <v>1288894.597988657</v>
      </c>
      <c r="N157" s="92">
        <v>8</v>
      </c>
      <c r="O157" s="92">
        <v>8</v>
      </c>
      <c r="P157" s="117">
        <f>J157-AC157</f>
        <v>-20004.172805834096</v>
      </c>
      <c r="Q157" s="96">
        <f>P157/AC157</f>
        <v>-1.0124886514791058E-2</v>
      </c>
      <c r="R157" s="119">
        <f>K157-AF157</f>
        <v>20.700808713540937</v>
      </c>
      <c r="T157" s="82">
        <v>489</v>
      </c>
      <c r="U157" s="83" t="s">
        <v>169</v>
      </c>
      <c r="V157" s="100">
        <v>1752</v>
      </c>
      <c r="W157" s="85">
        <v>1135498.9084794295</v>
      </c>
      <c r="X157" s="85">
        <v>1004254.5715895647</v>
      </c>
      <c r="Y157" s="88">
        <v>2139753.4800689942</v>
      </c>
      <c r="Z157" s="103">
        <v>315360.43582549703</v>
      </c>
      <c r="AA157" s="89">
        <v>2455113.9158944911</v>
      </c>
      <c r="AB157" s="204">
        <v>-479371</v>
      </c>
      <c r="AC157" s="113">
        <f>AA157+AB157</f>
        <v>1975742.9158944911</v>
      </c>
      <c r="AD157" s="107">
        <v>-640090.36800000002</v>
      </c>
      <c r="AE157" s="108">
        <f>AC157+AD157</f>
        <v>1335652.5478944911</v>
      </c>
      <c r="AF157" s="114">
        <f>AC157/V157</f>
        <v>1127.7071437753946</v>
      </c>
      <c r="AG157" s="84">
        <f>AE157/V157</f>
        <v>762.35876021375066</v>
      </c>
      <c r="AH157" s="92">
        <v>8</v>
      </c>
      <c r="AI157" s="92">
        <v>8</v>
      </c>
    </row>
    <row r="158" spans="1:35">
      <c r="A158" s="82">
        <v>491</v>
      </c>
      <c r="B158" s="83" t="s">
        <v>170</v>
      </c>
      <c r="C158" s="100">
        <v>51890</v>
      </c>
      <c r="D158" s="85">
        <v>-4213192.4895297624</v>
      </c>
      <c r="E158" s="108">
        <v>10800768.844822966</v>
      </c>
      <c r="F158" s="88">
        <f>SUM(D158:E158)</f>
        <v>6587576.3552932031</v>
      </c>
      <c r="G158" s="103">
        <v>5330515.8836150886</v>
      </c>
      <c r="H158" s="89">
        <f>SUM(F158:G158)</f>
        <v>11918092.238908291</v>
      </c>
      <c r="I158" s="105">
        <v>3321120</v>
      </c>
      <c r="J158" s="94">
        <f>SUM(H158:I158)</f>
        <v>15239212.238908291</v>
      </c>
      <c r="K158" s="91">
        <f>J158/C158</f>
        <v>293.68302638096532</v>
      </c>
      <c r="L158" s="84">
        <v>276022.30218000035</v>
      </c>
      <c r="M158" s="91">
        <f>SUM(J158,L158)</f>
        <v>15515234.541088291</v>
      </c>
      <c r="N158" s="92">
        <v>10</v>
      </c>
      <c r="O158" s="92">
        <v>10</v>
      </c>
      <c r="P158" s="117">
        <f>J158-AC158</f>
        <v>1099490.3393248543</v>
      </c>
      <c r="Q158" s="96">
        <f>P158/AC158</f>
        <v>7.7758979075624249E-2</v>
      </c>
      <c r="R158" s="119">
        <f>K158-AF158</f>
        <v>21.341072576318936</v>
      </c>
      <c r="T158" s="82">
        <v>491</v>
      </c>
      <c r="U158" s="83" t="s">
        <v>170</v>
      </c>
      <c r="V158" s="100">
        <v>51919</v>
      </c>
      <c r="W158" s="85">
        <v>-5878583.0454623289</v>
      </c>
      <c r="X158" s="85">
        <v>11804599.064073771</v>
      </c>
      <c r="Y158" s="88">
        <v>5926016.0186114423</v>
      </c>
      <c r="Z158" s="103">
        <v>4892585.8809719933</v>
      </c>
      <c r="AA158" s="89">
        <v>10818601.899583437</v>
      </c>
      <c r="AB158" s="204">
        <v>3321120</v>
      </c>
      <c r="AC158" s="113">
        <f>AA158+AB158</f>
        <v>14139721.899583437</v>
      </c>
      <c r="AD158" s="107">
        <v>108915.37667999987</v>
      </c>
      <c r="AE158" s="108">
        <f>AC158+AD158</f>
        <v>14248637.276263436</v>
      </c>
      <c r="AF158" s="114">
        <f>AC158/V158</f>
        <v>272.34195380464638</v>
      </c>
      <c r="AG158" s="84">
        <f>AE158/V158</f>
        <v>274.43974799713857</v>
      </c>
      <c r="AH158" s="92">
        <v>10</v>
      </c>
      <c r="AI158" s="92">
        <v>10</v>
      </c>
    </row>
    <row r="159" spans="1:35">
      <c r="A159" s="82">
        <v>494</v>
      </c>
      <c r="B159" s="83" t="s">
        <v>171</v>
      </c>
      <c r="C159" s="100">
        <v>8749</v>
      </c>
      <c r="D159" s="85">
        <v>5103875.957281095</v>
      </c>
      <c r="E159" s="108">
        <v>5170804.8445556015</v>
      </c>
      <c r="F159" s="88">
        <f>SUM(D159:E159)</f>
        <v>10274680.801836696</v>
      </c>
      <c r="G159" s="103">
        <v>692860.38198446122</v>
      </c>
      <c r="H159" s="89">
        <f>SUM(F159:G159)</f>
        <v>10967541.183821157</v>
      </c>
      <c r="I159" s="105">
        <v>-194822</v>
      </c>
      <c r="J159" s="94">
        <f>SUM(H159:I159)</f>
        <v>10772719.183821157</v>
      </c>
      <c r="K159" s="91">
        <f>J159/C159</f>
        <v>1231.3086277084417</v>
      </c>
      <c r="L159" s="84">
        <v>51773.976120000065</v>
      </c>
      <c r="M159" s="91">
        <f>SUM(J159,L159)</f>
        <v>10824493.159941157</v>
      </c>
      <c r="N159" s="92">
        <v>17</v>
      </c>
      <c r="O159" s="92">
        <v>17</v>
      </c>
      <c r="P159" s="117">
        <f>J159-AC159</f>
        <v>242534.67132229358</v>
      </c>
      <c r="Q159" s="96">
        <f>P159/AC159</f>
        <v>2.3032328734070677E-2</v>
      </c>
      <c r="R159" s="119">
        <f>K159-AF159</f>
        <v>38.356943954180451</v>
      </c>
      <c r="T159" s="82">
        <v>494</v>
      </c>
      <c r="U159" s="83" t="s">
        <v>171</v>
      </c>
      <c r="V159" s="100">
        <v>8827</v>
      </c>
      <c r="W159" s="85">
        <v>4983612.3238772666</v>
      </c>
      <c r="X159" s="85">
        <v>5112019.6003646376</v>
      </c>
      <c r="Y159" s="88">
        <v>10095631.924241904</v>
      </c>
      <c r="Z159" s="103">
        <v>629374.5882569591</v>
      </c>
      <c r="AA159" s="89">
        <v>10725006.512498863</v>
      </c>
      <c r="AB159" s="204">
        <v>-194822</v>
      </c>
      <c r="AC159" s="113">
        <f>AA159+AB159</f>
        <v>10530184.512498863</v>
      </c>
      <c r="AD159" s="107">
        <v>29904.221880000026</v>
      </c>
      <c r="AE159" s="108">
        <f>AC159+AD159</f>
        <v>10560088.734378863</v>
      </c>
      <c r="AF159" s="114">
        <f>AC159/V159</f>
        <v>1192.9516837542612</v>
      </c>
      <c r="AG159" s="84">
        <f>AE159/V159</f>
        <v>1196.3394963610358</v>
      </c>
      <c r="AH159" s="92">
        <v>17</v>
      </c>
      <c r="AI159" s="92">
        <v>17</v>
      </c>
    </row>
    <row r="160" spans="1:35">
      <c r="A160" s="82">
        <v>495</v>
      </c>
      <c r="B160" s="83" t="s">
        <v>172</v>
      </c>
      <c r="C160" s="100">
        <v>1393</v>
      </c>
      <c r="D160" s="85">
        <v>628246.7000548736</v>
      </c>
      <c r="E160" s="108">
        <v>261101.55075214</v>
      </c>
      <c r="F160" s="88">
        <f>SUM(D160:E160)</f>
        <v>889348.2508070136</v>
      </c>
      <c r="G160" s="103">
        <v>239212.52469147622</v>
      </c>
      <c r="H160" s="89">
        <f>SUM(F160:G160)</f>
        <v>1128560.7754984898</v>
      </c>
      <c r="I160" s="105">
        <v>-323273</v>
      </c>
      <c r="J160" s="94">
        <f>SUM(H160:I160)</f>
        <v>805287.77549848985</v>
      </c>
      <c r="K160" s="91">
        <f>J160/C160</f>
        <v>578.09603409798262</v>
      </c>
      <c r="L160" s="84">
        <v>-17535.80904</v>
      </c>
      <c r="M160" s="91">
        <f>SUM(J160,L160)</f>
        <v>787751.96645848989</v>
      </c>
      <c r="N160" s="92">
        <v>13</v>
      </c>
      <c r="O160" s="92">
        <v>13</v>
      </c>
      <c r="P160" s="117">
        <f>J160-AC160</f>
        <v>-328172.59409466805</v>
      </c>
      <c r="Q160" s="96">
        <f>P160/AC160</f>
        <v>-0.28953159977923332</v>
      </c>
      <c r="R160" s="119">
        <f>K160-AF160</f>
        <v>-214.53359498814177</v>
      </c>
      <c r="T160" s="82">
        <v>495</v>
      </c>
      <c r="U160" s="83" t="s">
        <v>172</v>
      </c>
      <c r="V160" s="100">
        <v>1430</v>
      </c>
      <c r="W160" s="85">
        <v>790761.87487896928</v>
      </c>
      <c r="X160" s="85">
        <v>443570.12131373712</v>
      </c>
      <c r="Y160" s="88">
        <v>1234331.9961927063</v>
      </c>
      <c r="Z160" s="103">
        <v>222401.37340045162</v>
      </c>
      <c r="AA160" s="89">
        <v>1456733.3695931579</v>
      </c>
      <c r="AB160" s="204">
        <v>-323273</v>
      </c>
      <c r="AC160" s="113">
        <f>AA160+AB160</f>
        <v>1133460.3695931579</v>
      </c>
      <c r="AD160" s="107">
        <v>-50790.50394000001</v>
      </c>
      <c r="AE160" s="108">
        <f>AC160+AD160</f>
        <v>1082669.8656531579</v>
      </c>
      <c r="AF160" s="114">
        <f>AC160/V160</f>
        <v>792.6296290861244</v>
      </c>
      <c r="AG160" s="84">
        <f>AE160/V160</f>
        <v>757.11179416304753</v>
      </c>
      <c r="AH160" s="92">
        <v>13</v>
      </c>
      <c r="AI160" s="92">
        <v>13</v>
      </c>
    </row>
    <row r="161" spans="1:35">
      <c r="A161" s="82">
        <v>498</v>
      </c>
      <c r="B161" s="83" t="s">
        <v>173</v>
      </c>
      <c r="C161" s="100">
        <v>2313</v>
      </c>
      <c r="D161" s="85">
        <v>3721122.6602881211</v>
      </c>
      <c r="E161" s="108">
        <v>355803.14590409742</v>
      </c>
      <c r="F161" s="88">
        <f>SUM(D161:E161)</f>
        <v>4076925.8061922183</v>
      </c>
      <c r="G161" s="103">
        <v>284078.78172034613</v>
      </c>
      <c r="H161" s="89">
        <f>SUM(F161:G161)</f>
        <v>4361004.5879125642</v>
      </c>
      <c r="I161" s="105">
        <v>251834</v>
      </c>
      <c r="J161" s="94">
        <f>SUM(H161:I161)</f>
        <v>4612838.5879125642</v>
      </c>
      <c r="K161" s="91">
        <f>J161/C161</f>
        <v>1994.3098088683805</v>
      </c>
      <c r="L161" s="84">
        <v>143436.91709999996</v>
      </c>
      <c r="M161" s="91">
        <f>SUM(J161,L161)</f>
        <v>4756275.5050125644</v>
      </c>
      <c r="N161" s="92">
        <v>19</v>
      </c>
      <c r="O161" s="92">
        <v>19</v>
      </c>
      <c r="P161" s="117">
        <f>J161-AC161</f>
        <v>92381.722214671783</v>
      </c>
      <c r="Q161" s="96">
        <f>P161/AC161</f>
        <v>2.0436368482062574E-2</v>
      </c>
      <c r="R161" s="119">
        <f>K161-AF161</f>
        <v>50.027285987566529</v>
      </c>
      <c r="T161" s="82">
        <v>498</v>
      </c>
      <c r="U161" s="83" t="s">
        <v>173</v>
      </c>
      <c r="V161" s="100">
        <v>2325</v>
      </c>
      <c r="W161" s="85">
        <v>3799575.9604782616</v>
      </c>
      <c r="X161" s="85">
        <v>204439.13686473353</v>
      </c>
      <c r="Y161" s="88">
        <v>4004015.097342995</v>
      </c>
      <c r="Z161" s="103">
        <v>264607.76835489785</v>
      </c>
      <c r="AA161" s="89">
        <v>4268622.8656978924</v>
      </c>
      <c r="AB161" s="204">
        <v>251834</v>
      </c>
      <c r="AC161" s="113">
        <f>AA161+AB161</f>
        <v>4520456.8656978924</v>
      </c>
      <c r="AD161" s="107">
        <v>55641.188760000019</v>
      </c>
      <c r="AE161" s="108">
        <f>AC161+AD161</f>
        <v>4576098.0544578927</v>
      </c>
      <c r="AF161" s="114">
        <f>AC161/V161</f>
        <v>1944.282522880814</v>
      </c>
      <c r="AG161" s="84">
        <f>AE161/V161</f>
        <v>1968.2142169711367</v>
      </c>
      <c r="AH161" s="92">
        <v>19</v>
      </c>
      <c r="AI161" s="92">
        <v>19</v>
      </c>
    </row>
    <row r="162" spans="1:35">
      <c r="A162" s="82">
        <v>499</v>
      </c>
      <c r="B162" s="83" t="s">
        <v>174</v>
      </c>
      <c r="C162" s="100">
        <v>19738</v>
      </c>
      <c r="D162" s="85">
        <v>17926880.324504517</v>
      </c>
      <c r="E162" s="108">
        <v>3741389.687296201</v>
      </c>
      <c r="F162" s="88">
        <f>SUM(D162:E162)</f>
        <v>21668270.011800718</v>
      </c>
      <c r="G162" s="103">
        <v>1407349.6977041881</v>
      </c>
      <c r="H162" s="89">
        <f>SUM(F162:G162)</f>
        <v>23075619.709504906</v>
      </c>
      <c r="I162" s="105">
        <v>-1054078</v>
      </c>
      <c r="J162" s="94">
        <f>SUM(H162:I162)</f>
        <v>22021541.709504906</v>
      </c>
      <c r="K162" s="91">
        <f>J162/C162</f>
        <v>1115.6926593122355</v>
      </c>
      <c r="L162" s="84">
        <v>547060.56738000037</v>
      </c>
      <c r="M162" s="91">
        <f>SUM(J162,L162)</f>
        <v>22568602.276884906</v>
      </c>
      <c r="N162" s="92">
        <v>15</v>
      </c>
      <c r="O162" s="92">
        <v>15</v>
      </c>
      <c r="P162" s="117">
        <f>J162-AC162</f>
        <v>168104.04435432702</v>
      </c>
      <c r="Q162" s="96">
        <f>P162/AC162</f>
        <v>7.6923387034160112E-3</v>
      </c>
      <c r="R162" s="119">
        <f>K162-AF162</f>
        <v>9.9173385031185717</v>
      </c>
      <c r="T162" s="82">
        <v>499</v>
      </c>
      <c r="U162" s="83" t="s">
        <v>174</v>
      </c>
      <c r="V162" s="100">
        <v>19763</v>
      </c>
      <c r="W162" s="85">
        <v>17309603.759778433</v>
      </c>
      <c r="X162" s="85">
        <v>4296120.4627032205</v>
      </c>
      <c r="Y162" s="88">
        <v>21605724.222481653</v>
      </c>
      <c r="Z162" s="103">
        <v>1301791.442668926</v>
      </c>
      <c r="AA162" s="89">
        <v>22907515.665150579</v>
      </c>
      <c r="AB162" s="204">
        <v>-1054078</v>
      </c>
      <c r="AC162" s="113">
        <f>AA162+AB162</f>
        <v>21853437.665150579</v>
      </c>
      <c r="AD162" s="107">
        <v>514589.31642000028</v>
      </c>
      <c r="AE162" s="108">
        <f>AC162+AD162</f>
        <v>22368026.981570579</v>
      </c>
      <c r="AF162" s="114">
        <f>AC162/V162</f>
        <v>1105.7753208091169</v>
      </c>
      <c r="AG162" s="84">
        <f>AE162/V162</f>
        <v>1131.8133371234417</v>
      </c>
      <c r="AH162" s="92">
        <v>15</v>
      </c>
      <c r="AI162" s="92">
        <v>15</v>
      </c>
    </row>
    <row r="163" spans="1:35">
      <c r="A163" s="82">
        <v>500</v>
      </c>
      <c r="B163" s="83" t="s">
        <v>175</v>
      </c>
      <c r="C163" s="100">
        <v>10614</v>
      </c>
      <c r="D163" s="85">
        <v>11937815.50104277</v>
      </c>
      <c r="E163" s="108">
        <v>859412.54610336025</v>
      </c>
      <c r="F163" s="88">
        <f>SUM(D163:E163)</f>
        <v>12797228.04714613</v>
      </c>
      <c r="G163" s="103">
        <v>428495.4967638778</v>
      </c>
      <c r="H163" s="89">
        <f>SUM(F163:G163)</f>
        <v>13225723.543910008</v>
      </c>
      <c r="I163" s="105">
        <v>-629542</v>
      </c>
      <c r="J163" s="94">
        <f>SUM(H163:I163)</f>
        <v>12596181.543910008</v>
      </c>
      <c r="K163" s="91">
        <f>J163/C163</f>
        <v>1186.7516057951768</v>
      </c>
      <c r="L163" s="84">
        <v>-195377.5834200001</v>
      </c>
      <c r="M163" s="91">
        <f>SUM(J163,L163)</f>
        <v>12400803.960490007</v>
      </c>
      <c r="N163" s="92">
        <v>13</v>
      </c>
      <c r="O163" s="92">
        <v>13</v>
      </c>
      <c r="P163" s="117">
        <f>J163-AC163</f>
        <v>-190994.73688917235</v>
      </c>
      <c r="Q163" s="96">
        <f>P163/AC163</f>
        <v>-1.4936427925527546E-2</v>
      </c>
      <c r="R163" s="119">
        <f>K163-AF163</f>
        <v>-25.18814217176282</v>
      </c>
      <c r="T163" s="82">
        <v>500</v>
      </c>
      <c r="U163" s="83" t="s">
        <v>175</v>
      </c>
      <c r="V163" s="100">
        <v>10551</v>
      </c>
      <c r="W163" s="85">
        <v>11953531.445108065</v>
      </c>
      <c r="X163" s="85">
        <v>1056245.4831775068</v>
      </c>
      <c r="Y163" s="88">
        <v>13009776.928285573</v>
      </c>
      <c r="Z163" s="103">
        <v>406941.35251360852</v>
      </c>
      <c r="AA163" s="89">
        <v>13416718.28079918</v>
      </c>
      <c r="AB163" s="204">
        <v>-629542</v>
      </c>
      <c r="AC163" s="113">
        <f>AA163+AB163</f>
        <v>12787176.28079918</v>
      </c>
      <c r="AD163" s="107">
        <v>-164350.70304300004</v>
      </c>
      <c r="AE163" s="108">
        <f>AC163+AD163</f>
        <v>12622825.577756179</v>
      </c>
      <c r="AF163" s="114">
        <f>AC163/V163</f>
        <v>1211.9397479669396</v>
      </c>
      <c r="AG163" s="84">
        <f>AE163/V163</f>
        <v>1196.3629587485716</v>
      </c>
      <c r="AH163" s="92">
        <v>13</v>
      </c>
      <c r="AI163" s="92">
        <v>13</v>
      </c>
    </row>
    <row r="164" spans="1:35">
      <c r="A164" s="82">
        <v>503</v>
      </c>
      <c r="B164" s="83" t="s">
        <v>176</v>
      </c>
      <c r="C164" s="100">
        <v>7477</v>
      </c>
      <c r="D164" s="85">
        <v>871905.11045317631</v>
      </c>
      <c r="E164" s="108">
        <v>2842099.9874376799</v>
      </c>
      <c r="F164" s="88">
        <f>SUM(D164:E164)</f>
        <v>3714005.0978908562</v>
      </c>
      <c r="G164" s="103">
        <v>900560.19508145121</v>
      </c>
      <c r="H164" s="89">
        <f>SUM(F164:G164)</f>
        <v>4614565.2929723077</v>
      </c>
      <c r="I164" s="105">
        <v>-197444</v>
      </c>
      <c r="J164" s="94">
        <f>SUM(H164:I164)</f>
        <v>4417121.2929723077</v>
      </c>
      <c r="K164" s="91">
        <f>J164/C164</f>
        <v>590.76117332784645</v>
      </c>
      <c r="L164" s="84">
        <v>260203.40220000007</v>
      </c>
      <c r="M164" s="91">
        <f>SUM(J164,L164)</f>
        <v>4677324.695172308</v>
      </c>
      <c r="N164" s="92">
        <v>2</v>
      </c>
      <c r="O164" s="92">
        <v>2</v>
      </c>
      <c r="P164" s="117">
        <f>J164-AC164</f>
        <v>-86467.332348812371</v>
      </c>
      <c r="Q164" s="96">
        <f>P164/AC164</f>
        <v>-1.9199651554019762E-2</v>
      </c>
      <c r="R164" s="119">
        <f>K164-AF164</f>
        <v>-8.5187502012447567</v>
      </c>
      <c r="T164" s="82">
        <v>503</v>
      </c>
      <c r="U164" s="83" t="s">
        <v>176</v>
      </c>
      <c r="V164" s="100">
        <v>7515</v>
      </c>
      <c r="W164" s="85">
        <v>916602.22005174309</v>
      </c>
      <c r="X164" s="85">
        <v>2943628.8619255815</v>
      </c>
      <c r="Y164" s="88">
        <v>3860231.0819773246</v>
      </c>
      <c r="Z164" s="103">
        <v>840801.54334379546</v>
      </c>
      <c r="AA164" s="89">
        <v>4701032.62532112</v>
      </c>
      <c r="AB164" s="204">
        <v>-197444</v>
      </c>
      <c r="AC164" s="113">
        <f>AA164+AB164</f>
        <v>4503588.62532112</v>
      </c>
      <c r="AD164" s="107">
        <v>204495.5373600001</v>
      </c>
      <c r="AE164" s="108">
        <f>AC164+AD164</f>
        <v>4708084.1626811204</v>
      </c>
      <c r="AF164" s="114">
        <f>AC164/V164</f>
        <v>599.27992352909121</v>
      </c>
      <c r="AG164" s="84">
        <f>AE164/V164</f>
        <v>626.49157188038862</v>
      </c>
      <c r="AH164" s="92">
        <v>2</v>
      </c>
      <c r="AI164" s="92">
        <v>2</v>
      </c>
    </row>
    <row r="165" spans="1:35">
      <c r="A165" s="82">
        <v>504</v>
      </c>
      <c r="B165" s="83" t="s">
        <v>177</v>
      </c>
      <c r="C165" s="100">
        <v>1677</v>
      </c>
      <c r="D165" s="85">
        <v>-165712.79105912894</v>
      </c>
      <c r="E165" s="108">
        <v>729939.21098059055</v>
      </c>
      <c r="F165" s="88">
        <f>SUM(D165:E165)</f>
        <v>564226.41992146161</v>
      </c>
      <c r="G165" s="103">
        <v>273741.32354085543</v>
      </c>
      <c r="H165" s="89">
        <f>SUM(F165:G165)</f>
        <v>837967.74346231704</v>
      </c>
      <c r="I165" s="105">
        <v>-459037</v>
      </c>
      <c r="J165" s="94">
        <f>SUM(H165:I165)</f>
        <v>378930.74346231704</v>
      </c>
      <c r="K165" s="91">
        <f>J165/C165</f>
        <v>225.9575095183763</v>
      </c>
      <c r="L165" s="84">
        <v>-724935.67980000004</v>
      </c>
      <c r="M165" s="91">
        <f>SUM(J165,L165)</f>
        <v>-346004.936337683</v>
      </c>
      <c r="N165" s="92">
        <v>1</v>
      </c>
      <c r="O165" s="93">
        <v>34</v>
      </c>
      <c r="P165" s="117">
        <f>J165-AC165</f>
        <v>-132440.90979141055</v>
      </c>
      <c r="Q165" s="96">
        <f>P165/AC165</f>
        <v>-0.25899149659298237</v>
      </c>
      <c r="R165" s="119">
        <f>K165-AF165</f>
        <v>-72.218381591668958</v>
      </c>
      <c r="T165" s="82">
        <v>504</v>
      </c>
      <c r="U165" s="83" t="s">
        <v>177</v>
      </c>
      <c r="V165" s="100">
        <v>1715</v>
      </c>
      <c r="W165" s="85">
        <v>-85644.392256094841</v>
      </c>
      <c r="X165" s="85">
        <v>800289.95998893166</v>
      </c>
      <c r="Y165" s="88">
        <v>714645.56773283682</v>
      </c>
      <c r="Z165" s="103">
        <v>255763.08552089083</v>
      </c>
      <c r="AA165" s="89">
        <v>970408.65325372759</v>
      </c>
      <c r="AB165" s="204">
        <v>-459037</v>
      </c>
      <c r="AC165" s="113">
        <f>AA165+AB165</f>
        <v>511371.65325372759</v>
      </c>
      <c r="AD165" s="107">
        <v>-828983.70264000003</v>
      </c>
      <c r="AE165" s="108">
        <f>AC165+AD165</f>
        <v>-317612.04938627244</v>
      </c>
      <c r="AF165" s="114">
        <f>AC165/V165</f>
        <v>298.17589111004526</v>
      </c>
      <c r="AG165" s="84">
        <f>AE165/V165</f>
        <v>-185.19653025438626</v>
      </c>
      <c r="AH165" s="92">
        <v>1</v>
      </c>
      <c r="AI165" s="93">
        <v>34</v>
      </c>
    </row>
    <row r="166" spans="1:35">
      <c r="A166" s="82">
        <v>505</v>
      </c>
      <c r="B166" s="83" t="s">
        <v>178</v>
      </c>
      <c r="C166" s="100">
        <v>20934</v>
      </c>
      <c r="D166" s="85">
        <v>11716665.295394205</v>
      </c>
      <c r="E166" s="108">
        <v>3442018.273396485</v>
      </c>
      <c r="F166" s="88">
        <f>SUM(D166:E166)</f>
        <v>15158683.568790689</v>
      </c>
      <c r="G166" s="103">
        <v>1723313.8910692544</v>
      </c>
      <c r="H166" s="89">
        <f>SUM(F166:G166)</f>
        <v>16881997.459859945</v>
      </c>
      <c r="I166" s="105">
        <v>-1868498</v>
      </c>
      <c r="J166" s="94">
        <f>SUM(H166:I166)</f>
        <v>15013499.459859945</v>
      </c>
      <c r="K166" s="91">
        <f>J166/C166</f>
        <v>717.18254800133491</v>
      </c>
      <c r="L166" s="84">
        <v>-1945307.9720399999</v>
      </c>
      <c r="M166" s="91">
        <f>SUM(J166,L166)</f>
        <v>13068191.487819945</v>
      </c>
      <c r="N166" s="92">
        <v>1</v>
      </c>
      <c r="O166" s="93">
        <v>35</v>
      </c>
      <c r="P166" s="117">
        <f>J166-AC166</f>
        <v>-151456.98369101435</v>
      </c>
      <c r="Q166" s="96">
        <f>P166/AC166</f>
        <v>-9.9873009365234848E-3</v>
      </c>
      <c r="R166" s="119">
        <f>K166-AF166</f>
        <v>-6.4399382109550061</v>
      </c>
      <c r="T166" s="82">
        <v>505</v>
      </c>
      <c r="U166" s="83" t="s">
        <v>178</v>
      </c>
      <c r="V166" s="100">
        <v>20957</v>
      </c>
      <c r="W166" s="85">
        <v>11736761.681415055</v>
      </c>
      <c r="X166" s="85">
        <v>3663261.5419362383</v>
      </c>
      <c r="Y166" s="88">
        <v>15400023.223351292</v>
      </c>
      <c r="Z166" s="103">
        <v>1633431.2201996678</v>
      </c>
      <c r="AA166" s="89">
        <v>17033454.443550959</v>
      </c>
      <c r="AB166" s="204">
        <v>-1868498</v>
      </c>
      <c r="AC166" s="113">
        <f>AA166+AB166</f>
        <v>15164956.443550959</v>
      </c>
      <c r="AD166" s="107">
        <v>-1815981.3803699994</v>
      </c>
      <c r="AE166" s="108">
        <f>AC166+AD166</f>
        <v>13348975.063180961</v>
      </c>
      <c r="AF166" s="114">
        <f>AC166/V166</f>
        <v>723.62248621228991</v>
      </c>
      <c r="AG166" s="84">
        <f>AE166/V166</f>
        <v>636.96975059316503</v>
      </c>
      <c r="AH166" s="92">
        <v>1</v>
      </c>
      <c r="AI166" s="93">
        <v>35</v>
      </c>
    </row>
    <row r="167" spans="1:35">
      <c r="A167" s="82">
        <v>507</v>
      </c>
      <c r="B167" s="83" t="s">
        <v>400</v>
      </c>
      <c r="C167" s="100">
        <v>7057</v>
      </c>
      <c r="D167" s="85">
        <v>-876257.30912028975</v>
      </c>
      <c r="E167" s="108">
        <v>1375388.7881631809</v>
      </c>
      <c r="F167" s="88">
        <f>SUM(D167:E167)</f>
        <v>499131.47904289118</v>
      </c>
      <c r="G167" s="103">
        <v>1132521.9539467234</v>
      </c>
      <c r="H167" s="89">
        <f>SUM(F167:G167)</f>
        <v>1631653.4329896146</v>
      </c>
      <c r="I167" s="105">
        <v>-56521</v>
      </c>
      <c r="J167" s="94">
        <f>SUM(H167:I167)</f>
        <v>1575132.4329896146</v>
      </c>
      <c r="K167" s="91">
        <f>J167/C167</f>
        <v>223.20142170746982</v>
      </c>
      <c r="L167" s="84">
        <v>-17819.182379999984</v>
      </c>
      <c r="M167" s="91">
        <f>SUM(J167,L167)</f>
        <v>1557313.2506096147</v>
      </c>
      <c r="N167" s="92">
        <v>10</v>
      </c>
      <c r="O167" s="92">
        <v>10</v>
      </c>
      <c r="P167" s="117">
        <f>J167-AC167</f>
        <v>-364574.22561797756</v>
      </c>
      <c r="Q167" s="96">
        <f>P167/AC167</f>
        <v>-0.18795327839916021</v>
      </c>
      <c r="R167" s="119">
        <f>K167-AF167</f>
        <v>-50.035183252044476</v>
      </c>
      <c r="T167" s="82">
        <v>507</v>
      </c>
      <c r="U167" s="83" t="s">
        <v>400</v>
      </c>
      <c r="V167" s="100">
        <v>7099</v>
      </c>
      <c r="W167" s="85">
        <v>-811357.4875015961</v>
      </c>
      <c r="X167" s="85">
        <v>1745876.6207233013</v>
      </c>
      <c r="Y167" s="88">
        <v>934519.13322170521</v>
      </c>
      <c r="Z167" s="103">
        <v>1061708.5253858869</v>
      </c>
      <c r="AA167" s="89">
        <v>1996227.6586075921</v>
      </c>
      <c r="AB167" s="204">
        <v>-56521</v>
      </c>
      <c r="AC167" s="113">
        <f>AA167+AB167</f>
        <v>1939706.6586075921</v>
      </c>
      <c r="AD167" s="107">
        <v>70409.940480000019</v>
      </c>
      <c r="AE167" s="108">
        <f>AC167+AD167</f>
        <v>2010116.5990875922</v>
      </c>
      <c r="AF167" s="114">
        <f>AC167/V167</f>
        <v>273.2366049595143</v>
      </c>
      <c r="AG167" s="84">
        <f>AE167/V167</f>
        <v>283.15489492711538</v>
      </c>
      <c r="AH167" s="92">
        <v>10</v>
      </c>
      <c r="AI167" s="92">
        <v>10</v>
      </c>
    </row>
    <row r="168" spans="1:35">
      <c r="A168" s="82">
        <v>508</v>
      </c>
      <c r="B168" s="83" t="s">
        <v>180</v>
      </c>
      <c r="C168" s="100">
        <v>9270</v>
      </c>
      <c r="D168" s="85">
        <v>-862284.33879155992</v>
      </c>
      <c r="E168" s="108">
        <v>25749.773133511164</v>
      </c>
      <c r="F168" s="88">
        <f>SUM(D168:E168)</f>
        <v>-836534.56565804873</v>
      </c>
      <c r="G168" s="103">
        <v>1019829.2773033574</v>
      </c>
      <c r="H168" s="89">
        <f>SUM(F168:G168)</f>
        <v>183294.71164530865</v>
      </c>
      <c r="I168" s="105">
        <v>-405139</v>
      </c>
      <c r="J168" s="94">
        <f>SUM(H168:I168)</f>
        <v>-221844.28835469135</v>
      </c>
      <c r="K168" s="91">
        <f>J168/C168</f>
        <v>-23.931422691983965</v>
      </c>
      <c r="L168" s="84">
        <v>-35088.287099999958</v>
      </c>
      <c r="M168" s="91">
        <f>SUM(J168,L168)</f>
        <v>-256932.57545469131</v>
      </c>
      <c r="N168" s="92">
        <v>6</v>
      </c>
      <c r="O168" s="92">
        <v>6</v>
      </c>
      <c r="P168" s="117">
        <f>J168-AC168</f>
        <v>-1575466.5328615468</v>
      </c>
      <c r="Q168" s="96">
        <f>P168/AC168</f>
        <v>-1.1638893637090846</v>
      </c>
      <c r="R168" s="119">
        <f>K168-AF168</f>
        <v>-169.93748940613082</v>
      </c>
      <c r="T168" s="82">
        <v>508</v>
      </c>
      <c r="U168" s="83" t="s">
        <v>180</v>
      </c>
      <c r="V168" s="100">
        <v>9271</v>
      </c>
      <c r="W168" s="85">
        <v>-1136283.2194244647</v>
      </c>
      <c r="X168" s="85">
        <v>1965067.2179423189</v>
      </c>
      <c r="Y168" s="88">
        <v>828783.99851785414</v>
      </c>
      <c r="Z168" s="103">
        <v>929977.24598900147</v>
      </c>
      <c r="AA168" s="89">
        <v>1758761.2445068555</v>
      </c>
      <c r="AB168" s="204">
        <v>-405139</v>
      </c>
      <c r="AC168" s="113">
        <f>AA168+AB168</f>
        <v>1353622.2445068555</v>
      </c>
      <c r="AD168" s="107">
        <v>134202.28002000003</v>
      </c>
      <c r="AE168" s="108">
        <f>AC168+AD168</f>
        <v>1487824.5245268554</v>
      </c>
      <c r="AF168" s="114">
        <f>AC168/V168</f>
        <v>146.00606671414687</v>
      </c>
      <c r="AG168" s="84">
        <f>AE168/V168</f>
        <v>160.48155803331414</v>
      </c>
      <c r="AH168" s="92">
        <v>6</v>
      </c>
      <c r="AI168" s="92">
        <v>6</v>
      </c>
    </row>
    <row r="169" spans="1:35">
      <c r="A169" s="82">
        <v>529</v>
      </c>
      <c r="B169" s="83" t="s">
        <v>181</v>
      </c>
      <c r="C169" s="100">
        <v>20129</v>
      </c>
      <c r="D169" s="85">
        <v>10701550.282064077</v>
      </c>
      <c r="E169" s="108">
        <v>-609873.901835392</v>
      </c>
      <c r="F169" s="88">
        <f>SUM(D169:E169)</f>
        <v>10091676.380228685</v>
      </c>
      <c r="G169" s="103">
        <v>1400771.4246599891</v>
      </c>
      <c r="H169" s="89">
        <f>SUM(F169:G169)</f>
        <v>11492447.804888675</v>
      </c>
      <c r="I169" s="105">
        <v>-860950</v>
      </c>
      <c r="J169" s="94">
        <f>SUM(H169:I169)</f>
        <v>10631497.804888675</v>
      </c>
      <c r="K169" s="91">
        <f>J169/C169</f>
        <v>528.168205320119</v>
      </c>
      <c r="L169" s="84">
        <v>10418.13750000007</v>
      </c>
      <c r="M169" s="91">
        <f>SUM(J169,L169)</f>
        <v>10641915.942388674</v>
      </c>
      <c r="N169" s="92">
        <v>2</v>
      </c>
      <c r="O169" s="92">
        <v>2</v>
      </c>
      <c r="P169" s="117">
        <f>J169-AC169</f>
        <v>-532475.66521757469</v>
      </c>
      <c r="Q169" s="96">
        <f>P169/AC169</f>
        <v>-4.7695891309969853E-2</v>
      </c>
      <c r="R169" s="119">
        <f>K169-AF169</f>
        <v>-30.05837951443516</v>
      </c>
      <c r="T169" s="82">
        <v>529</v>
      </c>
      <c r="U169" s="83" t="s">
        <v>181</v>
      </c>
      <c r="V169" s="100">
        <v>19999</v>
      </c>
      <c r="W169" s="85">
        <v>11229305.211105386</v>
      </c>
      <c r="X169" s="85">
        <v>-566233.71631354466</v>
      </c>
      <c r="Y169" s="88">
        <v>10663071.494791841</v>
      </c>
      <c r="Z169" s="103">
        <v>1361851.9753144083</v>
      </c>
      <c r="AA169" s="89">
        <v>12024923.47010625</v>
      </c>
      <c r="AB169" s="204">
        <v>-860950</v>
      </c>
      <c r="AC169" s="113">
        <f>AA169+AB169</f>
        <v>11163973.47010625</v>
      </c>
      <c r="AD169" s="107">
        <v>-48487.262101499888</v>
      </c>
      <c r="AE169" s="108">
        <f>AC169+AD169</f>
        <v>11115486.20800475</v>
      </c>
      <c r="AF169" s="114">
        <f>AC169/V169</f>
        <v>558.22658483455416</v>
      </c>
      <c r="AG169" s="84">
        <f>AE169/V169</f>
        <v>555.80210050526273</v>
      </c>
      <c r="AH169" s="92">
        <v>2</v>
      </c>
      <c r="AI169" s="92">
        <v>2</v>
      </c>
    </row>
    <row r="170" spans="1:35">
      <c r="A170" s="82">
        <v>531</v>
      </c>
      <c r="B170" s="83" t="s">
        <v>182</v>
      </c>
      <c r="C170" s="100">
        <v>4939</v>
      </c>
      <c r="D170" s="85">
        <v>-837741.21325086779</v>
      </c>
      <c r="E170" s="108">
        <v>1902164.1060182806</v>
      </c>
      <c r="F170" s="88">
        <f>SUM(D170:E170)</f>
        <v>1064422.8927674128</v>
      </c>
      <c r="G170" s="103">
        <v>533216.27913008607</v>
      </c>
      <c r="H170" s="89">
        <f>SUM(F170:G170)</f>
        <v>1597639.1718974989</v>
      </c>
      <c r="I170" s="105">
        <v>-305741</v>
      </c>
      <c r="J170" s="94">
        <f>SUM(H170:I170)</f>
        <v>1291898.1718974989</v>
      </c>
      <c r="K170" s="91">
        <f>J170/C170</f>
        <v>261.57079811652136</v>
      </c>
      <c r="L170" s="84">
        <v>-92546.39903999996</v>
      </c>
      <c r="M170" s="91">
        <f>SUM(J170,L170)</f>
        <v>1199351.7728574988</v>
      </c>
      <c r="N170" s="92">
        <v>4</v>
      </c>
      <c r="O170" s="92">
        <v>4</v>
      </c>
      <c r="P170" s="117">
        <f>J170-AC170</f>
        <v>85331.282845655456</v>
      </c>
      <c r="Q170" s="96">
        <f>P170/AC170</f>
        <v>7.0722380681862859E-2</v>
      </c>
      <c r="R170" s="119">
        <f>K170-AF170</f>
        <v>18.605254610310425</v>
      </c>
      <c r="T170" s="82">
        <v>531</v>
      </c>
      <c r="U170" s="83" t="s">
        <v>182</v>
      </c>
      <c r="V170" s="100">
        <v>4966</v>
      </c>
      <c r="W170" s="85">
        <v>-1072478.8689286937</v>
      </c>
      <c r="X170" s="85">
        <v>2094290.0725636466</v>
      </c>
      <c r="Y170" s="88">
        <v>1021811.2036349529</v>
      </c>
      <c r="Z170" s="103">
        <v>490496.68541689042</v>
      </c>
      <c r="AA170" s="89">
        <v>1512307.8890518434</v>
      </c>
      <c r="AB170" s="204">
        <v>-305741</v>
      </c>
      <c r="AC170" s="113">
        <f>AA170+AB170</f>
        <v>1206566.8890518434</v>
      </c>
      <c r="AD170" s="107">
        <v>-37730.326769999985</v>
      </c>
      <c r="AE170" s="108">
        <f>AC170+AD170</f>
        <v>1168836.5622818435</v>
      </c>
      <c r="AF170" s="114">
        <f>AC170/V170</f>
        <v>242.96554350621093</v>
      </c>
      <c r="AG170" s="84">
        <f>AE170/V170</f>
        <v>235.36781358877235</v>
      </c>
      <c r="AH170" s="92">
        <v>4</v>
      </c>
      <c r="AI170" s="92">
        <v>4</v>
      </c>
    </row>
    <row r="171" spans="1:35">
      <c r="A171" s="82">
        <v>535</v>
      </c>
      <c r="B171" s="83" t="s">
        <v>183</v>
      </c>
      <c r="C171" s="100">
        <v>10378</v>
      </c>
      <c r="D171" s="85">
        <v>9427618.0617070291</v>
      </c>
      <c r="E171" s="108">
        <v>6580687.112353934</v>
      </c>
      <c r="F171" s="88">
        <f>SUM(D171:E171)</f>
        <v>16008305.174060963</v>
      </c>
      <c r="G171" s="103">
        <v>1237789.7887975925</v>
      </c>
      <c r="H171" s="89">
        <f>SUM(F171:G171)</f>
        <v>17246094.962858554</v>
      </c>
      <c r="I171" s="105">
        <v>-626646</v>
      </c>
      <c r="J171" s="94">
        <f>SUM(H171:I171)</f>
        <v>16619448.962858554</v>
      </c>
      <c r="K171" s="91">
        <f>J171/C171</f>
        <v>1601.4115400711653</v>
      </c>
      <c r="L171" s="84">
        <v>-180892.20503999997</v>
      </c>
      <c r="M171" s="91">
        <f>SUM(J171,L171)</f>
        <v>16438556.757818554</v>
      </c>
      <c r="N171" s="92">
        <v>17</v>
      </c>
      <c r="O171" s="92">
        <v>17</v>
      </c>
      <c r="P171" s="117">
        <f>J171-AC171</f>
        <v>238036.42767770961</v>
      </c>
      <c r="Q171" s="96">
        <f>P171/AC171</f>
        <v>1.4530885365746133E-2</v>
      </c>
      <c r="R171" s="119">
        <f>K171-AF171</f>
        <v>34.412062820271331</v>
      </c>
      <c r="T171" s="82">
        <v>535</v>
      </c>
      <c r="U171" s="83" t="s">
        <v>183</v>
      </c>
      <c r="V171" s="100">
        <v>10454</v>
      </c>
      <c r="W171" s="85">
        <v>9306378.3957943954</v>
      </c>
      <c r="X171" s="85">
        <v>6561318.3776778886</v>
      </c>
      <c r="Y171" s="88">
        <v>15867696.773472283</v>
      </c>
      <c r="Z171" s="103">
        <v>1140361.7617085613</v>
      </c>
      <c r="AA171" s="89">
        <v>17008058.535180844</v>
      </c>
      <c r="AB171" s="204">
        <v>-626646</v>
      </c>
      <c r="AC171" s="113">
        <f>AA171+AB171</f>
        <v>16381412.535180844</v>
      </c>
      <c r="AD171" s="107">
        <v>-202945.31849999999</v>
      </c>
      <c r="AE171" s="108">
        <f>AC171+AD171</f>
        <v>16178467.216680845</v>
      </c>
      <c r="AF171" s="114">
        <f>AC171/V171</f>
        <v>1566.999477250894</v>
      </c>
      <c r="AG171" s="84">
        <f>AE171/V171</f>
        <v>1547.5863034896543</v>
      </c>
      <c r="AH171" s="92">
        <v>17</v>
      </c>
      <c r="AI171" s="92">
        <v>17</v>
      </c>
    </row>
    <row r="172" spans="1:35">
      <c r="A172" s="82">
        <v>536</v>
      </c>
      <c r="B172" s="83" t="s">
        <v>184</v>
      </c>
      <c r="C172" s="100">
        <v>36176</v>
      </c>
      <c r="D172" s="85">
        <v>15616216.455634814</v>
      </c>
      <c r="E172" s="108">
        <v>6455161.4357412439</v>
      </c>
      <c r="F172" s="88">
        <f>SUM(D172:E172)</f>
        <v>22071377.891376056</v>
      </c>
      <c r="G172" s="103">
        <v>1758151.9843241256</v>
      </c>
      <c r="H172" s="89">
        <f>SUM(F172:G172)</f>
        <v>23829529.875700183</v>
      </c>
      <c r="I172" s="105">
        <v>-1066662</v>
      </c>
      <c r="J172" s="94">
        <f>SUM(H172:I172)</f>
        <v>22762867.875700183</v>
      </c>
      <c r="K172" s="91">
        <f>J172/C172</f>
        <v>629.22567104434381</v>
      </c>
      <c r="L172" s="84">
        <v>233299.60392000037</v>
      </c>
      <c r="M172" s="91">
        <f>SUM(J172,L172)</f>
        <v>22996167.479620185</v>
      </c>
      <c r="N172" s="92">
        <v>6</v>
      </c>
      <c r="O172" s="92">
        <v>6</v>
      </c>
      <c r="P172" s="117">
        <f>J172-AC172</f>
        <v>627898.37674764544</v>
      </c>
      <c r="Q172" s="96">
        <f>P172/AC172</f>
        <v>2.8366805600403406E-2</v>
      </c>
      <c r="R172" s="119">
        <f>K172-AF172</f>
        <v>8.2766571314608655</v>
      </c>
      <c r="T172" s="82">
        <v>536</v>
      </c>
      <c r="U172" s="83" t="s">
        <v>184</v>
      </c>
      <c r="V172" s="100">
        <v>35647</v>
      </c>
      <c r="W172" s="85">
        <v>15406028.950335838</v>
      </c>
      <c r="X172" s="85">
        <v>6196857.5309272399</v>
      </c>
      <c r="Y172" s="88">
        <v>21602886.481263079</v>
      </c>
      <c r="Z172" s="103">
        <v>1598745.0176894609</v>
      </c>
      <c r="AA172" s="89">
        <v>23201631.498952538</v>
      </c>
      <c r="AB172" s="204">
        <v>-1066662</v>
      </c>
      <c r="AC172" s="113">
        <f>AA172+AB172</f>
        <v>22134969.498952538</v>
      </c>
      <c r="AD172" s="107">
        <v>162720.47288700007</v>
      </c>
      <c r="AE172" s="108">
        <f>AC172+AD172</f>
        <v>22297689.97183954</v>
      </c>
      <c r="AF172" s="114">
        <f>AC172/V172</f>
        <v>620.94901391288295</v>
      </c>
      <c r="AG172" s="84">
        <f>AE172/V172</f>
        <v>625.51378718656656</v>
      </c>
      <c r="AH172" s="92">
        <v>6</v>
      </c>
      <c r="AI172" s="92">
        <v>6</v>
      </c>
    </row>
    <row r="173" spans="1:35">
      <c r="A173" s="82">
        <v>538</v>
      </c>
      <c r="B173" s="83" t="s">
        <v>185</v>
      </c>
      <c r="C173" s="100">
        <v>4659</v>
      </c>
      <c r="D173" s="85">
        <v>2660457.6985297785</v>
      </c>
      <c r="E173" s="108">
        <v>1730735.8005728708</v>
      </c>
      <c r="F173" s="88">
        <f>SUM(D173:E173)</f>
        <v>4391193.4991026493</v>
      </c>
      <c r="G173" s="103">
        <v>411468.06737524323</v>
      </c>
      <c r="H173" s="89">
        <f>SUM(F173:G173)</f>
        <v>4802661.5664778929</v>
      </c>
      <c r="I173" s="105">
        <v>823561</v>
      </c>
      <c r="J173" s="94">
        <f>SUM(H173:I173)</f>
        <v>5626222.5664778929</v>
      </c>
      <c r="K173" s="91">
        <f>J173/C173</f>
        <v>1207.6030406692194</v>
      </c>
      <c r="L173" s="84">
        <v>7301.0307599999942</v>
      </c>
      <c r="M173" s="91">
        <f>SUM(J173,L173)</f>
        <v>5633523.5972378924</v>
      </c>
      <c r="N173" s="92">
        <v>2</v>
      </c>
      <c r="O173" s="92">
        <v>2</v>
      </c>
      <c r="P173" s="117">
        <f>J173-AC173</f>
        <v>52447.409170118161</v>
      </c>
      <c r="Q173" s="96">
        <f>P173/AC173</f>
        <v>9.4096743571283788E-3</v>
      </c>
      <c r="R173" s="119">
        <f>K173-AF173</f>
        <v>20.430483202174628</v>
      </c>
      <c r="T173" s="82">
        <v>538</v>
      </c>
      <c r="U173" s="83" t="s">
        <v>185</v>
      </c>
      <c r="V173" s="100">
        <v>4695</v>
      </c>
      <c r="W173" s="85">
        <v>2609206.0859416155</v>
      </c>
      <c r="X173" s="85">
        <v>1757845.6786645274</v>
      </c>
      <c r="Y173" s="88">
        <v>4367051.7646061424</v>
      </c>
      <c r="Z173" s="103">
        <v>383162.39270163246</v>
      </c>
      <c r="AA173" s="89">
        <v>4750214.1573077748</v>
      </c>
      <c r="AB173" s="204">
        <v>823561</v>
      </c>
      <c r="AC173" s="113">
        <f>AA173+AB173</f>
        <v>5573775.1573077748</v>
      </c>
      <c r="AD173" s="107">
        <v>-1033.4792400000151</v>
      </c>
      <c r="AE173" s="108">
        <f>AC173+AD173</f>
        <v>5572741.6780677745</v>
      </c>
      <c r="AF173" s="114">
        <f>AC173/V173</f>
        <v>1187.1725574670447</v>
      </c>
      <c r="AG173" s="84">
        <f>AE173/V173</f>
        <v>1186.9524340932428</v>
      </c>
      <c r="AH173" s="92">
        <v>2</v>
      </c>
      <c r="AI173" s="92">
        <v>2</v>
      </c>
    </row>
    <row r="174" spans="1:35">
      <c r="A174" s="82">
        <v>541</v>
      </c>
      <c r="B174" s="83" t="s">
        <v>186</v>
      </c>
      <c r="C174" s="100">
        <v>8980</v>
      </c>
      <c r="D174" s="85">
        <v>6176461.5188818602</v>
      </c>
      <c r="E174" s="108">
        <v>4430325.883886748</v>
      </c>
      <c r="F174" s="88">
        <f>SUM(D174:E174)</f>
        <v>10606787.402768608</v>
      </c>
      <c r="G174" s="103">
        <v>1500680.0757150403</v>
      </c>
      <c r="H174" s="89">
        <f>SUM(F174:G174)</f>
        <v>12107467.478483649</v>
      </c>
      <c r="I174" s="105">
        <v>-465422</v>
      </c>
      <c r="J174" s="94">
        <f>SUM(H174:I174)</f>
        <v>11642045.478483649</v>
      </c>
      <c r="K174" s="91">
        <f>J174/C174</f>
        <v>1296.4415900315867</v>
      </c>
      <c r="L174" s="84">
        <v>-71843.47619999999</v>
      </c>
      <c r="M174" s="91">
        <f>SUM(J174,L174)</f>
        <v>11570202.00228365</v>
      </c>
      <c r="N174" s="92">
        <v>12</v>
      </c>
      <c r="O174" s="92">
        <v>12</v>
      </c>
      <c r="P174" s="117">
        <f>J174-AC174</f>
        <v>-342882.05178502016</v>
      </c>
      <c r="Q174" s="96">
        <f>P174/AC174</f>
        <v>-2.8609438890560709E-2</v>
      </c>
      <c r="R174" s="119">
        <f>K174-AF174</f>
        <v>-16.255839351619215</v>
      </c>
      <c r="T174" s="82">
        <v>541</v>
      </c>
      <c r="U174" s="83" t="s">
        <v>186</v>
      </c>
      <c r="V174" s="100">
        <v>9130</v>
      </c>
      <c r="W174" s="85">
        <v>6417738.9691351429</v>
      </c>
      <c r="X174" s="85">
        <v>4629403.0415882766</v>
      </c>
      <c r="Y174" s="88">
        <v>11047142.010723419</v>
      </c>
      <c r="Z174" s="103">
        <v>1403207.5195452492</v>
      </c>
      <c r="AA174" s="89">
        <v>12450349.530268669</v>
      </c>
      <c r="AB174" s="204">
        <v>-465422</v>
      </c>
      <c r="AC174" s="113">
        <f>AA174+AB174</f>
        <v>11984927.530268669</v>
      </c>
      <c r="AD174" s="107">
        <v>-59925.126900000003</v>
      </c>
      <c r="AE174" s="108">
        <f>AC174+AD174</f>
        <v>11925002.403368669</v>
      </c>
      <c r="AF174" s="114">
        <f>AC174/V174</f>
        <v>1312.6974293832059</v>
      </c>
      <c r="AG174" s="84">
        <f>AE174/V174</f>
        <v>1306.1338886493613</v>
      </c>
      <c r="AH174" s="92">
        <v>12</v>
      </c>
      <c r="AI174" s="92">
        <v>12</v>
      </c>
    </row>
    <row r="175" spans="1:35">
      <c r="A175" s="82">
        <v>543</v>
      </c>
      <c r="B175" s="83" t="s">
        <v>187</v>
      </c>
      <c r="C175" s="100">
        <v>45048</v>
      </c>
      <c r="D175" s="85">
        <v>38960015.973209143</v>
      </c>
      <c r="E175" s="108">
        <v>-186747.3292451819</v>
      </c>
      <c r="F175" s="88">
        <f>SUM(D175:E175)</f>
        <v>38773268.643963963</v>
      </c>
      <c r="G175" s="103">
        <v>2481964.8888698081</v>
      </c>
      <c r="H175" s="89">
        <f>SUM(F175:G175)</f>
        <v>41255233.53283377</v>
      </c>
      <c r="I175" s="105">
        <v>-7856162</v>
      </c>
      <c r="J175" s="94">
        <f>SUM(H175:I175)</f>
        <v>33399071.53283377</v>
      </c>
      <c r="K175" s="91">
        <f>J175/C175</f>
        <v>741.41075148361233</v>
      </c>
      <c r="L175" s="84">
        <v>-186226.29143999994</v>
      </c>
      <c r="M175" s="91">
        <f>SUM(J175,L175)</f>
        <v>33212845.241393771</v>
      </c>
      <c r="N175" s="92">
        <v>1</v>
      </c>
      <c r="O175" s="93">
        <v>35</v>
      </c>
      <c r="P175" s="117">
        <f>J175-AC175</f>
        <v>277180.77410089225</v>
      </c>
      <c r="Q175" s="96">
        <f>P175/AC175</f>
        <v>8.3685069828874758E-3</v>
      </c>
      <c r="R175" s="119">
        <f>K175-AF175</f>
        <v>1.8352070215630647</v>
      </c>
      <c r="T175" s="82">
        <v>543</v>
      </c>
      <c r="U175" s="83" t="s">
        <v>187</v>
      </c>
      <c r="V175" s="100">
        <v>44785</v>
      </c>
      <c r="W175" s="85">
        <v>38740314.345438816</v>
      </c>
      <c r="X175" s="85">
        <v>-209599.54589710652</v>
      </c>
      <c r="Y175" s="88">
        <v>38530714.799541712</v>
      </c>
      <c r="Z175" s="103">
        <v>2447337.9591911668</v>
      </c>
      <c r="AA175" s="89">
        <v>40978052.758732878</v>
      </c>
      <c r="AB175" s="204">
        <v>-7856162</v>
      </c>
      <c r="AC175" s="113">
        <f>AA175+AB175</f>
        <v>33121890.758732878</v>
      </c>
      <c r="AD175" s="107">
        <v>-380237.01522000018</v>
      </c>
      <c r="AE175" s="108">
        <f>AC175+AD175</f>
        <v>32741653.743512876</v>
      </c>
      <c r="AF175" s="114">
        <f>AC175/V175</f>
        <v>739.57554446204927</v>
      </c>
      <c r="AG175" s="84">
        <f>AE175/V175</f>
        <v>731.08526836022941</v>
      </c>
      <c r="AH175" s="92">
        <v>1</v>
      </c>
      <c r="AI175" s="93">
        <v>35</v>
      </c>
    </row>
    <row r="176" spans="1:35">
      <c r="A176" s="82">
        <v>545</v>
      </c>
      <c r="B176" s="83" t="s">
        <v>188</v>
      </c>
      <c r="C176" s="100">
        <v>9554</v>
      </c>
      <c r="D176" s="85">
        <v>12756629.781118063</v>
      </c>
      <c r="E176" s="108">
        <v>3619182.1794014904</v>
      </c>
      <c r="F176" s="88">
        <f>SUM(D176:E176)</f>
        <v>16375811.960519554</v>
      </c>
      <c r="G176" s="103">
        <v>1764721.216605559</v>
      </c>
      <c r="H176" s="89">
        <f>SUM(F176:G176)</f>
        <v>18140533.177125111</v>
      </c>
      <c r="I176" s="105">
        <v>714078</v>
      </c>
      <c r="J176" s="94">
        <f>SUM(H176:I176)</f>
        <v>18854611.177125111</v>
      </c>
      <c r="K176" s="91">
        <f>J176/C176</f>
        <v>1973.4782475533925</v>
      </c>
      <c r="L176" s="84">
        <v>130018.35600000001</v>
      </c>
      <c r="M176" s="91">
        <f>SUM(J176,L176)</f>
        <v>18984629.53312511</v>
      </c>
      <c r="N176" s="92">
        <v>15</v>
      </c>
      <c r="O176" s="92">
        <v>15</v>
      </c>
      <c r="P176" s="117">
        <f>J176-AC176</f>
        <v>432249.03083656356</v>
      </c>
      <c r="Q176" s="96">
        <f>P176/AC176</f>
        <v>2.3463279432037784E-2</v>
      </c>
      <c r="R176" s="119">
        <f>K176-AF176</f>
        <v>58.670831870142592</v>
      </c>
      <c r="T176" s="82">
        <v>545</v>
      </c>
      <c r="U176" s="83" t="s">
        <v>188</v>
      </c>
      <c r="V176" s="100">
        <v>9621</v>
      </c>
      <c r="W176" s="85">
        <v>12751103.330918487</v>
      </c>
      <c r="X176" s="85">
        <v>3291786.0403096573</v>
      </c>
      <c r="Y176" s="88">
        <v>16042889.371228144</v>
      </c>
      <c r="Z176" s="103">
        <v>1665394.7750604055</v>
      </c>
      <c r="AA176" s="89">
        <v>17708284.146288548</v>
      </c>
      <c r="AB176" s="204">
        <v>714078</v>
      </c>
      <c r="AC176" s="113">
        <f>AA176+AB176</f>
        <v>18422362.146288548</v>
      </c>
      <c r="AD176" s="107">
        <v>93179.821800000005</v>
      </c>
      <c r="AE176" s="108">
        <f>AC176+AD176</f>
        <v>18515541.968088549</v>
      </c>
      <c r="AF176" s="114">
        <f>AC176/V176</f>
        <v>1914.8074156832499</v>
      </c>
      <c r="AG176" s="84">
        <f>AE176/V176</f>
        <v>1924.492461083936</v>
      </c>
      <c r="AH176" s="92">
        <v>15</v>
      </c>
      <c r="AI176" s="92">
        <v>15</v>
      </c>
    </row>
    <row r="177" spans="1:35">
      <c r="A177" s="82">
        <v>560</v>
      </c>
      <c r="B177" s="83" t="s">
        <v>189</v>
      </c>
      <c r="C177" s="100">
        <v>15651</v>
      </c>
      <c r="D177" s="85">
        <v>6128750.9903963627</v>
      </c>
      <c r="E177" s="108">
        <v>6372971.1012408035</v>
      </c>
      <c r="F177" s="88">
        <f>SUM(D177:E177)</f>
        <v>12501722.091637166</v>
      </c>
      <c r="G177" s="103">
        <v>1848061.4491230685</v>
      </c>
      <c r="H177" s="89">
        <f>SUM(F177:G177)</f>
        <v>14349783.540760234</v>
      </c>
      <c r="I177" s="105">
        <v>-1416002</v>
      </c>
      <c r="J177" s="94">
        <f>SUM(H177:I177)</f>
        <v>12933781.540760234</v>
      </c>
      <c r="K177" s="91">
        <f>J177/C177</f>
        <v>826.38691078910188</v>
      </c>
      <c r="L177" s="84">
        <v>353383.22400000028</v>
      </c>
      <c r="M177" s="91">
        <f>SUM(J177,L177)</f>
        <v>13287164.764760233</v>
      </c>
      <c r="N177" s="92">
        <v>7</v>
      </c>
      <c r="O177" s="92">
        <v>7</v>
      </c>
      <c r="P177" s="117">
        <f>J177-AC177</f>
        <v>-214215.81679328531</v>
      </c>
      <c r="Q177" s="96">
        <f>P177/AC177</f>
        <v>-1.6292657426662655E-2</v>
      </c>
      <c r="R177" s="119">
        <f>K177-AF177</f>
        <v>-12.721989431302745</v>
      </c>
      <c r="T177" s="82">
        <v>560</v>
      </c>
      <c r="U177" s="83" t="s">
        <v>189</v>
      </c>
      <c r="V177" s="100">
        <v>15669</v>
      </c>
      <c r="W177" s="85">
        <v>6265961.0118875448</v>
      </c>
      <c r="X177" s="85">
        <v>6562383.9832777744</v>
      </c>
      <c r="Y177" s="88">
        <v>12828344.995165318</v>
      </c>
      <c r="Z177" s="103">
        <v>1735654.362388202</v>
      </c>
      <c r="AA177" s="89">
        <v>14563999.357553519</v>
      </c>
      <c r="AB177" s="204">
        <v>-1416002</v>
      </c>
      <c r="AC177" s="113">
        <f>AA177+AB177</f>
        <v>13147997.357553519</v>
      </c>
      <c r="AD177" s="107">
        <v>401262.48359700013</v>
      </c>
      <c r="AE177" s="108">
        <f>AC177+AD177</f>
        <v>13549259.841150519</v>
      </c>
      <c r="AF177" s="114">
        <f>AC177/V177</f>
        <v>839.10890022040462</v>
      </c>
      <c r="AG177" s="84">
        <f>AE177/V177</f>
        <v>864.71758511395228</v>
      </c>
      <c r="AH177" s="92">
        <v>7</v>
      </c>
      <c r="AI177" s="92">
        <v>7</v>
      </c>
    </row>
    <row r="178" spans="1:35">
      <c r="A178" s="82">
        <v>561</v>
      </c>
      <c r="B178" s="83" t="s">
        <v>190</v>
      </c>
      <c r="C178" s="100">
        <v>1304</v>
      </c>
      <c r="D178" s="85">
        <v>1371750.688038874</v>
      </c>
      <c r="E178" s="108">
        <v>479160.04932241497</v>
      </c>
      <c r="F178" s="88">
        <f>SUM(D178:E178)</f>
        <v>1850910.7373612889</v>
      </c>
      <c r="G178" s="103">
        <v>277771.26496432006</v>
      </c>
      <c r="H178" s="89">
        <f>SUM(F178:G178)</f>
        <v>2128682.0023256089</v>
      </c>
      <c r="I178" s="105">
        <v>-250211</v>
      </c>
      <c r="J178" s="94">
        <f>SUM(H178:I178)</f>
        <v>1878471.0023256089</v>
      </c>
      <c r="K178" s="91">
        <f>J178/C178</f>
        <v>1440.5452471822155</v>
      </c>
      <c r="L178" s="84">
        <v>-635006.31690000009</v>
      </c>
      <c r="M178" s="91">
        <f>SUM(J178,L178)</f>
        <v>1243464.6854256089</v>
      </c>
      <c r="N178" s="92">
        <v>2</v>
      </c>
      <c r="O178" s="92">
        <v>2</v>
      </c>
      <c r="P178" s="117">
        <f>J178-AC178</f>
        <v>-140333.72568359924</v>
      </c>
      <c r="Q178" s="96">
        <f>P178/AC178</f>
        <v>-6.9513273738954287E-2</v>
      </c>
      <c r="R178" s="119">
        <f>K178-AF178</f>
        <v>-94.667473737334376</v>
      </c>
      <c r="T178" s="82">
        <v>561</v>
      </c>
      <c r="U178" s="83" t="s">
        <v>190</v>
      </c>
      <c r="V178" s="100">
        <v>1315</v>
      </c>
      <c r="W178" s="85">
        <v>1571245.2553536706</v>
      </c>
      <c r="X178" s="85">
        <v>433005.91615647695</v>
      </c>
      <c r="Y178" s="88">
        <v>2004251.1715101474</v>
      </c>
      <c r="Z178" s="103">
        <v>264764.55649906059</v>
      </c>
      <c r="AA178" s="89">
        <v>2269015.7280092081</v>
      </c>
      <c r="AB178" s="204">
        <v>-250211</v>
      </c>
      <c r="AC178" s="113">
        <f>AA178+AB178</f>
        <v>2018804.7280092081</v>
      </c>
      <c r="AD178" s="107">
        <v>-858154.48764000018</v>
      </c>
      <c r="AE178" s="108">
        <f>AC178+AD178</f>
        <v>1160650.2403692079</v>
      </c>
      <c r="AF178" s="114">
        <f>AC178/V178</f>
        <v>1535.2127209195498</v>
      </c>
      <c r="AG178" s="84">
        <f>AE178/V178</f>
        <v>882.62375693475883</v>
      </c>
      <c r="AH178" s="92">
        <v>2</v>
      </c>
      <c r="AI178" s="92">
        <v>2</v>
      </c>
    </row>
    <row r="179" spans="1:35">
      <c r="A179" s="82">
        <v>562</v>
      </c>
      <c r="B179" s="83" t="s">
        <v>191</v>
      </c>
      <c r="C179" s="100">
        <v>8869</v>
      </c>
      <c r="D179" s="85">
        <v>1833325.7198957466</v>
      </c>
      <c r="E179" s="108">
        <v>3263870.9790687361</v>
      </c>
      <c r="F179" s="88">
        <f>SUM(D179:E179)</f>
        <v>5097196.6989644822</v>
      </c>
      <c r="G179" s="103">
        <v>1068449.8568136189</v>
      </c>
      <c r="H179" s="89">
        <f>SUM(F179:G179)</f>
        <v>6165646.5557781011</v>
      </c>
      <c r="I179" s="105">
        <v>-208989</v>
      </c>
      <c r="J179" s="94">
        <f>SUM(H179:I179)</f>
        <v>5956657.5557781011</v>
      </c>
      <c r="K179" s="91">
        <f>J179/C179</f>
        <v>671.62673985546292</v>
      </c>
      <c r="L179" s="84">
        <v>-235116.52710000018</v>
      </c>
      <c r="M179" s="91">
        <f>SUM(J179,L179)</f>
        <v>5721541.0286781006</v>
      </c>
      <c r="N179" s="92">
        <v>6</v>
      </c>
      <c r="O179" s="92">
        <v>6</v>
      </c>
      <c r="P179" s="117">
        <f>J179-AC179</f>
        <v>146222.84475940093</v>
      </c>
      <c r="Q179" s="96">
        <f>P179/AC179</f>
        <v>2.5165560243213675E-2</v>
      </c>
      <c r="R179" s="119">
        <f>K179-AF179</f>
        <v>14.263383025651819</v>
      </c>
      <c r="T179" s="82">
        <v>562</v>
      </c>
      <c r="U179" s="83" t="s">
        <v>191</v>
      </c>
      <c r="V179" s="100">
        <v>8839</v>
      </c>
      <c r="W179" s="85">
        <v>1691109.0357129253</v>
      </c>
      <c r="X179" s="85">
        <v>3340439.2049294207</v>
      </c>
      <c r="Y179" s="88">
        <v>5031548.2406423464</v>
      </c>
      <c r="Z179" s="103">
        <v>987875.47037635336</v>
      </c>
      <c r="AA179" s="89">
        <v>6019423.7110187002</v>
      </c>
      <c r="AB179" s="204">
        <v>-208989</v>
      </c>
      <c r="AC179" s="113">
        <f>AA179+AB179</f>
        <v>5810434.7110187002</v>
      </c>
      <c r="AD179" s="107">
        <v>-216694.34292150009</v>
      </c>
      <c r="AE179" s="108">
        <f>AC179+AD179</f>
        <v>5593740.3680972001</v>
      </c>
      <c r="AF179" s="114">
        <f>AC179/V179</f>
        <v>657.3633568298111</v>
      </c>
      <c r="AG179" s="84">
        <f>AE179/V179</f>
        <v>632.84764884004983</v>
      </c>
      <c r="AH179" s="92">
        <v>6</v>
      </c>
      <c r="AI179" s="92">
        <v>6</v>
      </c>
    </row>
    <row r="180" spans="1:35">
      <c r="A180" s="82">
        <v>563</v>
      </c>
      <c r="B180" s="83" t="s">
        <v>192</v>
      </c>
      <c r="C180" s="100">
        <v>6912</v>
      </c>
      <c r="D180" s="85">
        <v>1532916.1840151572</v>
      </c>
      <c r="E180" s="108">
        <v>3217692.8137911106</v>
      </c>
      <c r="F180" s="88">
        <f>SUM(D180:E180)</f>
        <v>4750608.9978062678</v>
      </c>
      <c r="G180" s="103">
        <v>785102.61097317841</v>
      </c>
      <c r="H180" s="89">
        <f>SUM(F180:G180)</f>
        <v>5535711.6087794462</v>
      </c>
      <c r="I180" s="105">
        <v>-226406</v>
      </c>
      <c r="J180" s="94">
        <f>SUM(H180:I180)</f>
        <v>5309305.6087794462</v>
      </c>
      <c r="K180" s="91">
        <f>J180/C180</f>
        <v>768.12870497387826</v>
      </c>
      <c r="L180" s="84">
        <v>111682.43400000007</v>
      </c>
      <c r="M180" s="91">
        <f>SUM(J180,L180)</f>
        <v>5420988.0427794466</v>
      </c>
      <c r="N180" s="92">
        <v>17</v>
      </c>
      <c r="O180" s="92">
        <v>17</v>
      </c>
      <c r="P180" s="117">
        <f>J180-AC180</f>
        <v>-100738.71810768545</v>
      </c>
      <c r="Q180" s="96">
        <f>P180/AC180</f>
        <v>-1.8620682571310682E-2</v>
      </c>
      <c r="R180" s="119">
        <f>K180-AF180</f>
        <v>-7.1714278560345974</v>
      </c>
      <c r="T180" s="82">
        <v>563</v>
      </c>
      <c r="U180" s="83" t="s">
        <v>192</v>
      </c>
      <c r="V180" s="100">
        <v>6978</v>
      </c>
      <c r="W180" s="85">
        <v>1651173.0363302783</v>
      </c>
      <c r="X180" s="85">
        <v>3265041.1498580179</v>
      </c>
      <c r="Y180" s="88">
        <v>4916214.1861882964</v>
      </c>
      <c r="Z180" s="103">
        <v>720236.1406988356</v>
      </c>
      <c r="AA180" s="89">
        <v>5636450.3268871317</v>
      </c>
      <c r="AB180" s="204">
        <v>-226406</v>
      </c>
      <c r="AC180" s="113">
        <f>AA180+AB180</f>
        <v>5410044.3268871317</v>
      </c>
      <c r="AD180" s="107">
        <v>129618.29952000009</v>
      </c>
      <c r="AE180" s="108">
        <f>AC180+AD180</f>
        <v>5539662.6264071316</v>
      </c>
      <c r="AF180" s="114">
        <f>AC180/V180</f>
        <v>775.30013282991285</v>
      </c>
      <c r="AG180" s="84">
        <f>AE180/V180</f>
        <v>793.87541221082427</v>
      </c>
      <c r="AH180" s="92">
        <v>17</v>
      </c>
      <c r="AI180" s="92">
        <v>17</v>
      </c>
    </row>
    <row r="181" spans="1:35">
      <c r="A181" s="82">
        <v>564</v>
      </c>
      <c r="B181" s="83" t="s">
        <v>193</v>
      </c>
      <c r="C181" s="100">
        <v>216152</v>
      </c>
      <c r="D181" s="85">
        <v>84360113.182782054</v>
      </c>
      <c r="E181" s="108">
        <v>38989413.742971316</v>
      </c>
      <c r="F181" s="88">
        <f>SUM(D181:E181)</f>
        <v>123349526.92575337</v>
      </c>
      <c r="G181" s="103">
        <v>19287193.528433032</v>
      </c>
      <c r="H181" s="89">
        <f>SUM(F181:G181)</f>
        <v>142636720.45418641</v>
      </c>
      <c r="I181" s="105">
        <v>4520739</v>
      </c>
      <c r="J181" s="94">
        <f>SUM(H181:I181)</f>
        <v>147157459.45418641</v>
      </c>
      <c r="K181" s="91">
        <f>J181/C181</f>
        <v>680.8054491940228</v>
      </c>
      <c r="L181" s="84">
        <v>-14987065.874939997</v>
      </c>
      <c r="M181" s="91">
        <f>SUM(J181,L181)</f>
        <v>132170393.57924642</v>
      </c>
      <c r="N181" s="92">
        <v>17</v>
      </c>
      <c r="O181" s="92">
        <v>17</v>
      </c>
      <c r="P181" s="117">
        <f>J181-AC181</f>
        <v>6127258.962674588</v>
      </c>
      <c r="Q181" s="96">
        <f>P181/AC181</f>
        <v>4.3446431624716925E-2</v>
      </c>
      <c r="R181" s="119">
        <f>K181-AF181</f>
        <v>23.72941479338624</v>
      </c>
      <c r="T181" s="82">
        <v>564</v>
      </c>
      <c r="U181" s="83" t="s">
        <v>193</v>
      </c>
      <c r="V181" s="100">
        <v>214633</v>
      </c>
      <c r="W181" s="85">
        <v>83470870.136217743</v>
      </c>
      <c r="X181" s="85">
        <v>34864558.184179351</v>
      </c>
      <c r="Y181" s="88">
        <v>118335428.32039709</v>
      </c>
      <c r="Z181" s="103">
        <v>18174033.171114724</v>
      </c>
      <c r="AA181" s="89">
        <v>136509461.49151182</v>
      </c>
      <c r="AB181" s="204">
        <v>4520739</v>
      </c>
      <c r="AC181" s="113">
        <f>AA181+AB181</f>
        <v>141030200.49151182</v>
      </c>
      <c r="AD181" s="107">
        <v>-14657154.714727499</v>
      </c>
      <c r="AE181" s="108">
        <f>AC181+AD181</f>
        <v>126373045.77678433</v>
      </c>
      <c r="AF181" s="114">
        <f>AC181/V181</f>
        <v>657.07603440063656</v>
      </c>
      <c r="AG181" s="84">
        <f>AE181/V181</f>
        <v>588.78665338873486</v>
      </c>
      <c r="AH181" s="92">
        <v>17</v>
      </c>
      <c r="AI181" s="92">
        <v>17</v>
      </c>
    </row>
    <row r="182" spans="1:35">
      <c r="A182" s="82">
        <v>576</v>
      </c>
      <c r="B182" s="83" t="s">
        <v>194</v>
      </c>
      <c r="C182" s="100">
        <v>2676</v>
      </c>
      <c r="D182" s="85">
        <v>647877.04141618777</v>
      </c>
      <c r="E182" s="108">
        <v>797083.83000727149</v>
      </c>
      <c r="F182" s="88">
        <f>SUM(D182:E182)</f>
        <v>1444960.8714234591</v>
      </c>
      <c r="G182" s="103">
        <v>493033.59941564314</v>
      </c>
      <c r="H182" s="89">
        <f>SUM(F182:G182)</f>
        <v>1937994.4708391023</v>
      </c>
      <c r="I182" s="105">
        <v>-126440</v>
      </c>
      <c r="J182" s="94">
        <f>SUM(H182:I182)</f>
        <v>1811554.4708391023</v>
      </c>
      <c r="K182" s="91">
        <f>J182/C182</f>
        <v>676.96355412522507</v>
      </c>
      <c r="L182" s="84">
        <v>-70009.884000000005</v>
      </c>
      <c r="M182" s="91">
        <f>SUM(J182,L182)</f>
        <v>1741544.5868391022</v>
      </c>
      <c r="N182" s="92">
        <v>7</v>
      </c>
      <c r="O182" s="92">
        <v>7</v>
      </c>
      <c r="P182" s="117">
        <f>J182-AC182</f>
        <v>-98288.054739860119</v>
      </c>
      <c r="Q182" s="96">
        <f>P182/AC182</f>
        <v>-5.1463957589940261E-2</v>
      </c>
      <c r="R182" s="119">
        <f>K182-AF182</f>
        <v>-23.63898643932464</v>
      </c>
      <c r="T182" s="82">
        <v>576</v>
      </c>
      <c r="U182" s="83" t="s">
        <v>194</v>
      </c>
      <c r="V182" s="100">
        <v>2726</v>
      </c>
      <c r="W182" s="85">
        <v>723554.9403754361</v>
      </c>
      <c r="X182" s="85">
        <v>849069.29348858469</v>
      </c>
      <c r="Y182" s="88">
        <v>1572624.2338640208</v>
      </c>
      <c r="Z182" s="103">
        <v>463658.29171494168</v>
      </c>
      <c r="AA182" s="89">
        <v>2036282.5255789624</v>
      </c>
      <c r="AB182" s="204">
        <v>-126440</v>
      </c>
      <c r="AC182" s="113">
        <f>AA182+AB182</f>
        <v>1909842.5255789624</v>
      </c>
      <c r="AD182" s="107">
        <v>-53340.864000000001</v>
      </c>
      <c r="AE182" s="108">
        <f>AC182+AD182</f>
        <v>1856501.6615789623</v>
      </c>
      <c r="AF182" s="114">
        <f>AC182/V182</f>
        <v>700.60254056454971</v>
      </c>
      <c r="AG182" s="84">
        <f>AE182/V182</f>
        <v>681.03509228868757</v>
      </c>
      <c r="AH182" s="92">
        <v>7</v>
      </c>
      <c r="AI182" s="92">
        <v>7</v>
      </c>
    </row>
    <row r="183" spans="1:35">
      <c r="A183" s="82">
        <v>577</v>
      </c>
      <c r="B183" s="83" t="s">
        <v>195</v>
      </c>
      <c r="C183" s="100">
        <v>11221</v>
      </c>
      <c r="D183" s="85">
        <v>7063733.8705989597</v>
      </c>
      <c r="E183" s="108">
        <v>2866965.2672437085</v>
      </c>
      <c r="F183" s="88">
        <f>SUM(D183:E183)</f>
        <v>9930699.1378426682</v>
      </c>
      <c r="G183" s="103">
        <v>818856.50184525666</v>
      </c>
      <c r="H183" s="89">
        <f>SUM(F183:G183)</f>
        <v>10749555.639687926</v>
      </c>
      <c r="I183" s="105">
        <v>637504</v>
      </c>
      <c r="J183" s="94">
        <f>SUM(H183:I183)</f>
        <v>11387059.639687926</v>
      </c>
      <c r="K183" s="91">
        <f>J183/C183</f>
        <v>1014.799005408424</v>
      </c>
      <c r="L183" s="84">
        <v>13085.180699999968</v>
      </c>
      <c r="M183" s="91">
        <f>SUM(J183,L183)</f>
        <v>11400144.820387926</v>
      </c>
      <c r="N183" s="92">
        <v>2</v>
      </c>
      <c r="O183" s="92">
        <v>2</v>
      </c>
      <c r="P183" s="117">
        <f>J183-AC183</f>
        <v>661497.22967975773</v>
      </c>
      <c r="Q183" s="96">
        <f>P183/AC183</f>
        <v>6.1674829197069021E-2</v>
      </c>
      <c r="R183" s="119">
        <f>K183-AF183</f>
        <v>60.227769202641866</v>
      </c>
      <c r="T183" s="82">
        <v>577</v>
      </c>
      <c r="U183" s="83" t="s">
        <v>195</v>
      </c>
      <c r="V183" s="100">
        <v>11236</v>
      </c>
      <c r="W183" s="85">
        <v>6951889.1988680828</v>
      </c>
      <c r="X183" s="85">
        <v>2366145.1514926753</v>
      </c>
      <c r="Y183" s="88">
        <v>9318034.3503607586</v>
      </c>
      <c r="Z183" s="103">
        <v>770024.05964741006</v>
      </c>
      <c r="AA183" s="89">
        <v>10088058.410008168</v>
      </c>
      <c r="AB183" s="204">
        <v>637504</v>
      </c>
      <c r="AC183" s="113">
        <f>AA183+AB183</f>
        <v>10725562.410008168</v>
      </c>
      <c r="AD183" s="107">
        <v>127984.73556</v>
      </c>
      <c r="AE183" s="108">
        <f>AC183+AD183</f>
        <v>10853547.145568168</v>
      </c>
      <c r="AF183" s="114">
        <f>AC183/V183</f>
        <v>954.57123620578216</v>
      </c>
      <c r="AG183" s="84">
        <f>AE183/V183</f>
        <v>965.96183210823847</v>
      </c>
      <c r="AH183" s="92">
        <v>2</v>
      </c>
      <c r="AI183" s="92">
        <v>2</v>
      </c>
    </row>
    <row r="184" spans="1:35">
      <c r="A184" s="82">
        <v>578</v>
      </c>
      <c r="B184" s="83" t="s">
        <v>196</v>
      </c>
      <c r="C184" s="100">
        <v>2990</v>
      </c>
      <c r="D184" s="85">
        <v>245129.29396258737</v>
      </c>
      <c r="E184" s="108">
        <v>1704135.1559823232</v>
      </c>
      <c r="F184" s="88">
        <f>SUM(D184:E184)</f>
        <v>1949264.4499449106</v>
      </c>
      <c r="G184" s="103">
        <v>482484.24340572982</v>
      </c>
      <c r="H184" s="89">
        <f>SUM(F184:G184)</f>
        <v>2431748.6933506406</v>
      </c>
      <c r="I184" s="105">
        <v>187114</v>
      </c>
      <c r="J184" s="94">
        <f>SUM(H184:I184)</f>
        <v>2618862.6933506406</v>
      </c>
      <c r="K184" s="91">
        <f>J184/C184</f>
        <v>875.87381048516409</v>
      </c>
      <c r="L184" s="84">
        <v>-14918.772900000004</v>
      </c>
      <c r="M184" s="91">
        <f>SUM(J184,L184)</f>
        <v>2603943.9204506404</v>
      </c>
      <c r="N184" s="92">
        <v>18</v>
      </c>
      <c r="O184" s="92">
        <v>18</v>
      </c>
      <c r="P184" s="117">
        <f>J184-AC184</f>
        <v>-42808.612553615589</v>
      </c>
      <c r="Q184" s="96">
        <f>P184/AC184</f>
        <v>-1.608335802345516E-2</v>
      </c>
      <c r="R184" s="119">
        <f>K184-AF184</f>
        <v>-0.54084407665880008</v>
      </c>
      <c r="T184" s="82">
        <v>578</v>
      </c>
      <c r="U184" s="83" t="s">
        <v>196</v>
      </c>
      <c r="V184" s="100">
        <v>3037</v>
      </c>
      <c r="W184" s="85">
        <v>287445.42045970238</v>
      </c>
      <c r="X184" s="85">
        <v>1738636.3095867978</v>
      </c>
      <c r="Y184" s="88">
        <v>2026081.7300465002</v>
      </c>
      <c r="Z184" s="103">
        <v>448475.57585775619</v>
      </c>
      <c r="AA184" s="89">
        <v>2474557.3059042562</v>
      </c>
      <c r="AB184" s="204">
        <v>187114</v>
      </c>
      <c r="AC184" s="113">
        <f>AA184+AB184</f>
        <v>2661671.3059042562</v>
      </c>
      <c r="AD184" s="107">
        <v>260703.47280000005</v>
      </c>
      <c r="AE184" s="108">
        <f>AC184+AD184</f>
        <v>2922374.7787042563</v>
      </c>
      <c r="AF184" s="114">
        <f>AC184/V184</f>
        <v>876.41465456182289</v>
      </c>
      <c r="AG184" s="84">
        <f>AE184/V184</f>
        <v>962.25708880614297</v>
      </c>
      <c r="AH184" s="92">
        <v>18</v>
      </c>
      <c r="AI184" s="92">
        <v>18</v>
      </c>
    </row>
    <row r="185" spans="1:35">
      <c r="A185" s="82">
        <v>580</v>
      </c>
      <c r="B185" s="83" t="s">
        <v>197</v>
      </c>
      <c r="C185" s="100">
        <v>4300</v>
      </c>
      <c r="D185" s="85">
        <v>-382227.82691715076</v>
      </c>
      <c r="E185" s="108">
        <v>2078654.1748938265</v>
      </c>
      <c r="F185" s="88">
        <f>SUM(D185:E185)</f>
        <v>1696426.3479766757</v>
      </c>
      <c r="G185" s="103">
        <v>775989.98996116826</v>
      </c>
      <c r="H185" s="89">
        <f>SUM(F185:G185)</f>
        <v>2472416.337937844</v>
      </c>
      <c r="I185" s="105">
        <v>-281401</v>
      </c>
      <c r="J185" s="94">
        <f>SUM(H185:I185)</f>
        <v>2191015.337937844</v>
      </c>
      <c r="K185" s="91">
        <f>J185/C185</f>
        <v>509.53845068321954</v>
      </c>
      <c r="L185" s="84">
        <v>248451.74310000005</v>
      </c>
      <c r="M185" s="91">
        <f>SUM(J185,L185)</f>
        <v>2439467.0810378441</v>
      </c>
      <c r="N185" s="92">
        <v>9</v>
      </c>
      <c r="O185" s="92">
        <v>9</v>
      </c>
      <c r="P185" s="117">
        <f>J185-AC185</f>
        <v>-54651.381588237826</v>
      </c>
      <c r="Q185" s="96">
        <f>P185/AC185</f>
        <v>-2.4336372406931015E-2</v>
      </c>
      <c r="R185" s="119">
        <f>K185-AF185</f>
        <v>-4.8148978110730809</v>
      </c>
      <c r="T185" s="82">
        <v>580</v>
      </c>
      <c r="U185" s="83" t="s">
        <v>197</v>
      </c>
      <c r="V185" s="100">
        <v>4366</v>
      </c>
      <c r="W185" s="85">
        <v>-393828.79010475846</v>
      </c>
      <c r="X185" s="85">
        <v>2195188.8195672454</v>
      </c>
      <c r="Y185" s="88">
        <v>1801360.029462487</v>
      </c>
      <c r="Z185" s="103">
        <v>725707.69006359496</v>
      </c>
      <c r="AA185" s="89">
        <v>2527067.7195260818</v>
      </c>
      <c r="AB185" s="204">
        <v>-281401</v>
      </c>
      <c r="AC185" s="113">
        <f>AA185+AB185</f>
        <v>2245666.7195260818</v>
      </c>
      <c r="AD185" s="107">
        <v>25003.529999999992</v>
      </c>
      <c r="AE185" s="108">
        <f>AC185+AD185</f>
        <v>2270670.2495260816</v>
      </c>
      <c r="AF185" s="114">
        <f>AC185/V185</f>
        <v>514.35334849429262</v>
      </c>
      <c r="AG185" s="84">
        <f>AE185/V185</f>
        <v>520.08022206277633</v>
      </c>
      <c r="AH185" s="92">
        <v>9</v>
      </c>
      <c r="AI185" s="92">
        <v>9</v>
      </c>
    </row>
    <row r="186" spans="1:35">
      <c r="A186" s="82">
        <v>581</v>
      </c>
      <c r="B186" s="83" t="s">
        <v>198</v>
      </c>
      <c r="C186" s="100">
        <v>6069</v>
      </c>
      <c r="D186" s="85">
        <v>1117140.0198554844</v>
      </c>
      <c r="E186" s="108">
        <v>2241375.0476578511</v>
      </c>
      <c r="F186" s="88">
        <f>SUM(D186:E186)</f>
        <v>3358515.0675133355</v>
      </c>
      <c r="G186" s="103">
        <v>807391.97562991991</v>
      </c>
      <c r="H186" s="89">
        <f>SUM(F186:G186)</f>
        <v>4165907.0431432556</v>
      </c>
      <c r="I186" s="105">
        <v>-297499</v>
      </c>
      <c r="J186" s="94">
        <f>SUM(H186:I186)</f>
        <v>3868408.0431432556</v>
      </c>
      <c r="K186" s="91">
        <f>J186/C186</f>
        <v>637.40452185586685</v>
      </c>
      <c r="L186" s="84">
        <v>-31037.71524000002</v>
      </c>
      <c r="M186" s="91">
        <f>SUM(J186,L186)</f>
        <v>3837370.3279032558</v>
      </c>
      <c r="N186" s="92">
        <v>6</v>
      </c>
      <c r="O186" s="92">
        <v>6</v>
      </c>
      <c r="P186" s="117">
        <f>J186-AC186</f>
        <v>-33570.600151697174</v>
      </c>
      <c r="Q186" s="96">
        <f>P186/AC186</f>
        <v>-8.6034812644051554E-3</v>
      </c>
      <c r="R186" s="119">
        <f>K186-AF186</f>
        <v>0.13869737522782088</v>
      </c>
      <c r="T186" s="82">
        <v>581</v>
      </c>
      <c r="U186" s="83" t="s">
        <v>198</v>
      </c>
      <c r="V186" s="100">
        <v>6123</v>
      </c>
      <c r="W186" s="85">
        <v>1180939.8284116378</v>
      </c>
      <c r="X186" s="85">
        <v>2273800.6119698281</v>
      </c>
      <c r="Y186" s="88">
        <v>3454740.4403814659</v>
      </c>
      <c r="Z186" s="103">
        <v>744737.2029134864</v>
      </c>
      <c r="AA186" s="89">
        <v>4199477.6432949528</v>
      </c>
      <c r="AB186" s="204">
        <v>-297499</v>
      </c>
      <c r="AC186" s="113">
        <f>AA186+AB186</f>
        <v>3901978.6432949528</v>
      </c>
      <c r="AD186" s="107">
        <v>79102.83441000001</v>
      </c>
      <c r="AE186" s="108">
        <f>AC186+AD186</f>
        <v>3981081.4777049529</v>
      </c>
      <c r="AF186" s="114">
        <f>AC186/V186</f>
        <v>637.26582448063903</v>
      </c>
      <c r="AG186" s="84">
        <f>AE186/V186</f>
        <v>650.18479139391684</v>
      </c>
      <c r="AH186" s="92">
        <v>6</v>
      </c>
      <c r="AI186" s="92">
        <v>6</v>
      </c>
    </row>
    <row r="187" spans="1:35">
      <c r="A187" s="82">
        <v>583</v>
      </c>
      <c r="B187" s="83" t="s">
        <v>199</v>
      </c>
      <c r="C187" s="100">
        <v>910</v>
      </c>
      <c r="D187" s="85">
        <v>584891.89955876092</v>
      </c>
      <c r="E187" s="108">
        <v>-9853.4731088312365</v>
      </c>
      <c r="F187" s="88">
        <f>SUM(D187:E187)</f>
        <v>575038.42644992971</v>
      </c>
      <c r="G187" s="103">
        <v>124681.68871278936</v>
      </c>
      <c r="H187" s="89">
        <f>SUM(F187:G187)</f>
        <v>699720.11516271904</v>
      </c>
      <c r="I187" s="105">
        <v>-138613</v>
      </c>
      <c r="J187" s="94">
        <f>SUM(H187:I187)</f>
        <v>561107.11516271904</v>
      </c>
      <c r="K187" s="91">
        <f>J187/C187</f>
        <v>616.60122545353738</v>
      </c>
      <c r="L187" s="84">
        <v>125184.34019999999</v>
      </c>
      <c r="M187" s="91">
        <f>SUM(J187,L187)</f>
        <v>686291.45536271902</v>
      </c>
      <c r="N187" s="92">
        <v>19</v>
      </c>
      <c r="O187" s="92">
        <v>19</v>
      </c>
      <c r="P187" s="117">
        <f>J187-AC187</f>
        <v>-52625.780733220279</v>
      </c>
      <c r="Q187" s="96">
        <f>P187/AC187</f>
        <v>-8.5747042541032659E-2</v>
      </c>
      <c r="R187" s="119">
        <f>K187-AF187</f>
        <v>-56.351511274466247</v>
      </c>
      <c r="T187" s="82">
        <v>583</v>
      </c>
      <c r="U187" s="83" t="s">
        <v>199</v>
      </c>
      <c r="V187" s="100">
        <v>912</v>
      </c>
      <c r="W187" s="85">
        <v>539959.86708336836</v>
      </c>
      <c r="X187" s="85">
        <v>97517.058400114474</v>
      </c>
      <c r="Y187" s="88">
        <v>637476.92548348289</v>
      </c>
      <c r="Z187" s="103">
        <v>114868.97041245645</v>
      </c>
      <c r="AA187" s="89">
        <v>752345.89589593932</v>
      </c>
      <c r="AB187" s="204">
        <v>-138613</v>
      </c>
      <c r="AC187" s="113">
        <f>AA187+AB187</f>
        <v>613732.89589593932</v>
      </c>
      <c r="AD187" s="107">
        <v>66842.770199999999</v>
      </c>
      <c r="AE187" s="108">
        <f>AC187+AD187</f>
        <v>680575.66609593935</v>
      </c>
      <c r="AF187" s="114">
        <f>AC187/V187</f>
        <v>672.95273672800363</v>
      </c>
      <c r="AG187" s="84">
        <f>AE187/V187</f>
        <v>746.24524791221415</v>
      </c>
      <c r="AH187" s="92">
        <v>19</v>
      </c>
      <c r="AI187" s="92">
        <v>19</v>
      </c>
    </row>
    <row r="188" spans="1:35">
      <c r="A188" s="82">
        <v>584</v>
      </c>
      <c r="B188" s="83" t="s">
        <v>200</v>
      </c>
      <c r="C188" s="100">
        <v>2594</v>
      </c>
      <c r="D188" s="85">
        <v>3116364.1093147662</v>
      </c>
      <c r="E188" s="108">
        <v>1813328.7814940433</v>
      </c>
      <c r="F188" s="88">
        <f>SUM(D188:E188)</f>
        <v>4929692.8908088095</v>
      </c>
      <c r="G188" s="103">
        <v>395993.26597830694</v>
      </c>
      <c r="H188" s="89">
        <f>SUM(F188:G188)</f>
        <v>5325686.1567871161</v>
      </c>
      <c r="I188" s="105">
        <v>347911</v>
      </c>
      <c r="J188" s="94">
        <f>SUM(H188:I188)</f>
        <v>5673597.1567871161</v>
      </c>
      <c r="K188" s="91">
        <f>J188/C188</f>
        <v>2187.2001375432214</v>
      </c>
      <c r="L188" s="84">
        <v>-3333.8040000000001</v>
      </c>
      <c r="M188" s="91">
        <f>SUM(J188,L188)</f>
        <v>5670263.3527871165</v>
      </c>
      <c r="N188" s="92">
        <v>16</v>
      </c>
      <c r="O188" s="92">
        <v>16</v>
      </c>
      <c r="P188" s="117">
        <f>J188-AC188</f>
        <v>72227.787629297003</v>
      </c>
      <c r="Q188" s="96">
        <f>P188/AC188</f>
        <v>1.2894666084153747E-2</v>
      </c>
      <c r="R188" s="119">
        <f>K188-AF188</f>
        <v>14.442430344688091</v>
      </c>
      <c r="T188" s="82">
        <v>584</v>
      </c>
      <c r="U188" s="83" t="s">
        <v>200</v>
      </c>
      <c r="V188" s="100">
        <v>2578</v>
      </c>
      <c r="W188" s="85">
        <v>3003825.5834341105</v>
      </c>
      <c r="X188" s="85">
        <v>1877742.9066491339</v>
      </c>
      <c r="Y188" s="88">
        <v>4881568.4900832446</v>
      </c>
      <c r="Z188" s="103">
        <v>371889.87907457416</v>
      </c>
      <c r="AA188" s="89">
        <v>5253458.3691578191</v>
      </c>
      <c r="AB188" s="204">
        <v>347911</v>
      </c>
      <c r="AC188" s="113">
        <f>AA188+AB188</f>
        <v>5601369.3691578191</v>
      </c>
      <c r="AD188" s="107">
        <v>26670.432000000001</v>
      </c>
      <c r="AE188" s="108">
        <f>AC188+AD188</f>
        <v>5628039.8011578191</v>
      </c>
      <c r="AF188" s="114">
        <f>AC188/V188</f>
        <v>2172.7577071985334</v>
      </c>
      <c r="AG188" s="84">
        <f>AE188/V188</f>
        <v>2183.1031036298755</v>
      </c>
      <c r="AH188" s="92">
        <v>16</v>
      </c>
      <c r="AI188" s="92">
        <v>16</v>
      </c>
    </row>
    <row r="189" spans="1:35">
      <c r="A189" s="82">
        <v>592</v>
      </c>
      <c r="B189" s="83" t="s">
        <v>202</v>
      </c>
      <c r="C189" s="100">
        <v>3552</v>
      </c>
      <c r="D189" s="85">
        <v>1461514.8600214089</v>
      </c>
      <c r="E189" s="108">
        <v>1753917.2355241368</v>
      </c>
      <c r="F189" s="88">
        <f>SUM(D189:E189)</f>
        <v>3215432.0955455457</v>
      </c>
      <c r="G189" s="103">
        <v>406327.41233305895</v>
      </c>
      <c r="H189" s="89">
        <f>SUM(F189:G189)</f>
        <v>3621759.5078786048</v>
      </c>
      <c r="I189" s="105">
        <v>52606</v>
      </c>
      <c r="J189" s="94">
        <f>SUM(H189:I189)</f>
        <v>3674365.5078786048</v>
      </c>
      <c r="K189" s="91">
        <f>J189/C189</f>
        <v>1034.4497488396973</v>
      </c>
      <c r="L189" s="84">
        <v>132318.68076000002</v>
      </c>
      <c r="M189" s="91">
        <f>SUM(J189,L189)</f>
        <v>3806684.1886386047</v>
      </c>
      <c r="N189" s="92">
        <v>13</v>
      </c>
      <c r="O189" s="92">
        <v>13</v>
      </c>
      <c r="P189" s="117">
        <f>J189-AC189</f>
        <v>-18457.739822742995</v>
      </c>
      <c r="Q189" s="96">
        <f>P189/AC189</f>
        <v>-4.9982732951630669E-3</v>
      </c>
      <c r="R189" s="119">
        <f>K189-AF189</f>
        <v>7.5244852964972324</v>
      </c>
      <c r="T189" s="82">
        <v>592</v>
      </c>
      <c r="U189" s="83" t="s">
        <v>202</v>
      </c>
      <c r="V189" s="100">
        <v>3596</v>
      </c>
      <c r="W189" s="85">
        <v>1541839.8242557046</v>
      </c>
      <c r="X189" s="85">
        <v>1723362.5409785416</v>
      </c>
      <c r="Y189" s="88">
        <v>3265202.3652342465</v>
      </c>
      <c r="Z189" s="103">
        <v>375014.88246710127</v>
      </c>
      <c r="AA189" s="89">
        <v>3640217.2477013478</v>
      </c>
      <c r="AB189" s="204">
        <v>52606</v>
      </c>
      <c r="AC189" s="113">
        <f>AA189+AB189</f>
        <v>3692823.2477013478</v>
      </c>
      <c r="AD189" s="107">
        <v>154571.82246</v>
      </c>
      <c r="AE189" s="108">
        <f>AC189+AD189</f>
        <v>3847395.0701613477</v>
      </c>
      <c r="AF189" s="114">
        <f>AC189/V189</f>
        <v>1026.9252635432001</v>
      </c>
      <c r="AG189" s="84">
        <f>AE189/V189</f>
        <v>1069.9096413129444</v>
      </c>
      <c r="AH189" s="92">
        <v>13</v>
      </c>
      <c r="AI189" s="92">
        <v>13</v>
      </c>
    </row>
    <row r="190" spans="1:35">
      <c r="A190" s="82">
        <v>593</v>
      </c>
      <c r="B190" s="83" t="s">
        <v>203</v>
      </c>
      <c r="C190" s="100">
        <v>17178</v>
      </c>
      <c r="D190" s="85">
        <v>-769191.86217715032</v>
      </c>
      <c r="E190" s="108">
        <v>6853820.7159299077</v>
      </c>
      <c r="F190" s="88">
        <f>SUM(D190:E190)</f>
        <v>6084628.8537527574</v>
      </c>
      <c r="G190" s="181">
        <v>2213961.1966554299</v>
      </c>
      <c r="H190" s="89">
        <f>SUM(F190:G190)</f>
        <v>8298590.0504081873</v>
      </c>
      <c r="I190" s="105">
        <v>-279519</v>
      </c>
      <c r="J190" s="94">
        <f>SUM(H190:I190)</f>
        <v>8019071.0504081873</v>
      </c>
      <c r="K190" s="91">
        <f>J190/C190</f>
        <v>466.82215918082358</v>
      </c>
      <c r="L190" s="84">
        <v>-209862.96180000016</v>
      </c>
      <c r="M190" s="91">
        <f>SUM(J190,L190)</f>
        <v>7809208.0886081867</v>
      </c>
      <c r="N190" s="92">
        <v>10</v>
      </c>
      <c r="O190" s="92">
        <v>10</v>
      </c>
      <c r="P190" s="117">
        <f>J190-AC190</f>
        <v>1831670.8777401997</v>
      </c>
      <c r="Q190" s="96">
        <f>P190/AC190</f>
        <v>0.29603239270531762</v>
      </c>
      <c r="R190" s="119">
        <f>K190-AF190</f>
        <v>103.92478834985656</v>
      </c>
      <c r="T190" s="82">
        <v>593</v>
      </c>
      <c r="U190" s="83" t="s">
        <v>203</v>
      </c>
      <c r="V190" s="100">
        <v>17050</v>
      </c>
      <c r="W190" s="85">
        <v>-2350398.8284241688</v>
      </c>
      <c r="X190" s="85">
        <v>6772492.7976457858</v>
      </c>
      <c r="Y190" s="88">
        <v>4422093.9692216171</v>
      </c>
      <c r="Z190" s="181">
        <v>2044825.2034463708</v>
      </c>
      <c r="AA190" s="89">
        <v>6466919.1726679876</v>
      </c>
      <c r="AB190" s="204">
        <v>-279519</v>
      </c>
      <c r="AC190" s="113">
        <f>AA190+AB190</f>
        <v>6187400.1726679876</v>
      </c>
      <c r="AD190" s="107">
        <v>-21119.648340000189</v>
      </c>
      <c r="AE190" s="108">
        <f>AC190+AD190</f>
        <v>6166280.5243279878</v>
      </c>
      <c r="AF190" s="114">
        <f>AC190/V190</f>
        <v>362.89737083096702</v>
      </c>
      <c r="AG190" s="84">
        <f>AE190/V190</f>
        <v>361.65868177876763</v>
      </c>
      <c r="AH190" s="92">
        <v>10</v>
      </c>
      <c r="AI190" s="92">
        <v>10</v>
      </c>
    </row>
    <row r="191" spans="1:35">
      <c r="A191" s="82">
        <v>595</v>
      </c>
      <c r="B191" s="83" t="s">
        <v>204</v>
      </c>
      <c r="C191" s="100">
        <v>3980</v>
      </c>
      <c r="D191" s="85">
        <v>2325800.8255390711</v>
      </c>
      <c r="E191" s="108">
        <v>2378526.304259249</v>
      </c>
      <c r="F191" s="88">
        <f>SUM(D191:E191)</f>
        <v>4704327.1297983201</v>
      </c>
      <c r="G191" s="103">
        <v>796726.61720550968</v>
      </c>
      <c r="H191" s="89">
        <f>SUM(F191:G191)</f>
        <v>5501053.74700383</v>
      </c>
      <c r="I191" s="105">
        <v>-13461</v>
      </c>
      <c r="J191" s="94">
        <f>SUM(H191:I191)</f>
        <v>5487592.74700383</v>
      </c>
      <c r="K191" s="91">
        <f>J191/C191</f>
        <v>1378.7921474883995</v>
      </c>
      <c r="L191" s="84">
        <v>77394.259860000049</v>
      </c>
      <c r="M191" s="91">
        <f>SUM(J191,L191)</f>
        <v>5564987.0068638297</v>
      </c>
      <c r="N191" s="92">
        <v>11</v>
      </c>
      <c r="O191" s="92">
        <v>11</v>
      </c>
      <c r="P191" s="117">
        <f>J191-AC191</f>
        <v>-86676.635882957838</v>
      </c>
      <c r="Q191" s="96">
        <f>P191/AC191</f>
        <v>-1.5549416422008291E-2</v>
      </c>
      <c r="R191" s="119">
        <f>K191-AF191</f>
        <v>10.201579630116157</v>
      </c>
      <c r="T191" s="82">
        <v>595</v>
      </c>
      <c r="U191" s="83" t="s">
        <v>204</v>
      </c>
      <c r="V191" s="100">
        <v>4073</v>
      </c>
      <c r="W191" s="85">
        <v>2393911.1530063972</v>
      </c>
      <c r="X191" s="85">
        <v>2447549.3328842949</v>
      </c>
      <c r="Y191" s="88">
        <v>4841460.4858906921</v>
      </c>
      <c r="Z191" s="103">
        <v>746269.89699609566</v>
      </c>
      <c r="AA191" s="89">
        <v>5587730.3828867879</v>
      </c>
      <c r="AB191" s="204">
        <v>-13461</v>
      </c>
      <c r="AC191" s="113">
        <f>AA191+AB191</f>
        <v>5574269.3828867879</v>
      </c>
      <c r="AD191" s="107">
        <v>82478.310959999973</v>
      </c>
      <c r="AE191" s="108">
        <f>AC191+AD191</f>
        <v>5656747.6938467883</v>
      </c>
      <c r="AF191" s="114">
        <f>AC191/V191</f>
        <v>1368.5905678582833</v>
      </c>
      <c r="AG191" s="84">
        <f>AE191/V191</f>
        <v>1388.8405828251382</v>
      </c>
      <c r="AH191" s="92">
        <v>11</v>
      </c>
      <c r="AI191" s="92">
        <v>11</v>
      </c>
    </row>
    <row r="192" spans="1:35">
      <c r="A192" s="82">
        <v>598</v>
      </c>
      <c r="B192" s="83" t="s">
        <v>205</v>
      </c>
      <c r="C192" s="100">
        <v>19576</v>
      </c>
      <c r="D192" s="85">
        <v>4608779.2945199888</v>
      </c>
      <c r="E192" s="108">
        <v>1589719.8178722635</v>
      </c>
      <c r="F192" s="88">
        <f>SUM(D192:E192)</f>
        <v>6198499.1123922523</v>
      </c>
      <c r="G192" s="103">
        <v>1775931.8268664251</v>
      </c>
      <c r="H192" s="89">
        <f>SUM(F192:G192)</f>
        <v>7974430.9392586779</v>
      </c>
      <c r="I192" s="105">
        <v>3744515</v>
      </c>
      <c r="J192" s="94">
        <f>SUM(H192:I192)</f>
        <v>11718945.939258678</v>
      </c>
      <c r="K192" s="91">
        <f>J192/C192</f>
        <v>598.63843171529822</v>
      </c>
      <c r="L192" s="84">
        <v>878624.0442</v>
      </c>
      <c r="M192" s="91">
        <f>SUM(J192,L192)</f>
        <v>12597569.983458677</v>
      </c>
      <c r="N192" s="92">
        <v>15</v>
      </c>
      <c r="O192" s="92">
        <v>15</v>
      </c>
      <c r="P192" s="117">
        <f>J192-AC192</f>
        <v>1767149.1567550767</v>
      </c>
      <c r="Q192" s="96">
        <f>P192/AC192</f>
        <v>0.17757086437515759</v>
      </c>
      <c r="R192" s="119">
        <f>K192-AF192</f>
        <v>87.634745835780848</v>
      </c>
      <c r="T192" s="82">
        <v>598</v>
      </c>
      <c r="U192" s="83" t="s">
        <v>205</v>
      </c>
      <c r="V192" s="100">
        <v>19475</v>
      </c>
      <c r="W192" s="85">
        <v>3032089.2188684326</v>
      </c>
      <c r="X192" s="85">
        <v>1540098.8948150375</v>
      </c>
      <c r="Y192" s="88">
        <v>4572188.1136834696</v>
      </c>
      <c r="Z192" s="103">
        <v>1635093.6688201306</v>
      </c>
      <c r="AA192" s="89">
        <v>6207281.7825036002</v>
      </c>
      <c r="AB192" s="204">
        <v>3744515</v>
      </c>
      <c r="AC192" s="113">
        <f>AA192+AB192</f>
        <v>9951796.7825036012</v>
      </c>
      <c r="AD192" s="107">
        <v>1101988.9122000001</v>
      </c>
      <c r="AE192" s="108">
        <f>AC192+AD192</f>
        <v>11053785.694703601</v>
      </c>
      <c r="AF192" s="114">
        <f>AC192/V192</f>
        <v>511.00368587951738</v>
      </c>
      <c r="AG192" s="84">
        <f>AE192/V192</f>
        <v>567.58848239813096</v>
      </c>
      <c r="AH192" s="92">
        <v>15</v>
      </c>
      <c r="AI192" s="92">
        <v>15</v>
      </c>
    </row>
    <row r="193" spans="1:35">
      <c r="A193" s="82">
        <v>599</v>
      </c>
      <c r="B193" s="83" t="s">
        <v>206</v>
      </c>
      <c r="C193" s="100">
        <v>11226</v>
      </c>
      <c r="D193" s="85">
        <v>10908371.277571315</v>
      </c>
      <c r="E193" s="108">
        <v>5101220.741058724</v>
      </c>
      <c r="F193" s="88">
        <f>SUM(D193:E193)</f>
        <v>16009592.018630039</v>
      </c>
      <c r="G193" s="103">
        <v>1236770.6905917311</v>
      </c>
      <c r="H193" s="89">
        <f>SUM(F193:G193)</f>
        <v>17246362.709221769</v>
      </c>
      <c r="I193" s="105">
        <v>-706735</v>
      </c>
      <c r="J193" s="94">
        <f>SUM(H193:I193)</f>
        <v>16539627.709221769</v>
      </c>
      <c r="K193" s="91">
        <f>J193/C193</f>
        <v>1473.3322384840344</v>
      </c>
      <c r="L193" s="84">
        <v>-404973.84090000001</v>
      </c>
      <c r="M193" s="91">
        <f>SUM(J193,L193)</f>
        <v>16134653.868321769</v>
      </c>
      <c r="N193" s="92">
        <v>15</v>
      </c>
      <c r="O193" s="92">
        <v>15</v>
      </c>
      <c r="P193" s="117">
        <f>J193-AC193</f>
        <v>499583.81397759914</v>
      </c>
      <c r="Q193" s="96">
        <f>P193/AC193</f>
        <v>3.1146037831338132E-2</v>
      </c>
      <c r="R193" s="119">
        <f>K193-AF193</f>
        <v>44.375098595912277</v>
      </c>
      <c r="T193" s="82">
        <v>599</v>
      </c>
      <c r="U193" s="83" t="s">
        <v>206</v>
      </c>
      <c r="V193" s="100">
        <v>11225</v>
      </c>
      <c r="W193" s="85">
        <v>10684391.679266565</v>
      </c>
      <c r="X193" s="85">
        <v>4916762.1387205282</v>
      </c>
      <c r="Y193" s="88">
        <v>15601153.817987092</v>
      </c>
      <c r="Z193" s="103">
        <v>1145625.0772570784</v>
      </c>
      <c r="AA193" s="89">
        <v>16746778.89524417</v>
      </c>
      <c r="AB193" s="204">
        <v>-706735</v>
      </c>
      <c r="AC193" s="113">
        <f>AA193+AB193</f>
        <v>16040043.89524417</v>
      </c>
      <c r="AD193" s="107">
        <v>-445229.52420000016</v>
      </c>
      <c r="AE193" s="108">
        <f>AC193+AD193</f>
        <v>15594814.37104417</v>
      </c>
      <c r="AF193" s="114">
        <f>AC193/V193</f>
        <v>1428.9571398881221</v>
      </c>
      <c r="AG193" s="84">
        <f>AE193/V193</f>
        <v>1389.2930397366745</v>
      </c>
      <c r="AH193" s="92">
        <v>15</v>
      </c>
      <c r="AI193" s="92">
        <v>15</v>
      </c>
    </row>
    <row r="194" spans="1:35">
      <c r="A194" s="82">
        <v>601</v>
      </c>
      <c r="B194" s="83" t="s">
        <v>207</v>
      </c>
      <c r="C194" s="100">
        <v>3692</v>
      </c>
      <c r="D194" s="85">
        <v>2787096.2329455856</v>
      </c>
      <c r="E194" s="108">
        <v>1476429.5102149611</v>
      </c>
      <c r="F194" s="88">
        <f>SUM(D194:E194)</f>
        <v>4263525.7431605468</v>
      </c>
      <c r="G194" s="103">
        <v>656250.16780409613</v>
      </c>
      <c r="H194" s="89">
        <f>SUM(F194:G194)</f>
        <v>4919775.9109646427</v>
      </c>
      <c r="I194" s="105">
        <v>332762</v>
      </c>
      <c r="J194" s="94">
        <f>SUM(H194:I194)</f>
        <v>5252537.9109646427</v>
      </c>
      <c r="K194" s="91">
        <f>J194/C194</f>
        <v>1422.6809076285597</v>
      </c>
      <c r="L194" s="84">
        <v>966.80316000001039</v>
      </c>
      <c r="M194" s="91">
        <f>SUM(J194,L194)</f>
        <v>5253504.7141246423</v>
      </c>
      <c r="N194" s="92">
        <v>13</v>
      </c>
      <c r="O194" s="92">
        <v>13</v>
      </c>
      <c r="P194" s="117">
        <f>J194-AC194</f>
        <v>-218666.9969110759</v>
      </c>
      <c r="Q194" s="96">
        <f>P194/AC194</f>
        <v>-3.9966881261622643E-2</v>
      </c>
      <c r="R194" s="119">
        <f>K194-AF194</f>
        <v>-40.599356579976984</v>
      </c>
      <c r="T194" s="82">
        <v>601</v>
      </c>
      <c r="U194" s="83" t="s">
        <v>207</v>
      </c>
      <c r="V194" s="100">
        <v>3739</v>
      </c>
      <c r="W194" s="85">
        <v>3108071.3474835111</v>
      </c>
      <c r="X194" s="85">
        <v>1416322.5225819668</v>
      </c>
      <c r="Y194" s="88">
        <v>4524393.8700654777</v>
      </c>
      <c r="Z194" s="103">
        <v>614049.03781024111</v>
      </c>
      <c r="AA194" s="89">
        <v>5138442.9078757185</v>
      </c>
      <c r="AB194" s="204">
        <v>332762</v>
      </c>
      <c r="AC194" s="113">
        <f>AA194+AB194</f>
        <v>5471204.9078757185</v>
      </c>
      <c r="AD194" s="107">
        <v>-50790.50394000001</v>
      </c>
      <c r="AE194" s="108">
        <f>AC194+AD194</f>
        <v>5420414.4039357184</v>
      </c>
      <c r="AF194" s="114">
        <f>AC194/V194</f>
        <v>1463.2802642085367</v>
      </c>
      <c r="AG194" s="84">
        <f>AE194/V194</f>
        <v>1449.6962834810693</v>
      </c>
      <c r="AH194" s="92">
        <v>13</v>
      </c>
      <c r="AI194" s="92">
        <v>13</v>
      </c>
    </row>
    <row r="195" spans="1:35">
      <c r="A195" s="82">
        <v>604</v>
      </c>
      <c r="B195" s="83" t="s">
        <v>208</v>
      </c>
      <c r="C195" s="100">
        <v>21042</v>
      </c>
      <c r="D195" s="85">
        <v>18636245.545554243</v>
      </c>
      <c r="E195" s="108">
        <v>-568902.50960648211</v>
      </c>
      <c r="F195" s="88">
        <f>SUM(D195:E195)</f>
        <v>18067343.035947762</v>
      </c>
      <c r="G195" s="103">
        <v>780016.29069546796</v>
      </c>
      <c r="H195" s="89">
        <f>SUM(F195:G195)</f>
        <v>18847359.326643229</v>
      </c>
      <c r="I195" s="105">
        <v>-2441808</v>
      </c>
      <c r="J195" s="94">
        <f>SUM(H195:I195)</f>
        <v>16405551.326643229</v>
      </c>
      <c r="K195" s="91">
        <f>J195/C195</f>
        <v>779.65741501013349</v>
      </c>
      <c r="L195" s="84">
        <v>-648958.28664000006</v>
      </c>
      <c r="M195" s="91">
        <f>SUM(J195,L195)</f>
        <v>15756593.040003229</v>
      </c>
      <c r="N195" s="92">
        <v>6</v>
      </c>
      <c r="O195" s="92">
        <v>6</v>
      </c>
      <c r="P195" s="117">
        <f>J195-AC195</f>
        <v>76400.477856501937</v>
      </c>
      <c r="Q195" s="96">
        <f>P195/AC195</f>
        <v>4.6787783739641658E-3</v>
      </c>
      <c r="R195" s="119">
        <f>K195-AF195</f>
        <v>-6.7968954838570426</v>
      </c>
      <c r="T195" s="82">
        <v>604</v>
      </c>
      <c r="U195" s="83" t="s">
        <v>208</v>
      </c>
      <c r="V195" s="100">
        <v>20763</v>
      </c>
      <c r="W195" s="85">
        <v>18509708.241449594</v>
      </c>
      <c r="X195" s="85">
        <v>-491212.39215761126</v>
      </c>
      <c r="Y195" s="88">
        <v>18018495.849291984</v>
      </c>
      <c r="Z195" s="103">
        <v>752462.99949474121</v>
      </c>
      <c r="AA195" s="89">
        <v>18770958.848786727</v>
      </c>
      <c r="AB195" s="204">
        <v>-2441808</v>
      </c>
      <c r="AC195" s="113">
        <f>AA195+AB195</f>
        <v>16329150.848786727</v>
      </c>
      <c r="AD195" s="107">
        <v>-782915.94879150018</v>
      </c>
      <c r="AE195" s="108">
        <f>AC195+AD195</f>
        <v>15546234.899995226</v>
      </c>
      <c r="AF195" s="114">
        <f>AC195/V195</f>
        <v>786.45431049399053</v>
      </c>
      <c r="AG195" s="84">
        <f>AE195/V195</f>
        <v>748.74704522444858</v>
      </c>
      <c r="AH195" s="92">
        <v>6</v>
      </c>
      <c r="AI195" s="92">
        <v>6</v>
      </c>
    </row>
    <row r="196" spans="1:35">
      <c r="A196" s="82">
        <v>607</v>
      </c>
      <c r="B196" s="83" t="s">
        <v>209</v>
      </c>
      <c r="C196" s="100">
        <v>3999</v>
      </c>
      <c r="D196" s="85">
        <v>537419.22853336809</v>
      </c>
      <c r="E196" s="108">
        <v>2660514.2930151131</v>
      </c>
      <c r="F196" s="88">
        <f>SUM(D196:E196)</f>
        <v>3197933.5215484812</v>
      </c>
      <c r="G196" s="103">
        <v>718555.8649215597</v>
      </c>
      <c r="H196" s="89">
        <f>SUM(F196:G196)</f>
        <v>3916489.3864700408</v>
      </c>
      <c r="I196" s="105">
        <v>-583010</v>
      </c>
      <c r="J196" s="94">
        <f>SUM(H196:I196)</f>
        <v>3333479.3864700408</v>
      </c>
      <c r="K196" s="91">
        <f>J196/C196</f>
        <v>833.57824117780467</v>
      </c>
      <c r="L196" s="84">
        <v>-124450.90331999998</v>
      </c>
      <c r="M196" s="91">
        <f>SUM(J196,L196)</f>
        <v>3209028.4831500407</v>
      </c>
      <c r="N196" s="92">
        <v>12</v>
      </c>
      <c r="O196" s="92">
        <v>12</v>
      </c>
      <c r="P196" s="117">
        <f>J196-AC196</f>
        <v>378852.10967171751</v>
      </c>
      <c r="Q196" s="96">
        <f>P196/AC196</f>
        <v>0.12822331691266559</v>
      </c>
      <c r="R196" s="119">
        <f>K196-AF196</f>
        <v>106.55381283176052</v>
      </c>
      <c r="T196" s="82">
        <v>607</v>
      </c>
      <c r="U196" s="83" t="s">
        <v>209</v>
      </c>
      <c r="V196" s="100">
        <v>4064</v>
      </c>
      <c r="W196" s="85">
        <v>402935.92808935512</v>
      </c>
      <c r="X196" s="85">
        <v>2457774.439054783</v>
      </c>
      <c r="Y196" s="88">
        <v>2860710.3671441381</v>
      </c>
      <c r="Z196" s="103">
        <v>676926.90965418506</v>
      </c>
      <c r="AA196" s="89">
        <v>3537637.2767983233</v>
      </c>
      <c r="AB196" s="204">
        <v>-583010</v>
      </c>
      <c r="AC196" s="113">
        <f>AA196+AB196</f>
        <v>2954627.2767983233</v>
      </c>
      <c r="AD196" s="107">
        <v>-23995.054289999985</v>
      </c>
      <c r="AE196" s="108">
        <f>AC196+AD196</f>
        <v>2930632.2225083234</v>
      </c>
      <c r="AF196" s="114">
        <f>AC196/V196</f>
        <v>727.02442834604415</v>
      </c>
      <c r="AG196" s="84">
        <f>AE196/V196</f>
        <v>721.12013349122128</v>
      </c>
      <c r="AH196" s="92">
        <v>12</v>
      </c>
      <c r="AI196" s="92">
        <v>12</v>
      </c>
    </row>
    <row r="197" spans="1:35">
      <c r="A197" s="82">
        <v>608</v>
      </c>
      <c r="B197" s="83" t="s">
        <v>210</v>
      </c>
      <c r="C197" s="100">
        <v>1931</v>
      </c>
      <c r="D197" s="85">
        <v>142540.6899283434</v>
      </c>
      <c r="E197" s="108">
        <v>973423.4275457589</v>
      </c>
      <c r="F197" s="88">
        <f>SUM(D197:E197)</f>
        <v>1115964.1174741024</v>
      </c>
      <c r="G197" s="103">
        <v>241636.20558468183</v>
      </c>
      <c r="H197" s="89">
        <f>SUM(F197:G197)</f>
        <v>1357600.3230587842</v>
      </c>
      <c r="I197" s="105">
        <v>380880</v>
      </c>
      <c r="J197" s="94">
        <f>SUM(H197:I197)</f>
        <v>1738480.3230587842</v>
      </c>
      <c r="K197" s="91">
        <f>J197/C197</f>
        <v>900.30052980775986</v>
      </c>
      <c r="L197" s="84">
        <v>-21669.726000000002</v>
      </c>
      <c r="M197" s="91">
        <f>SUM(J197,L197)</f>
        <v>1716810.5970587842</v>
      </c>
      <c r="N197" s="92">
        <v>4</v>
      </c>
      <c r="O197" s="92">
        <v>4</v>
      </c>
      <c r="P197" s="117">
        <f>J197-AC197</f>
        <v>42107.228454831289</v>
      </c>
      <c r="Q197" s="96">
        <f>P197/AC197</f>
        <v>2.4821914818604178E-2</v>
      </c>
      <c r="R197" s="119">
        <f>K197-AF197</f>
        <v>27.231515600887519</v>
      </c>
      <c r="T197" s="82">
        <v>608</v>
      </c>
      <c r="U197" s="83" t="s">
        <v>210</v>
      </c>
      <c r="V197" s="100">
        <v>1943</v>
      </c>
      <c r="W197" s="85">
        <v>90517.724495963193</v>
      </c>
      <c r="X197" s="85">
        <v>1003538.4539756188</v>
      </c>
      <c r="Y197" s="88">
        <v>1094056.178471582</v>
      </c>
      <c r="Z197" s="103">
        <v>221436.91613237094</v>
      </c>
      <c r="AA197" s="89">
        <v>1315493.094603953</v>
      </c>
      <c r="AB197" s="204">
        <v>380880</v>
      </c>
      <c r="AC197" s="113">
        <f>AA197+AB197</f>
        <v>1696373.094603953</v>
      </c>
      <c r="AD197" s="107">
        <v>0</v>
      </c>
      <c r="AE197" s="108">
        <f>AC197+AD197</f>
        <v>1696373.094603953</v>
      </c>
      <c r="AF197" s="114">
        <f>AC197/V197</f>
        <v>873.06901420687234</v>
      </c>
      <c r="AG197" s="84">
        <f>AE197/V197</f>
        <v>873.06901420687234</v>
      </c>
      <c r="AH197" s="92">
        <v>4</v>
      </c>
      <c r="AI197" s="92">
        <v>4</v>
      </c>
    </row>
    <row r="198" spans="1:35">
      <c r="A198" s="82">
        <v>609</v>
      </c>
      <c r="B198" s="83" t="s">
        <v>211</v>
      </c>
      <c r="C198" s="100">
        <v>83305</v>
      </c>
      <c r="D198" s="85">
        <v>92062.944807764143</v>
      </c>
      <c r="E198" s="108">
        <v>21112185.593707997</v>
      </c>
      <c r="F198" s="88">
        <f>SUM(D198:E198)</f>
        <v>21204248.538515761</v>
      </c>
      <c r="G198" s="103">
        <v>8387900.1500752969</v>
      </c>
      <c r="H198" s="89">
        <f>SUM(F198:G198)</f>
        <v>29592148.688591059</v>
      </c>
      <c r="I198" s="105">
        <v>-4074614</v>
      </c>
      <c r="J198" s="94">
        <f>SUM(H198:I198)</f>
        <v>25517534.688591059</v>
      </c>
      <c r="K198" s="91">
        <f>J198/C198</f>
        <v>306.31456321458569</v>
      </c>
      <c r="L198" s="84">
        <v>-3464105.7293399964</v>
      </c>
      <c r="M198" s="91">
        <f>SUM(J198,L198)</f>
        <v>22053428.959251061</v>
      </c>
      <c r="N198" s="92">
        <v>4</v>
      </c>
      <c r="O198" s="92">
        <v>4</v>
      </c>
      <c r="P198" s="117">
        <f>J198-AC198</f>
        <v>3730858.8034660704</v>
      </c>
      <c r="Q198" s="96">
        <f>P198/AC198</f>
        <v>0.17124497666086552</v>
      </c>
      <c r="R198" s="119">
        <f>K198-AF198</f>
        <v>44.159293015984019</v>
      </c>
      <c r="T198" s="82">
        <v>609</v>
      </c>
      <c r="U198" s="83" t="s">
        <v>211</v>
      </c>
      <c r="V198" s="100">
        <v>83106</v>
      </c>
      <c r="W198" s="85">
        <v>-3256055.6772813052</v>
      </c>
      <c r="X198" s="85">
        <v>21356659.795363437</v>
      </c>
      <c r="Y198" s="88">
        <v>18100604.118082132</v>
      </c>
      <c r="Z198" s="103">
        <v>7760685.7670428576</v>
      </c>
      <c r="AA198" s="89">
        <v>25861289.885124989</v>
      </c>
      <c r="AB198" s="204">
        <v>-4074614</v>
      </c>
      <c r="AC198" s="113">
        <f>AA198+AB198</f>
        <v>21786675.885124989</v>
      </c>
      <c r="AD198" s="107">
        <v>-2907150.8484134981</v>
      </c>
      <c r="AE198" s="108">
        <f>AC198+AD198</f>
        <v>18879525.036711492</v>
      </c>
      <c r="AF198" s="114">
        <f>AC198/V198</f>
        <v>262.15527019860167</v>
      </c>
      <c r="AG198" s="84">
        <f>AE198/V198</f>
        <v>227.17403119764506</v>
      </c>
      <c r="AH198" s="92">
        <v>4</v>
      </c>
      <c r="AI198" s="92">
        <v>4</v>
      </c>
    </row>
    <row r="199" spans="1:35">
      <c r="A199" s="82">
        <v>611</v>
      </c>
      <c r="B199" s="83" t="s">
        <v>212</v>
      </c>
      <c r="C199" s="100">
        <v>4961</v>
      </c>
      <c r="D199" s="85">
        <v>3115786.6874348321</v>
      </c>
      <c r="E199" s="108">
        <v>807695.65577437996</v>
      </c>
      <c r="F199" s="88">
        <f>SUM(D199:E199)</f>
        <v>3923482.3432092122</v>
      </c>
      <c r="G199" s="103">
        <v>414581.80323577009</v>
      </c>
      <c r="H199" s="89">
        <f>SUM(F199:G199)</f>
        <v>4338064.1464449819</v>
      </c>
      <c r="I199" s="105">
        <v>-1344074</v>
      </c>
      <c r="J199" s="94">
        <f>SUM(H199:I199)</f>
        <v>2993990.1464449819</v>
      </c>
      <c r="K199" s="91">
        <f>J199/C199</f>
        <v>603.50537118423335</v>
      </c>
      <c r="L199" s="84">
        <v>5800.8189600000042</v>
      </c>
      <c r="M199" s="91">
        <f>SUM(J199,L199)</f>
        <v>2999790.9654049817</v>
      </c>
      <c r="N199" s="92">
        <v>1</v>
      </c>
      <c r="O199" s="93">
        <v>35</v>
      </c>
      <c r="P199" s="117">
        <f>J199-AC199</f>
        <v>-444905.09133264236</v>
      </c>
      <c r="Q199" s="96">
        <f>P199/AC199</f>
        <v>-0.12937442421774992</v>
      </c>
      <c r="R199" s="119">
        <f>K199-AF199</f>
        <v>-88.007847753555552</v>
      </c>
      <c r="T199" s="82">
        <v>611</v>
      </c>
      <c r="U199" s="83" t="s">
        <v>212</v>
      </c>
      <c r="V199" s="100">
        <v>4973</v>
      </c>
      <c r="W199" s="85">
        <v>3297943.5456878766</v>
      </c>
      <c r="X199" s="85">
        <v>1085721.566498236</v>
      </c>
      <c r="Y199" s="88">
        <v>4383665.1121861124</v>
      </c>
      <c r="Z199" s="103">
        <v>399304.12559151137</v>
      </c>
      <c r="AA199" s="89">
        <v>4782969.2377776243</v>
      </c>
      <c r="AB199" s="204">
        <v>-1344074</v>
      </c>
      <c r="AC199" s="113">
        <f>AA199+AB199</f>
        <v>3438895.2377776243</v>
      </c>
      <c r="AD199" s="107">
        <v>24553.466460000025</v>
      </c>
      <c r="AE199" s="108">
        <f>AC199+AD199</f>
        <v>3463448.7042376241</v>
      </c>
      <c r="AF199" s="114">
        <f>AC199/V199</f>
        <v>691.51321893778891</v>
      </c>
      <c r="AG199" s="84">
        <f>AE199/V199</f>
        <v>696.45057394683772</v>
      </c>
      <c r="AH199" s="92">
        <v>1</v>
      </c>
      <c r="AI199" s="93">
        <v>35</v>
      </c>
    </row>
    <row r="200" spans="1:35">
      <c r="A200" s="82">
        <v>614</v>
      </c>
      <c r="B200" s="83" t="s">
        <v>213</v>
      </c>
      <c r="C200" s="100">
        <v>2878</v>
      </c>
      <c r="D200" s="85">
        <v>1290113.5365656051</v>
      </c>
      <c r="E200" s="108">
        <v>1522326.9307946395</v>
      </c>
      <c r="F200" s="88">
        <f>SUM(D200:E200)</f>
        <v>2812440.4673602446</v>
      </c>
      <c r="G200" s="103">
        <v>612624.7417727632</v>
      </c>
      <c r="H200" s="89">
        <f>SUM(F200:G200)</f>
        <v>3425065.2091330076</v>
      </c>
      <c r="I200" s="105">
        <v>425069</v>
      </c>
      <c r="J200" s="94">
        <f>SUM(H200:I200)</f>
        <v>3850134.2091330076</v>
      </c>
      <c r="K200" s="91">
        <f>J200/C200</f>
        <v>1337.7811706508019</v>
      </c>
      <c r="L200" s="84">
        <v>-65009.178</v>
      </c>
      <c r="M200" s="91">
        <f>SUM(J200,L200)</f>
        <v>3785125.0311330077</v>
      </c>
      <c r="N200" s="92">
        <v>19</v>
      </c>
      <c r="O200" s="92">
        <v>19</v>
      </c>
      <c r="P200" s="117">
        <f>J200-AC200</f>
        <v>76687.5228441488</v>
      </c>
      <c r="Q200" s="96">
        <f>P200/AC200</f>
        <v>2.0322937944982626E-2</v>
      </c>
      <c r="R200" s="119">
        <f>K200-AF200</f>
        <v>46.831226658718833</v>
      </c>
      <c r="T200" s="82">
        <v>614</v>
      </c>
      <c r="U200" s="83" t="s">
        <v>213</v>
      </c>
      <c r="V200" s="100">
        <v>2923</v>
      </c>
      <c r="W200" s="85">
        <v>1318535.6276947032</v>
      </c>
      <c r="X200" s="85">
        <v>1455919.989889754</v>
      </c>
      <c r="Y200" s="88">
        <v>2774455.6175844572</v>
      </c>
      <c r="Z200" s="103">
        <v>573922.06870440149</v>
      </c>
      <c r="AA200" s="89">
        <v>3348377.6862888588</v>
      </c>
      <c r="AB200" s="204">
        <v>425069</v>
      </c>
      <c r="AC200" s="113">
        <f>AA200+AB200</f>
        <v>3773446.6862888588</v>
      </c>
      <c r="AD200" s="107">
        <v>-4533.9734400000016</v>
      </c>
      <c r="AE200" s="108">
        <f>AC200+AD200</f>
        <v>3768912.7128488589</v>
      </c>
      <c r="AF200" s="114">
        <f>AC200/V200</f>
        <v>1290.949943992083</v>
      </c>
      <c r="AG200" s="84">
        <f>AE200/V200</f>
        <v>1289.3988069958464</v>
      </c>
      <c r="AH200" s="92">
        <v>19</v>
      </c>
      <c r="AI200" s="92">
        <v>19</v>
      </c>
    </row>
    <row r="201" spans="1:35">
      <c r="A201" s="82">
        <v>615</v>
      </c>
      <c r="B201" s="83" t="s">
        <v>214</v>
      </c>
      <c r="C201" s="100">
        <v>7304</v>
      </c>
      <c r="D201" s="85">
        <v>10914889.029059395</v>
      </c>
      <c r="E201" s="108">
        <v>3962087.2016480118</v>
      </c>
      <c r="F201" s="88">
        <f>SUM(D201:E201)</f>
        <v>14876976.230707407</v>
      </c>
      <c r="G201" s="103">
        <v>1123167.9732189814</v>
      </c>
      <c r="H201" s="89">
        <f>SUM(F201:G201)</f>
        <v>16000144.203926388</v>
      </c>
      <c r="I201" s="105">
        <v>129934</v>
      </c>
      <c r="J201" s="94">
        <f>SUM(H201:I201)</f>
        <v>16130078.203926388</v>
      </c>
      <c r="K201" s="91">
        <f>J201/C201</f>
        <v>2208.3896774269424</v>
      </c>
      <c r="L201" s="84">
        <v>46923.291299999997</v>
      </c>
      <c r="M201" s="91">
        <f>SUM(J201,L201)</f>
        <v>16177001.495226389</v>
      </c>
      <c r="N201" s="92">
        <v>17</v>
      </c>
      <c r="O201" s="92">
        <v>17</v>
      </c>
      <c r="P201" s="117">
        <f>J201-AC201</f>
        <v>-350655.56196440943</v>
      </c>
      <c r="Q201" s="96">
        <f>P201/AC201</f>
        <v>-2.1276695986081673E-2</v>
      </c>
      <c r="R201" s="119">
        <f>K201-AF201</f>
        <v>4.7884251350856175</v>
      </c>
      <c r="T201" s="82">
        <v>615</v>
      </c>
      <c r="U201" s="83" t="s">
        <v>214</v>
      </c>
      <c r="V201" s="100">
        <v>7479</v>
      </c>
      <c r="W201" s="85">
        <v>11329016.780771915</v>
      </c>
      <c r="X201" s="85">
        <v>3974873.5910725119</v>
      </c>
      <c r="Y201" s="88">
        <v>15303890.371844426</v>
      </c>
      <c r="Z201" s="103">
        <v>1046909.394046371</v>
      </c>
      <c r="AA201" s="89">
        <v>16350799.765890798</v>
      </c>
      <c r="AB201" s="204">
        <v>129934</v>
      </c>
      <c r="AC201" s="113">
        <f>AA201+AB201</f>
        <v>16480733.765890798</v>
      </c>
      <c r="AD201" s="107">
        <v>126934.58729999997</v>
      </c>
      <c r="AE201" s="108">
        <f>AC201+AD201</f>
        <v>16607668.353190798</v>
      </c>
      <c r="AF201" s="114">
        <f>AC201/V201</f>
        <v>2203.6012522918568</v>
      </c>
      <c r="AG201" s="84">
        <f>AE201/V201</f>
        <v>2220.5733859059765</v>
      </c>
      <c r="AH201" s="92">
        <v>17</v>
      </c>
      <c r="AI201" s="92">
        <v>17</v>
      </c>
    </row>
    <row r="202" spans="1:35">
      <c r="A202" s="82">
        <v>616</v>
      </c>
      <c r="B202" s="83" t="s">
        <v>215</v>
      </c>
      <c r="C202" s="100">
        <v>1743</v>
      </c>
      <c r="D202" s="85">
        <v>61895.196375069558</v>
      </c>
      <c r="E202" s="108">
        <v>769222.34302737273</v>
      </c>
      <c r="F202" s="88">
        <f>SUM(D202:E202)</f>
        <v>831117.53940244229</v>
      </c>
      <c r="G202" s="103">
        <v>253485.58839601971</v>
      </c>
      <c r="H202" s="89">
        <f>SUM(F202:G202)</f>
        <v>1084603.1277984621</v>
      </c>
      <c r="I202" s="105">
        <v>-466465</v>
      </c>
      <c r="J202" s="94">
        <f>SUM(H202:I202)</f>
        <v>618138.12779846205</v>
      </c>
      <c r="K202" s="91">
        <f>J202/C202</f>
        <v>354.64034870823986</v>
      </c>
      <c r="L202" s="84">
        <v>-863455.23600000003</v>
      </c>
      <c r="M202" s="91">
        <f>SUM(J202,L202)</f>
        <v>-245317.10820153798</v>
      </c>
      <c r="N202" s="92">
        <v>1</v>
      </c>
      <c r="O202" s="93">
        <v>34</v>
      </c>
      <c r="P202" s="117">
        <f>J202-AC202</f>
        <v>-64168.467985598836</v>
      </c>
      <c r="Q202" s="96">
        <f>P202/AC202</f>
        <v>-9.404638381351238E-2</v>
      </c>
      <c r="R202" s="119">
        <f>K202-AF202</f>
        <v>-28.462737077308077</v>
      </c>
      <c r="T202" s="82">
        <v>616</v>
      </c>
      <c r="U202" s="83" t="s">
        <v>215</v>
      </c>
      <c r="V202" s="100">
        <v>1781</v>
      </c>
      <c r="W202" s="85">
        <v>93644.806304778962</v>
      </c>
      <c r="X202" s="85">
        <v>815321.92242810759</v>
      </c>
      <c r="Y202" s="88">
        <v>908966.72873288649</v>
      </c>
      <c r="Z202" s="103">
        <v>239804.86705117437</v>
      </c>
      <c r="AA202" s="89">
        <v>1148771.5957840609</v>
      </c>
      <c r="AB202" s="204">
        <v>-466465</v>
      </c>
      <c r="AC202" s="113">
        <f>AA202+AB202</f>
        <v>682306.59578406089</v>
      </c>
      <c r="AD202" s="107">
        <v>-811697.92890000006</v>
      </c>
      <c r="AE202" s="108">
        <f>AC202+AD202</f>
        <v>-129391.33311593917</v>
      </c>
      <c r="AF202" s="114">
        <f>AC202/V202</f>
        <v>383.10308578554793</v>
      </c>
      <c r="AG202" s="84">
        <f>AE202/V202</f>
        <v>-72.650945039831086</v>
      </c>
      <c r="AH202" s="92">
        <v>1</v>
      </c>
      <c r="AI202" s="93">
        <v>34</v>
      </c>
    </row>
    <row r="203" spans="1:35">
      <c r="A203" s="82">
        <v>619</v>
      </c>
      <c r="B203" s="83" t="s">
        <v>216</v>
      </c>
      <c r="C203" s="100">
        <v>2607</v>
      </c>
      <c r="D203" s="85">
        <v>1161740.7853231914</v>
      </c>
      <c r="E203" s="108">
        <v>1703240.5832773449</v>
      </c>
      <c r="F203" s="88">
        <f>SUM(D203:E203)</f>
        <v>2864981.3686005361</v>
      </c>
      <c r="G203" s="103">
        <v>593474.89605952764</v>
      </c>
      <c r="H203" s="89">
        <f>SUM(F203:G203)</f>
        <v>3458456.2646600637</v>
      </c>
      <c r="I203" s="105">
        <v>139388</v>
      </c>
      <c r="J203" s="94">
        <f>SUM(H203:I203)</f>
        <v>3597844.2646600637</v>
      </c>
      <c r="K203" s="91">
        <f>J203/C203</f>
        <v>1380.0706807288316</v>
      </c>
      <c r="L203" s="84">
        <v>140103.11309999999</v>
      </c>
      <c r="M203" s="91">
        <f>SUM(J203,L203)</f>
        <v>3737947.3777600639</v>
      </c>
      <c r="N203" s="92">
        <v>6</v>
      </c>
      <c r="O203" s="92">
        <v>6</v>
      </c>
      <c r="P203" s="117">
        <f>J203-AC203</f>
        <v>-75823.811873806641</v>
      </c>
      <c r="Q203" s="96">
        <f>P203/AC203</f>
        <v>-2.0639810209894329E-2</v>
      </c>
      <c r="R203" s="119">
        <f>K203-AF203</f>
        <v>-6.2191594726289168</v>
      </c>
      <c r="T203" s="82">
        <v>619</v>
      </c>
      <c r="U203" s="83" t="s">
        <v>216</v>
      </c>
      <c r="V203" s="100">
        <v>2650</v>
      </c>
      <c r="W203" s="85">
        <v>1316294.1179122895</v>
      </c>
      <c r="X203" s="85">
        <v>1658156.5311216044</v>
      </c>
      <c r="Y203" s="88">
        <v>2974450.6490338938</v>
      </c>
      <c r="Z203" s="103">
        <v>559829.42749997659</v>
      </c>
      <c r="AA203" s="89">
        <v>3534280.0765338703</v>
      </c>
      <c r="AB203" s="204">
        <v>139388</v>
      </c>
      <c r="AC203" s="113">
        <f>AA203+AB203</f>
        <v>3673668.0765338703</v>
      </c>
      <c r="AD203" s="107">
        <v>131685.25799999997</v>
      </c>
      <c r="AE203" s="108">
        <f>AC203+AD203</f>
        <v>3805353.3345338702</v>
      </c>
      <c r="AF203" s="114">
        <f>AC203/V203</f>
        <v>1386.2898402014605</v>
      </c>
      <c r="AG203" s="84">
        <f>AE203/V203</f>
        <v>1435.9823903901397</v>
      </c>
      <c r="AH203" s="92">
        <v>6</v>
      </c>
      <c r="AI203" s="92">
        <v>6</v>
      </c>
    </row>
    <row r="204" spans="1:35">
      <c r="A204" s="82">
        <v>620</v>
      </c>
      <c r="B204" s="83" t="s">
        <v>217</v>
      </c>
      <c r="C204" s="100">
        <v>2345</v>
      </c>
      <c r="D204" s="85">
        <v>2858832.4602994313</v>
      </c>
      <c r="E204" s="108">
        <v>983260.8271114995</v>
      </c>
      <c r="F204" s="88">
        <f>SUM(D204:E204)</f>
        <v>3842093.2874109307</v>
      </c>
      <c r="G204" s="103">
        <v>478850.62487184501</v>
      </c>
      <c r="H204" s="89">
        <f>SUM(F204:G204)</f>
        <v>4320943.9122827761</v>
      </c>
      <c r="I204" s="105">
        <v>305419</v>
      </c>
      <c r="J204" s="94">
        <f>SUM(H204:I204)</f>
        <v>4626362.9122827761</v>
      </c>
      <c r="K204" s="91">
        <f>J204/C204</f>
        <v>1972.8626491610985</v>
      </c>
      <c r="L204" s="84">
        <v>-5000.7059999999983</v>
      </c>
      <c r="M204" s="91">
        <f>SUM(J204,L204)</f>
        <v>4621362.2062827758</v>
      </c>
      <c r="N204" s="92">
        <v>18</v>
      </c>
      <c r="O204" s="92">
        <v>18</v>
      </c>
      <c r="P204" s="117">
        <f>J204-AC204</f>
        <v>-80860.059339249507</v>
      </c>
      <c r="Q204" s="96">
        <f>P204/AC204</f>
        <v>-1.71778689530372E-2</v>
      </c>
      <c r="R204" s="119">
        <f>K204-AF204</f>
        <v>-22.568877596860602</v>
      </c>
      <c r="T204" s="82">
        <v>620</v>
      </c>
      <c r="U204" s="83" t="s">
        <v>217</v>
      </c>
      <c r="V204" s="100">
        <v>2359</v>
      </c>
      <c r="W204" s="85">
        <v>2990338.0911232857</v>
      </c>
      <c r="X204" s="85">
        <v>962297.04346247751</v>
      </c>
      <c r="Y204" s="88">
        <v>3952635.1345857633</v>
      </c>
      <c r="Z204" s="103">
        <v>449168.83703626262</v>
      </c>
      <c r="AA204" s="89">
        <v>4401803.9716220256</v>
      </c>
      <c r="AB204" s="204">
        <v>305419</v>
      </c>
      <c r="AC204" s="113">
        <f>AA204+AB204</f>
        <v>4707222.9716220256</v>
      </c>
      <c r="AD204" s="107">
        <v>-33254.694899999995</v>
      </c>
      <c r="AE204" s="108">
        <f>AC204+AD204</f>
        <v>4673968.2767220261</v>
      </c>
      <c r="AF204" s="114">
        <f>AC204/V204</f>
        <v>1995.4315267579591</v>
      </c>
      <c r="AG204" s="84">
        <f>AE204/V204</f>
        <v>1981.3345810606299</v>
      </c>
      <c r="AH204" s="92">
        <v>18</v>
      </c>
      <c r="AI204" s="92">
        <v>18</v>
      </c>
    </row>
    <row r="205" spans="1:35">
      <c r="A205" s="82">
        <v>623</v>
      </c>
      <c r="B205" s="83" t="s">
        <v>218</v>
      </c>
      <c r="C205" s="100">
        <v>2101</v>
      </c>
      <c r="D205" s="85">
        <v>1552413.5626591598</v>
      </c>
      <c r="E205" s="108">
        <v>-63665.141636759618</v>
      </c>
      <c r="F205" s="88">
        <f>SUM(D205:E205)</f>
        <v>1488748.4210224003</v>
      </c>
      <c r="G205" s="103">
        <v>420623.91528960003</v>
      </c>
      <c r="H205" s="89">
        <f>SUM(F205:G205)</f>
        <v>1909372.3363120002</v>
      </c>
      <c r="I205" s="105">
        <v>-505943</v>
      </c>
      <c r="J205" s="94">
        <f>SUM(H205:I205)</f>
        <v>1403429.3363120002</v>
      </c>
      <c r="K205" s="91">
        <f>J205/C205</f>
        <v>667.98159748310331</v>
      </c>
      <c r="L205" s="84">
        <v>-20869.613040000004</v>
      </c>
      <c r="M205" s="91">
        <f>SUM(J205,L205)</f>
        <v>1382559.7232720002</v>
      </c>
      <c r="N205" s="92">
        <v>10</v>
      </c>
      <c r="O205" s="92">
        <v>10</v>
      </c>
      <c r="P205" s="117">
        <f>J205-AC205</f>
        <v>21870.960580373183</v>
      </c>
      <c r="Q205" s="96">
        <f>P205/AC205</f>
        <v>1.5830645280400152E-2</v>
      </c>
      <c r="R205" s="119">
        <f>K205-AF205</f>
        <v>12.593373701496603</v>
      </c>
      <c r="T205" s="82">
        <v>623</v>
      </c>
      <c r="U205" s="83" t="s">
        <v>218</v>
      </c>
      <c r="V205" s="100">
        <v>2108</v>
      </c>
      <c r="W205" s="85">
        <v>1533102.7468283596</v>
      </c>
      <c r="X205" s="85">
        <v>-49426.714111726942</v>
      </c>
      <c r="Y205" s="88">
        <v>1483676.0327166326</v>
      </c>
      <c r="Z205" s="103">
        <v>403825.34301499452</v>
      </c>
      <c r="AA205" s="89">
        <v>1887501.375731627</v>
      </c>
      <c r="AB205" s="204">
        <v>-505943</v>
      </c>
      <c r="AC205" s="113">
        <f>AA205+AB205</f>
        <v>1381558.375731627</v>
      </c>
      <c r="AD205" s="107">
        <v>-61758.719099999995</v>
      </c>
      <c r="AE205" s="108">
        <f>AC205+AD205</f>
        <v>1319799.6566316269</v>
      </c>
      <c r="AF205" s="114">
        <f>AC205/V205</f>
        <v>655.38822378160671</v>
      </c>
      <c r="AG205" s="84">
        <f>AE205/V205</f>
        <v>626.09091870570535</v>
      </c>
      <c r="AH205" s="92">
        <v>10</v>
      </c>
      <c r="AI205" s="92">
        <v>10</v>
      </c>
    </row>
    <row r="206" spans="1:35">
      <c r="A206" s="82">
        <v>624</v>
      </c>
      <c r="B206" s="83" t="s">
        <v>219</v>
      </c>
      <c r="C206" s="100">
        <v>5001</v>
      </c>
      <c r="D206" s="85">
        <v>3568560.2653517113</v>
      </c>
      <c r="E206" s="108">
        <v>604348.8130418394</v>
      </c>
      <c r="F206" s="88">
        <f>SUM(D206:E206)</f>
        <v>4172909.0783935506</v>
      </c>
      <c r="G206" s="103">
        <v>411496.36649417522</v>
      </c>
      <c r="H206" s="89">
        <f>SUM(F206:G206)</f>
        <v>4584405.4448877256</v>
      </c>
      <c r="I206" s="105">
        <v>-797862</v>
      </c>
      <c r="J206" s="94">
        <f>SUM(H206:I206)</f>
        <v>3786543.4448877256</v>
      </c>
      <c r="K206" s="91">
        <f>J206/C206</f>
        <v>757.15725752603987</v>
      </c>
      <c r="L206" s="84">
        <v>-223198.1778</v>
      </c>
      <c r="M206" s="91">
        <f>SUM(J206,L206)</f>
        <v>3563345.2670877255</v>
      </c>
      <c r="N206" s="92">
        <v>8</v>
      </c>
      <c r="O206" s="92">
        <v>8</v>
      </c>
      <c r="P206" s="117">
        <f>J206-AC206</f>
        <v>-364639.00386346038</v>
      </c>
      <c r="Q206" s="96">
        <f>P206/AC206</f>
        <v>-8.7839792243570497E-2</v>
      </c>
      <c r="R206" s="119">
        <f>K206-AF206</f>
        <v>-62.424667202723413</v>
      </c>
      <c r="T206" s="82">
        <v>624</v>
      </c>
      <c r="U206" s="83" t="s">
        <v>219</v>
      </c>
      <c r="V206" s="100">
        <v>5065</v>
      </c>
      <c r="W206" s="85">
        <v>3649713.4189072307</v>
      </c>
      <c r="X206" s="85">
        <v>914761.63957461121</v>
      </c>
      <c r="Y206" s="88">
        <v>4564475.0584818423</v>
      </c>
      <c r="Z206" s="103">
        <v>384569.39026934351</v>
      </c>
      <c r="AA206" s="89">
        <v>4949044.448751186</v>
      </c>
      <c r="AB206" s="204">
        <v>-797862</v>
      </c>
      <c r="AC206" s="113">
        <f>AA206+AB206</f>
        <v>4151182.448751186</v>
      </c>
      <c r="AD206" s="107">
        <v>-175224.73823999995</v>
      </c>
      <c r="AE206" s="108">
        <f>AC206+AD206</f>
        <v>3975957.7105111862</v>
      </c>
      <c r="AF206" s="114">
        <f>AC206/V206</f>
        <v>819.58192472876328</v>
      </c>
      <c r="AG206" s="84">
        <f>AE206/V206</f>
        <v>784.98671480971097</v>
      </c>
      <c r="AH206" s="92">
        <v>8</v>
      </c>
      <c r="AI206" s="92">
        <v>8</v>
      </c>
    </row>
    <row r="207" spans="1:35">
      <c r="A207" s="82">
        <v>625</v>
      </c>
      <c r="B207" s="83" t="s">
        <v>220</v>
      </c>
      <c r="C207" s="100">
        <v>2976</v>
      </c>
      <c r="D207" s="85">
        <v>3173579.9468231266</v>
      </c>
      <c r="E207" s="108">
        <v>649762.76344322658</v>
      </c>
      <c r="F207" s="88">
        <f>SUM(D207:E207)</f>
        <v>3823342.7102663531</v>
      </c>
      <c r="G207" s="103">
        <v>417834.78165576805</v>
      </c>
      <c r="H207" s="89">
        <f>SUM(F207:G207)</f>
        <v>4241177.4919221215</v>
      </c>
      <c r="I207" s="105">
        <v>364919</v>
      </c>
      <c r="J207" s="94">
        <f>SUM(H207:I207)</f>
        <v>4606096.4919221215</v>
      </c>
      <c r="K207" s="91">
        <f>J207/C207</f>
        <v>1547.7474771243687</v>
      </c>
      <c r="L207" s="84">
        <v>-50007.059999999983</v>
      </c>
      <c r="M207" s="91">
        <f>SUM(J207,L207)</f>
        <v>4556089.4319221219</v>
      </c>
      <c r="N207" s="92">
        <v>17</v>
      </c>
      <c r="O207" s="92">
        <v>17</v>
      </c>
      <c r="P207" s="117">
        <f>J207-AC207</f>
        <v>-29175.866241962649</v>
      </c>
      <c r="Q207" s="96">
        <f>P207/AC207</f>
        <v>-6.2943154118172426E-3</v>
      </c>
      <c r="R207" s="119">
        <f>K207-AF207</f>
        <v>-7.7130457494849907</v>
      </c>
      <c r="T207" s="82">
        <v>625</v>
      </c>
      <c r="U207" s="83" t="s">
        <v>220</v>
      </c>
      <c r="V207" s="100">
        <v>2980</v>
      </c>
      <c r="W207" s="85">
        <v>3250694.5942485537</v>
      </c>
      <c r="X207" s="85">
        <v>629014.57954646857</v>
      </c>
      <c r="Y207" s="88">
        <v>3879709.1737950221</v>
      </c>
      <c r="Z207" s="103">
        <v>390644.18436906219</v>
      </c>
      <c r="AA207" s="89">
        <v>4270353.3581640841</v>
      </c>
      <c r="AB207" s="204">
        <v>364919</v>
      </c>
      <c r="AC207" s="113">
        <f>AA207+AB207</f>
        <v>4635272.3581640841</v>
      </c>
      <c r="AD207" s="107">
        <v>-68342.982000000018</v>
      </c>
      <c r="AE207" s="108">
        <f>AC207+AD207</f>
        <v>4566929.3761640843</v>
      </c>
      <c r="AF207" s="114">
        <f>AC207/V207</f>
        <v>1555.4605228738537</v>
      </c>
      <c r="AG207" s="84">
        <f>AE207/V207</f>
        <v>1532.5266362966727</v>
      </c>
      <c r="AH207" s="92">
        <v>17</v>
      </c>
      <c r="AI207" s="92">
        <v>17</v>
      </c>
    </row>
    <row r="208" spans="1:35">
      <c r="A208" s="82">
        <v>626</v>
      </c>
      <c r="B208" s="83" t="s">
        <v>221</v>
      </c>
      <c r="C208" s="100">
        <v>4702</v>
      </c>
      <c r="D208" s="85">
        <v>1275508.1690804579</v>
      </c>
      <c r="E208" s="108">
        <v>2430895.9983442249</v>
      </c>
      <c r="F208" s="88">
        <f>SUM(D208:E208)</f>
        <v>3706404.1674246825</v>
      </c>
      <c r="G208" s="103">
        <v>720964.07489040087</v>
      </c>
      <c r="H208" s="89">
        <f>SUM(F208:G208)</f>
        <v>4427368.2423150837</v>
      </c>
      <c r="I208" s="105">
        <v>-74072</v>
      </c>
      <c r="J208" s="94">
        <f>SUM(H208:I208)</f>
        <v>4353296.2423150837</v>
      </c>
      <c r="K208" s="91">
        <f>J208/C208</f>
        <v>925.83926888878852</v>
      </c>
      <c r="L208" s="84">
        <v>-80094.641100000008</v>
      </c>
      <c r="M208" s="91">
        <f>SUM(J208,L208)</f>
        <v>4273201.6012150841</v>
      </c>
      <c r="N208" s="92">
        <v>17</v>
      </c>
      <c r="O208" s="92">
        <v>17</v>
      </c>
      <c r="P208" s="117">
        <f>J208-AC208</f>
        <v>330346.97556175943</v>
      </c>
      <c r="Q208" s="96">
        <f>P208/AC208</f>
        <v>8.2115620570169953E-2</v>
      </c>
      <c r="R208" s="119">
        <f>K208-AF208</f>
        <v>79.971046274548712</v>
      </c>
      <c r="T208" s="82">
        <v>626</v>
      </c>
      <c r="U208" s="83" t="s">
        <v>221</v>
      </c>
      <c r="V208" s="100">
        <v>4756</v>
      </c>
      <c r="W208" s="85">
        <v>1149090.8850194225</v>
      </c>
      <c r="X208" s="85">
        <v>2275942.0181209282</v>
      </c>
      <c r="Y208" s="88">
        <v>3425032.9031403507</v>
      </c>
      <c r="Z208" s="103">
        <v>671988.36361297383</v>
      </c>
      <c r="AA208" s="89">
        <v>4097021.2667533243</v>
      </c>
      <c r="AB208" s="204">
        <v>-74072</v>
      </c>
      <c r="AC208" s="113">
        <f>AA208+AB208</f>
        <v>4022949.2667533243</v>
      </c>
      <c r="AD208" s="107">
        <v>-15085.463099999994</v>
      </c>
      <c r="AE208" s="108">
        <f>AC208+AD208</f>
        <v>4007863.8036533245</v>
      </c>
      <c r="AF208" s="114">
        <f>AC208/V208</f>
        <v>845.86822261423981</v>
      </c>
      <c r="AG208" s="84">
        <f>AE208/V208</f>
        <v>842.69634223156527</v>
      </c>
      <c r="AH208" s="92">
        <v>17</v>
      </c>
      <c r="AI208" s="92">
        <v>17</v>
      </c>
    </row>
    <row r="209" spans="1:35">
      <c r="A209" s="82">
        <v>630</v>
      </c>
      <c r="B209" s="83" t="s">
        <v>222</v>
      </c>
      <c r="C209" s="100">
        <v>1641</v>
      </c>
      <c r="D209" s="85">
        <v>2283635.179629575</v>
      </c>
      <c r="E209" s="108">
        <v>763996.96623298258</v>
      </c>
      <c r="F209" s="88">
        <f>SUM(D209:E209)</f>
        <v>3047632.1458625575</v>
      </c>
      <c r="G209" s="103">
        <v>224389.1724064817</v>
      </c>
      <c r="H209" s="89">
        <f>SUM(F209:G209)</f>
        <v>3272021.318269039</v>
      </c>
      <c r="I209" s="105">
        <v>-102723</v>
      </c>
      <c r="J209" s="94">
        <f>SUM(H209:I209)</f>
        <v>3169298.318269039</v>
      </c>
      <c r="K209" s="91">
        <f>J209/C209</f>
        <v>1931.3213395911268</v>
      </c>
      <c r="L209" s="84">
        <v>243617.72730000003</v>
      </c>
      <c r="M209" s="91">
        <f>SUM(J209,L209)</f>
        <v>3412916.0455690389</v>
      </c>
      <c r="N209" s="92">
        <v>17</v>
      </c>
      <c r="O209" s="92">
        <v>17</v>
      </c>
      <c r="P209" s="117">
        <f>J209-AC209</f>
        <v>98805.859830254223</v>
      </c>
      <c r="Q209" s="96">
        <f>P209/AC209</f>
        <v>3.2179157307063638E-2</v>
      </c>
      <c r="R209" s="119">
        <f>K209-AF209</f>
        <v>65.894572617381527</v>
      </c>
      <c r="T209" s="82">
        <v>630</v>
      </c>
      <c r="U209" s="83" t="s">
        <v>222</v>
      </c>
      <c r="V209" s="100">
        <v>1646</v>
      </c>
      <c r="W209" s="85">
        <v>2175227.0345549509</v>
      </c>
      <c r="X209" s="85">
        <v>786986.46574487735</v>
      </c>
      <c r="Y209" s="88">
        <v>2962213.5002998281</v>
      </c>
      <c r="Z209" s="103">
        <v>211001.95813895692</v>
      </c>
      <c r="AA209" s="89">
        <v>3173215.4584387848</v>
      </c>
      <c r="AB209" s="204">
        <v>-102723</v>
      </c>
      <c r="AC209" s="113">
        <f>AA209+AB209</f>
        <v>3070492.4584387848</v>
      </c>
      <c r="AD209" s="107">
        <v>200194.9302</v>
      </c>
      <c r="AE209" s="108">
        <f>AC209+AD209</f>
        <v>3270687.3886387846</v>
      </c>
      <c r="AF209" s="114">
        <f>AC209/V209</f>
        <v>1865.4267669737453</v>
      </c>
      <c r="AG209" s="84">
        <f>AE209/V209</f>
        <v>1987.0518764512665</v>
      </c>
      <c r="AH209" s="92">
        <v>17</v>
      </c>
      <c r="AI209" s="92">
        <v>17</v>
      </c>
    </row>
    <row r="210" spans="1:35">
      <c r="A210" s="82">
        <v>631</v>
      </c>
      <c r="B210" s="83" t="s">
        <v>223</v>
      </c>
      <c r="C210" s="100">
        <v>1919</v>
      </c>
      <c r="D210" s="85">
        <v>831566.42365959741</v>
      </c>
      <c r="E210" s="108">
        <v>626530.96876380942</v>
      </c>
      <c r="F210" s="88">
        <f>SUM(D210:E210)</f>
        <v>1458097.3924234067</v>
      </c>
      <c r="G210" s="103">
        <v>187683.88992155521</v>
      </c>
      <c r="H210" s="89">
        <f>SUM(F210:G210)</f>
        <v>1645781.282344962</v>
      </c>
      <c r="I210" s="105">
        <v>-477151</v>
      </c>
      <c r="J210" s="94">
        <f>SUM(H210:I210)</f>
        <v>1168630.282344962</v>
      </c>
      <c r="K210" s="91">
        <f>J210/C210</f>
        <v>608.97878183687442</v>
      </c>
      <c r="L210" s="84">
        <v>-925047.26490000007</v>
      </c>
      <c r="M210" s="91">
        <f>SUM(J210,L210)</f>
        <v>243583.01744496194</v>
      </c>
      <c r="N210" s="92">
        <v>2</v>
      </c>
      <c r="O210" s="92">
        <v>2</v>
      </c>
      <c r="P210" s="117">
        <f>J210-AC210</f>
        <v>-81277.251733002253</v>
      </c>
      <c r="Q210" s="96">
        <f>P210/AC210</f>
        <v>-6.5026611582879298E-2</v>
      </c>
      <c r="R210" s="119">
        <f>K210-AF210</f>
        <v>-38.641702141345377</v>
      </c>
      <c r="T210" s="82">
        <v>631</v>
      </c>
      <c r="U210" s="83" t="s">
        <v>223</v>
      </c>
      <c r="V210" s="100">
        <v>1930</v>
      </c>
      <c r="W210" s="85">
        <v>883210.2310811996</v>
      </c>
      <c r="X210" s="85">
        <v>671163.83056722127</v>
      </c>
      <c r="Y210" s="88">
        <v>1554374.061648421</v>
      </c>
      <c r="Z210" s="103">
        <v>172684.47242954324</v>
      </c>
      <c r="AA210" s="89">
        <v>1727058.5340779643</v>
      </c>
      <c r="AB210" s="204">
        <v>-477151</v>
      </c>
      <c r="AC210" s="113">
        <f>AA210+AB210</f>
        <v>1249907.5340779643</v>
      </c>
      <c r="AD210" s="107">
        <v>-802354.94319000002</v>
      </c>
      <c r="AE210" s="108">
        <f>AC210+AD210</f>
        <v>447552.59088796424</v>
      </c>
      <c r="AF210" s="114">
        <f>AC210/V210</f>
        <v>647.6204839782198</v>
      </c>
      <c r="AG210" s="84">
        <f>AE210/V210</f>
        <v>231.89253413884157</v>
      </c>
      <c r="AH210" s="92">
        <v>2</v>
      </c>
      <c r="AI210" s="92">
        <v>2</v>
      </c>
    </row>
    <row r="211" spans="1:35">
      <c r="A211" s="82">
        <v>635</v>
      </c>
      <c r="B211" s="83" t="s">
        <v>224</v>
      </c>
      <c r="C211" s="100">
        <v>6238</v>
      </c>
      <c r="D211" s="85">
        <v>1152659.6940784482</v>
      </c>
      <c r="E211" s="108">
        <v>2152560.2067407039</v>
      </c>
      <c r="F211" s="88">
        <f>SUM(D211:E211)</f>
        <v>3305219.9008191521</v>
      </c>
      <c r="G211" s="103">
        <v>880607.47756573581</v>
      </c>
      <c r="H211" s="89">
        <f>SUM(F211:G211)</f>
        <v>4185827.3783848882</v>
      </c>
      <c r="I211" s="105">
        <v>-403112</v>
      </c>
      <c r="J211" s="94">
        <f>SUM(H211:I211)</f>
        <v>3782715.3783848882</v>
      </c>
      <c r="K211" s="91">
        <f>J211/C211</f>
        <v>606.39874613415975</v>
      </c>
      <c r="L211" s="84">
        <v>-288540.73620000004</v>
      </c>
      <c r="M211" s="91">
        <f>SUM(J211,L211)</f>
        <v>3494174.642184888</v>
      </c>
      <c r="N211" s="92">
        <v>6</v>
      </c>
      <c r="O211" s="92">
        <v>6</v>
      </c>
      <c r="P211" s="117">
        <f>J211-AC211</f>
        <v>-362937.8509043809</v>
      </c>
      <c r="Q211" s="96">
        <f>P211/AC211</f>
        <v>-8.7546601423439119E-2</v>
      </c>
      <c r="R211" s="119">
        <f>K211-AF211</f>
        <v>-47.799333286586489</v>
      </c>
      <c r="T211" s="82">
        <v>635</v>
      </c>
      <c r="U211" s="83" t="s">
        <v>224</v>
      </c>
      <c r="V211" s="100">
        <v>6337</v>
      </c>
      <c r="W211" s="85">
        <v>1539003.1291903206</v>
      </c>
      <c r="X211" s="85">
        <v>2187344.6298287353</v>
      </c>
      <c r="Y211" s="88">
        <v>3726347.7590190559</v>
      </c>
      <c r="Z211" s="103">
        <v>822417.47027021274</v>
      </c>
      <c r="AA211" s="89">
        <v>4548765.2292892691</v>
      </c>
      <c r="AB211" s="204">
        <v>-403112</v>
      </c>
      <c r="AC211" s="113">
        <f>AA211+AB211</f>
        <v>4145653.2292892691</v>
      </c>
      <c r="AD211" s="107">
        <v>-424259.89704000007</v>
      </c>
      <c r="AE211" s="108">
        <f>AC211+AD211</f>
        <v>3721393.3322492689</v>
      </c>
      <c r="AF211" s="114">
        <f>AC211/V211</f>
        <v>654.19807942074624</v>
      </c>
      <c r="AG211" s="84">
        <f>AE211/V211</f>
        <v>587.24843494544245</v>
      </c>
      <c r="AH211" s="92">
        <v>6</v>
      </c>
      <c r="AI211" s="92">
        <v>6</v>
      </c>
    </row>
    <row r="212" spans="1:35">
      <c r="A212" s="82">
        <v>636</v>
      </c>
      <c r="B212" s="83" t="s">
        <v>225</v>
      </c>
      <c r="C212" s="100">
        <v>8011</v>
      </c>
      <c r="D212" s="85">
        <v>5061720.0746740047</v>
      </c>
      <c r="E212" s="108">
        <v>3196069.6612816756</v>
      </c>
      <c r="F212" s="88">
        <f>SUM(D212:E212)</f>
        <v>8257789.7359556798</v>
      </c>
      <c r="G212" s="103">
        <v>1336830.9581628814</v>
      </c>
      <c r="H212" s="89">
        <f>SUM(F212:G212)</f>
        <v>9594620.6941185612</v>
      </c>
      <c r="I212" s="105">
        <v>-773243</v>
      </c>
      <c r="J212" s="94">
        <f>SUM(H212:I212)</f>
        <v>8821377.6941185612</v>
      </c>
      <c r="K212" s="91">
        <f>J212/C212</f>
        <v>1101.1581193507129</v>
      </c>
      <c r="L212" s="84">
        <v>663510.34110000008</v>
      </c>
      <c r="M212" s="91">
        <f>SUM(J212,L212)</f>
        <v>9484888.0352185611</v>
      </c>
      <c r="N212" s="92">
        <v>2</v>
      </c>
      <c r="O212" s="92">
        <v>2</v>
      </c>
      <c r="P212" s="117">
        <f>J212-AC212</f>
        <v>-545339.79773867317</v>
      </c>
      <c r="Q212" s="96">
        <f>P212/AC212</f>
        <v>-5.8221014801904003E-2</v>
      </c>
      <c r="R212" s="119">
        <f>K212-AF212</f>
        <v>-50.959653325453701</v>
      </c>
      <c r="T212" s="82">
        <v>636</v>
      </c>
      <c r="U212" s="83" t="s">
        <v>225</v>
      </c>
      <c r="V212" s="100">
        <v>8130</v>
      </c>
      <c r="W212" s="85">
        <v>5303838.5085782604</v>
      </c>
      <c r="X212" s="85">
        <v>3569901.5087429183</v>
      </c>
      <c r="Y212" s="88">
        <v>8873740.0173211787</v>
      </c>
      <c r="Z212" s="103">
        <v>1266220.4745360564</v>
      </c>
      <c r="AA212" s="89">
        <v>10139960.491857234</v>
      </c>
      <c r="AB212" s="204">
        <v>-773243</v>
      </c>
      <c r="AC212" s="113">
        <f>AA212+AB212</f>
        <v>9366717.4918572344</v>
      </c>
      <c r="AD212" s="107">
        <v>875123.55000000028</v>
      </c>
      <c r="AE212" s="108">
        <f>AC212+AD212</f>
        <v>10241841.041857235</v>
      </c>
      <c r="AF212" s="114">
        <f>AC212/V212</f>
        <v>1152.1177726761666</v>
      </c>
      <c r="AG212" s="84">
        <f>AE212/V212</f>
        <v>1259.7590457388974</v>
      </c>
      <c r="AH212" s="92">
        <v>2</v>
      </c>
      <c r="AI212" s="92">
        <v>2</v>
      </c>
    </row>
    <row r="213" spans="1:35">
      <c r="A213" s="82">
        <v>638</v>
      </c>
      <c r="B213" s="83" t="s">
        <v>226</v>
      </c>
      <c r="C213" s="100">
        <v>51737</v>
      </c>
      <c r="D213" s="85">
        <v>49201317.310166448</v>
      </c>
      <c r="E213" s="108">
        <v>-2487131.6619934598</v>
      </c>
      <c r="F213" s="88">
        <f>SUM(D213:E213)</f>
        <v>46714185.648172989</v>
      </c>
      <c r="G213" s="103">
        <v>4843397.6314357696</v>
      </c>
      <c r="H213" s="89">
        <f>SUM(F213:G213)</f>
        <v>51557583.279608756</v>
      </c>
      <c r="I213" s="105">
        <v>232438</v>
      </c>
      <c r="J213" s="94">
        <f>SUM(H213:I213)</f>
        <v>51790021.279608756</v>
      </c>
      <c r="K213" s="91">
        <f>J213/C213</f>
        <v>1001.0248232330587</v>
      </c>
      <c r="L213" s="84">
        <v>-589766.59662000008</v>
      </c>
      <c r="M213" s="91">
        <f>SUM(J213,L213)</f>
        <v>51200254.682988755</v>
      </c>
      <c r="N213" s="92">
        <v>1</v>
      </c>
      <c r="O213" s="93">
        <v>34</v>
      </c>
      <c r="P213" s="117">
        <f>J213-AC213</f>
        <v>139752.99379954487</v>
      </c>
      <c r="Q213" s="96">
        <f>P213/AC213</f>
        <v>2.7057554285335951E-3</v>
      </c>
      <c r="R213" s="119">
        <f>K213-AF213</f>
        <v>-6.0189539084183252</v>
      </c>
      <c r="T213" s="82">
        <v>638</v>
      </c>
      <c r="U213" s="83" t="s">
        <v>226</v>
      </c>
      <c r="V213" s="100">
        <v>51289</v>
      </c>
      <c r="W213" s="85">
        <v>48052976.400327414</v>
      </c>
      <c r="X213" s="85">
        <v>-1332980.2912815365</v>
      </c>
      <c r="Y213" s="88">
        <v>46719996.109045878</v>
      </c>
      <c r="Z213" s="103">
        <v>4697834.1767633315</v>
      </c>
      <c r="AA213" s="89">
        <v>51417830.285809211</v>
      </c>
      <c r="AB213" s="204">
        <v>232438</v>
      </c>
      <c r="AC213" s="113">
        <f>AA213+AB213</f>
        <v>51650268.285809211</v>
      </c>
      <c r="AD213" s="107">
        <v>-715817.72586000036</v>
      </c>
      <c r="AE213" s="108">
        <f>AC213+AD213</f>
        <v>50934450.559949212</v>
      </c>
      <c r="AF213" s="114">
        <f>AC213/V213</f>
        <v>1007.043777141477</v>
      </c>
      <c r="AG213" s="84">
        <f>AE213/V213</f>
        <v>993.08722260034733</v>
      </c>
      <c r="AH213" s="92">
        <v>1</v>
      </c>
      <c r="AI213" s="93">
        <v>34</v>
      </c>
    </row>
    <row r="214" spans="1:35">
      <c r="A214" s="82">
        <v>678</v>
      </c>
      <c r="B214" s="83" t="s">
        <v>227</v>
      </c>
      <c r="C214" s="100">
        <v>23571</v>
      </c>
      <c r="D214" s="85">
        <v>14264921.057985049</v>
      </c>
      <c r="E214" s="108">
        <v>-195232.28434417539</v>
      </c>
      <c r="F214" s="88">
        <f>SUM(D214:E214)</f>
        <v>14069688.773640873</v>
      </c>
      <c r="G214" s="103">
        <v>1918718.009387997</v>
      </c>
      <c r="H214" s="89">
        <f>SUM(F214:G214)</f>
        <v>15988406.783028871</v>
      </c>
      <c r="I214" s="105">
        <v>-270085</v>
      </c>
      <c r="J214" s="94">
        <f>SUM(H214:I214)</f>
        <v>15718321.783028871</v>
      </c>
      <c r="K214" s="91">
        <f>J214/C214</f>
        <v>666.85001837125583</v>
      </c>
      <c r="L214" s="84">
        <v>48190.136820000014</v>
      </c>
      <c r="M214" s="91">
        <f>SUM(J214,L214)</f>
        <v>15766511.91984887</v>
      </c>
      <c r="N214" s="92">
        <v>17</v>
      </c>
      <c r="O214" s="92">
        <v>17</v>
      </c>
      <c r="P214" s="117">
        <f>J214-AC214</f>
        <v>-2776979.7560306378</v>
      </c>
      <c r="Q214" s="96">
        <f>P214/AC214</f>
        <v>-0.15014514633168008</v>
      </c>
      <c r="R214" s="119">
        <f>K214-AF214</f>
        <v>-110.36145950660728</v>
      </c>
      <c r="T214" s="82">
        <v>678</v>
      </c>
      <c r="U214" s="83" t="s">
        <v>227</v>
      </c>
      <c r="V214" s="100">
        <v>23797</v>
      </c>
      <c r="W214" s="85">
        <v>14681824.559106829</v>
      </c>
      <c r="X214" s="85">
        <v>2320407.3259541364</v>
      </c>
      <c r="Y214" s="88">
        <v>17002231.885060966</v>
      </c>
      <c r="Z214" s="103">
        <v>1763154.6539985437</v>
      </c>
      <c r="AA214" s="89">
        <v>18765386.539059509</v>
      </c>
      <c r="AB214" s="204">
        <v>-270085</v>
      </c>
      <c r="AC214" s="113">
        <f>AA214+AB214</f>
        <v>18495301.539059509</v>
      </c>
      <c r="AD214" s="107">
        <v>164423.21328000026</v>
      </c>
      <c r="AE214" s="108">
        <f>AC214+AD214</f>
        <v>18659724.752339508</v>
      </c>
      <c r="AF214" s="114">
        <f>AC214/V214</f>
        <v>777.2114778778631</v>
      </c>
      <c r="AG214" s="84">
        <f>AE214/V214</f>
        <v>784.12088718491862</v>
      </c>
      <c r="AH214" s="92">
        <v>17</v>
      </c>
      <c r="AI214" s="92">
        <v>17</v>
      </c>
    </row>
    <row r="215" spans="1:35">
      <c r="A215" s="82">
        <v>680</v>
      </c>
      <c r="B215" s="83" t="s">
        <v>228</v>
      </c>
      <c r="C215" s="100">
        <v>25738</v>
      </c>
      <c r="D215" s="85">
        <v>13586163.210341699</v>
      </c>
      <c r="E215" s="108">
        <v>1755464.1860402338</v>
      </c>
      <c r="F215" s="88">
        <f>SUM(D215:E215)</f>
        <v>15341627.396381933</v>
      </c>
      <c r="G215" s="103">
        <v>1962922.6115220534</v>
      </c>
      <c r="H215" s="89">
        <f>SUM(F215:G215)</f>
        <v>17304550.007903986</v>
      </c>
      <c r="I215" s="105">
        <v>660493</v>
      </c>
      <c r="J215" s="94">
        <f>SUM(H215:I215)</f>
        <v>17965043.007903986</v>
      </c>
      <c r="K215" s="91">
        <f>J215/C215</f>
        <v>697.9968532094174</v>
      </c>
      <c r="L215" s="84">
        <v>-713667.42227999959</v>
      </c>
      <c r="M215" s="91">
        <f>SUM(J215,L215)</f>
        <v>17251375.585623987</v>
      </c>
      <c r="N215" s="92">
        <v>2</v>
      </c>
      <c r="O215" s="92">
        <v>2</v>
      </c>
      <c r="P215" s="117">
        <f>J215-AC215</f>
        <v>1893162.0248389319</v>
      </c>
      <c r="Q215" s="96">
        <f>P215/AC215</f>
        <v>0.11779343232032127</v>
      </c>
      <c r="R215" s="119">
        <f>K215-AF215</f>
        <v>63.52206014696219</v>
      </c>
      <c r="T215" s="82">
        <v>680</v>
      </c>
      <c r="U215" s="83" t="s">
        <v>228</v>
      </c>
      <c r="V215" s="100">
        <v>25331</v>
      </c>
      <c r="W215" s="85">
        <v>12539532.924571794</v>
      </c>
      <c r="X215" s="85">
        <v>1035897.7957934632</v>
      </c>
      <c r="Y215" s="88">
        <v>13575430.720365256</v>
      </c>
      <c r="Z215" s="103">
        <v>1835957.2626997982</v>
      </c>
      <c r="AA215" s="89">
        <v>15411387.983065054</v>
      </c>
      <c r="AB215" s="204">
        <v>660493</v>
      </c>
      <c r="AC215" s="113">
        <f>AA215+AB215</f>
        <v>16071880.983065054</v>
      </c>
      <c r="AD215" s="107">
        <v>-399031.33526999992</v>
      </c>
      <c r="AE215" s="108">
        <f>AC215+AD215</f>
        <v>15672849.647795053</v>
      </c>
      <c r="AF215" s="114">
        <f>AC215/V215</f>
        <v>634.47479306245521</v>
      </c>
      <c r="AG215" s="84">
        <f>AE215/V215</f>
        <v>618.72210523844512</v>
      </c>
      <c r="AH215" s="92">
        <v>2</v>
      </c>
      <c r="AI215" s="92">
        <v>2</v>
      </c>
    </row>
    <row r="216" spans="1:35">
      <c r="A216" s="82">
        <v>681</v>
      </c>
      <c r="B216" s="83" t="s">
        <v>229</v>
      </c>
      <c r="C216" s="100">
        <v>3246</v>
      </c>
      <c r="D216" s="85">
        <v>1025807.7461813249</v>
      </c>
      <c r="E216" s="108">
        <v>1354867.766656962</v>
      </c>
      <c r="F216" s="88">
        <f>SUM(D216:E216)</f>
        <v>2380675.5128382868</v>
      </c>
      <c r="G216" s="103">
        <v>644745.35328762548</v>
      </c>
      <c r="H216" s="89">
        <f>SUM(F216:G216)</f>
        <v>3025420.8661259124</v>
      </c>
      <c r="I216" s="105">
        <v>-7956</v>
      </c>
      <c r="J216" s="94">
        <f>SUM(H216:I216)</f>
        <v>3017464.8661259124</v>
      </c>
      <c r="K216" s="91">
        <f>J216/C216</f>
        <v>929.59484477076785</v>
      </c>
      <c r="L216" s="84">
        <v>31921.173300000002</v>
      </c>
      <c r="M216" s="91">
        <f>SUM(J216,L216)</f>
        <v>3049386.0394259123</v>
      </c>
      <c r="N216" s="92">
        <v>10</v>
      </c>
      <c r="O216" s="92">
        <v>10</v>
      </c>
      <c r="P216" s="117">
        <f>J216-AC216</f>
        <v>144266.70790006826</v>
      </c>
      <c r="Q216" s="96">
        <f>P216/AC216</f>
        <v>5.0211193226279503E-2</v>
      </c>
      <c r="R216" s="119">
        <f>K216-AF216</f>
        <v>58.136501359835393</v>
      </c>
      <c r="T216" s="82">
        <v>681</v>
      </c>
      <c r="U216" s="83" t="s">
        <v>229</v>
      </c>
      <c r="V216" s="100">
        <v>3297</v>
      </c>
      <c r="W216" s="85">
        <v>1029486.9129127277</v>
      </c>
      <c r="X216" s="85">
        <v>1247306.8850861476</v>
      </c>
      <c r="Y216" s="88">
        <v>2276793.7979988754</v>
      </c>
      <c r="Z216" s="103">
        <v>604360.36022696877</v>
      </c>
      <c r="AA216" s="89">
        <v>2881154.1582258441</v>
      </c>
      <c r="AB216" s="204">
        <v>-7956</v>
      </c>
      <c r="AC216" s="113">
        <f>AA216+AB216</f>
        <v>2873198.1582258441</v>
      </c>
      <c r="AD216" s="107">
        <v>-21586.380899999989</v>
      </c>
      <c r="AE216" s="108">
        <f>AC216+AD216</f>
        <v>2851611.7773258444</v>
      </c>
      <c r="AF216" s="114">
        <f>AC216/V216</f>
        <v>871.45834341093246</v>
      </c>
      <c r="AG216" s="84">
        <f>AE216/V216</f>
        <v>864.91106379309804</v>
      </c>
      <c r="AH216" s="92">
        <v>10</v>
      </c>
      <c r="AI216" s="92">
        <v>10</v>
      </c>
    </row>
    <row r="217" spans="1:35">
      <c r="A217" s="82">
        <v>683</v>
      </c>
      <c r="B217" s="83" t="s">
        <v>230</v>
      </c>
      <c r="C217" s="100">
        <v>3570</v>
      </c>
      <c r="D217" s="85">
        <v>5622130.2917480944</v>
      </c>
      <c r="E217" s="108">
        <v>2496944.8009212553</v>
      </c>
      <c r="F217" s="88">
        <f>SUM(D217:E217)</f>
        <v>8119075.0926693492</v>
      </c>
      <c r="G217" s="103">
        <v>598633.49612257804</v>
      </c>
      <c r="H217" s="89">
        <f>SUM(F217:G217)</f>
        <v>8717708.5887919273</v>
      </c>
      <c r="I217" s="105">
        <v>286024</v>
      </c>
      <c r="J217" s="94">
        <f>SUM(H217:I217)</f>
        <v>9003732.5887919273</v>
      </c>
      <c r="K217" s="91">
        <f>J217/C217</f>
        <v>2522.0539464403159</v>
      </c>
      <c r="L217" s="84">
        <v>30004.236000000034</v>
      </c>
      <c r="M217" s="91">
        <f>SUM(J217,L217)</f>
        <v>9033736.8247919269</v>
      </c>
      <c r="N217" s="92">
        <v>19</v>
      </c>
      <c r="O217" s="92">
        <v>19</v>
      </c>
      <c r="P217" s="117">
        <f>J217-AC217</f>
        <v>-8512.5816720556468</v>
      </c>
      <c r="Q217" s="96">
        <f>P217/AC217</f>
        <v>-9.445572674780427E-4</v>
      </c>
      <c r="R217" s="119">
        <f>K217-AF217</f>
        <v>17.956927695113791</v>
      </c>
      <c r="T217" s="82">
        <v>683</v>
      </c>
      <c r="U217" s="83" t="s">
        <v>230</v>
      </c>
      <c r="V217" s="100">
        <v>3599</v>
      </c>
      <c r="W217" s="85">
        <v>5665313.3662618799</v>
      </c>
      <c r="X217" s="85">
        <v>2494155.894444372</v>
      </c>
      <c r="Y217" s="88">
        <v>8159469.2607062515</v>
      </c>
      <c r="Z217" s="103">
        <v>566751.90975773241</v>
      </c>
      <c r="AA217" s="89">
        <v>8726221.170463983</v>
      </c>
      <c r="AB217" s="204">
        <v>286024</v>
      </c>
      <c r="AC217" s="113">
        <f>AA217+AB217</f>
        <v>9012245.170463983</v>
      </c>
      <c r="AD217" s="107">
        <v>33796.438049999997</v>
      </c>
      <c r="AE217" s="108">
        <f>AC217+AD217</f>
        <v>9046041.608513983</v>
      </c>
      <c r="AF217" s="114">
        <f>AC217/V217</f>
        <v>2504.0970187452021</v>
      </c>
      <c r="AG217" s="84">
        <f>AE217/V217</f>
        <v>2513.4875266779613</v>
      </c>
      <c r="AH217" s="92">
        <v>19</v>
      </c>
      <c r="AI217" s="92">
        <v>19</v>
      </c>
    </row>
    <row r="218" spans="1:35">
      <c r="A218" s="82">
        <v>684</v>
      </c>
      <c r="B218" s="83" t="s">
        <v>231</v>
      </c>
      <c r="C218" s="100">
        <v>38968</v>
      </c>
      <c r="D218" s="85">
        <v>10559655.032249024</v>
      </c>
      <c r="E218" s="108">
        <v>-470594.24607137119</v>
      </c>
      <c r="F218" s="88">
        <f>SUM(D218:E218)</f>
        <v>10089060.786177654</v>
      </c>
      <c r="G218" s="103">
        <v>5078093.7876930293</v>
      </c>
      <c r="H218" s="89">
        <f>SUM(F218:G218)</f>
        <v>15167154.573870683</v>
      </c>
      <c r="I218" s="105">
        <v>-68721</v>
      </c>
      <c r="J218" s="94">
        <f>SUM(H218:I218)</f>
        <v>15098433.573870683</v>
      </c>
      <c r="K218" s="91">
        <f>J218/C218</f>
        <v>387.45723603650902</v>
      </c>
      <c r="L218" s="84">
        <v>-2897692.4297399996</v>
      </c>
      <c r="M218" s="91">
        <f>SUM(J218,L218)</f>
        <v>12200741.144130684</v>
      </c>
      <c r="N218" s="92">
        <v>4</v>
      </c>
      <c r="O218" s="92">
        <v>4</v>
      </c>
      <c r="P218" s="117">
        <f>J218-AC218</f>
        <v>777129.00416452251</v>
      </c>
      <c r="Q218" s="96">
        <f>P218/AC218</f>
        <v>5.4263841703945229E-2</v>
      </c>
      <c r="R218" s="119">
        <f>K218-AF218</f>
        <v>18.655614443334287</v>
      </c>
      <c r="T218" s="82">
        <v>684</v>
      </c>
      <c r="U218" s="83" t="s">
        <v>231</v>
      </c>
      <c r="V218" s="100">
        <v>38832</v>
      </c>
      <c r="W218" s="85">
        <v>9738629.8812654074</v>
      </c>
      <c r="X218" s="85">
        <v>-161403.22700219144</v>
      </c>
      <c r="Y218" s="88">
        <v>9577226.6542632151</v>
      </c>
      <c r="Z218" s="103">
        <v>4812798.9154429454</v>
      </c>
      <c r="AA218" s="89">
        <v>14390025.569706161</v>
      </c>
      <c r="AB218" s="204">
        <v>-68721</v>
      </c>
      <c r="AC218" s="113">
        <f>AA218+AB218</f>
        <v>14321304.569706161</v>
      </c>
      <c r="AD218" s="107">
        <v>-3011356.8102179994</v>
      </c>
      <c r="AE218" s="108">
        <f>AC218+AD218</f>
        <v>11309947.759488162</v>
      </c>
      <c r="AF218" s="114">
        <f>AC218/V218</f>
        <v>368.80162159317473</v>
      </c>
      <c r="AG218" s="84">
        <f>AE218/V218</f>
        <v>291.2532900568645</v>
      </c>
      <c r="AH218" s="92">
        <v>4</v>
      </c>
      <c r="AI218" s="92">
        <v>4</v>
      </c>
    </row>
    <row r="219" spans="1:35">
      <c r="A219" s="82">
        <v>686</v>
      </c>
      <c r="B219" s="83" t="s">
        <v>232</v>
      </c>
      <c r="C219" s="100">
        <v>2935</v>
      </c>
      <c r="D219" s="85">
        <v>110822.02849581151</v>
      </c>
      <c r="E219" s="108">
        <v>1479179.2321596206</v>
      </c>
      <c r="F219" s="88">
        <f>SUM(D219:E219)</f>
        <v>1590001.260655432</v>
      </c>
      <c r="G219" s="103">
        <v>504557.8883823668</v>
      </c>
      <c r="H219" s="89">
        <f>SUM(F219:G219)</f>
        <v>2094559.1490377989</v>
      </c>
      <c r="I219" s="105">
        <v>727719</v>
      </c>
      <c r="J219" s="94">
        <f>SUM(H219:I219)</f>
        <v>2822278.1490377989</v>
      </c>
      <c r="K219" s="91">
        <f>J219/C219</f>
        <v>961.59391790044253</v>
      </c>
      <c r="L219" s="84">
        <v>-20002.823999999993</v>
      </c>
      <c r="M219" s="91">
        <f>SUM(J219,L219)</f>
        <v>2802275.3250377988</v>
      </c>
      <c r="N219" s="92">
        <v>11</v>
      </c>
      <c r="O219" s="92">
        <v>11</v>
      </c>
      <c r="P219" s="117">
        <f>J219-AC219</f>
        <v>-11516.01760586258</v>
      </c>
      <c r="Q219" s="96">
        <f>P219/AC219</f>
        <v>-4.063815834409075E-3</v>
      </c>
      <c r="R219" s="119">
        <f>K219-AF219</f>
        <v>-4.582067999203332</v>
      </c>
      <c r="T219" s="82">
        <v>686</v>
      </c>
      <c r="U219" s="83" t="s">
        <v>232</v>
      </c>
      <c r="V219" s="100">
        <v>2933</v>
      </c>
      <c r="W219" s="85">
        <v>135595.81677804911</v>
      </c>
      <c r="X219" s="85">
        <v>1501492.4775961216</v>
      </c>
      <c r="Y219" s="88">
        <v>1637088.2943741707</v>
      </c>
      <c r="Z219" s="103">
        <v>468986.8722694905</v>
      </c>
      <c r="AA219" s="89">
        <v>2106075.1666436614</v>
      </c>
      <c r="AB219" s="204">
        <v>727719</v>
      </c>
      <c r="AC219" s="113">
        <f>AA219+AB219</f>
        <v>2833794.1666436614</v>
      </c>
      <c r="AD219" s="107">
        <v>20469.556560000012</v>
      </c>
      <c r="AE219" s="108">
        <f>AC219+AD219</f>
        <v>2854263.7232036614</v>
      </c>
      <c r="AF219" s="114">
        <f>AC219/V219</f>
        <v>966.17598589964587</v>
      </c>
      <c r="AG219" s="84">
        <f>AE219/V219</f>
        <v>973.15503689180412</v>
      </c>
      <c r="AH219" s="92">
        <v>11</v>
      </c>
      <c r="AI219" s="92">
        <v>11</v>
      </c>
    </row>
    <row r="220" spans="1:35">
      <c r="A220" s="82">
        <v>687</v>
      </c>
      <c r="B220" s="83" t="s">
        <v>233</v>
      </c>
      <c r="C220" s="100">
        <v>1413</v>
      </c>
      <c r="D220" s="85">
        <v>1039446.7336815698</v>
      </c>
      <c r="E220" s="108">
        <v>361991.0664357213</v>
      </c>
      <c r="F220" s="88">
        <f>SUM(D220:E220)</f>
        <v>1401437.800117291</v>
      </c>
      <c r="G220" s="103">
        <v>313209.57092321158</v>
      </c>
      <c r="H220" s="89">
        <f>SUM(F220:G220)</f>
        <v>1714647.3710405026</v>
      </c>
      <c r="I220" s="105">
        <v>308145</v>
      </c>
      <c r="J220" s="94">
        <f>SUM(H220:I220)</f>
        <v>2022792.3710405026</v>
      </c>
      <c r="K220" s="91">
        <f>J220/C220</f>
        <v>1431.5586490024789</v>
      </c>
      <c r="L220" s="84">
        <v>151771.42710000006</v>
      </c>
      <c r="M220" s="91">
        <f>SUM(J220,L220)</f>
        <v>2174563.7981405025</v>
      </c>
      <c r="N220" s="92">
        <v>11</v>
      </c>
      <c r="O220" s="92">
        <v>11</v>
      </c>
      <c r="P220" s="117">
        <f>J220-AC220</f>
        <v>-53350.82164829364</v>
      </c>
      <c r="Q220" s="96">
        <f>P220/AC220</f>
        <v>-2.569708189501102E-2</v>
      </c>
      <c r="R220" s="119">
        <f>K220-AF220</f>
        <v>-26.407076200327538</v>
      </c>
      <c r="T220" s="82">
        <v>687</v>
      </c>
      <c r="U220" s="83" t="s">
        <v>233</v>
      </c>
      <c r="V220" s="100">
        <v>1424</v>
      </c>
      <c r="W220" s="85">
        <v>1084311.7734344469</v>
      </c>
      <c r="X220" s="85">
        <v>390992.67986900837</v>
      </c>
      <c r="Y220" s="88">
        <v>1475304.4533034554</v>
      </c>
      <c r="Z220" s="103">
        <v>292693.73938534071</v>
      </c>
      <c r="AA220" s="89">
        <v>1767998.1926887962</v>
      </c>
      <c r="AB220" s="204">
        <v>308145</v>
      </c>
      <c r="AC220" s="113">
        <f>AA220+AB220</f>
        <v>2076143.1926887962</v>
      </c>
      <c r="AD220" s="107">
        <v>171607.56089999998</v>
      </c>
      <c r="AE220" s="108">
        <f>AC220+AD220</f>
        <v>2247750.7535887961</v>
      </c>
      <c r="AF220" s="114">
        <f>AC220/V220</f>
        <v>1457.9657252028064</v>
      </c>
      <c r="AG220" s="84">
        <f>AE220/V220</f>
        <v>1578.476652801121</v>
      </c>
      <c r="AH220" s="92">
        <v>11</v>
      </c>
      <c r="AI220" s="92">
        <v>11</v>
      </c>
    </row>
    <row r="221" spans="1:35">
      <c r="A221" s="82">
        <v>689</v>
      </c>
      <c r="B221" s="83" t="s">
        <v>234</v>
      </c>
      <c r="C221" s="100">
        <v>3008</v>
      </c>
      <c r="D221" s="85">
        <v>2271397.8184864186</v>
      </c>
      <c r="E221" s="108">
        <v>608402.38577790826</v>
      </c>
      <c r="F221" s="88">
        <f>SUM(D221:E221)</f>
        <v>2879800.204264327</v>
      </c>
      <c r="G221" s="103">
        <v>455060.52201249613</v>
      </c>
      <c r="H221" s="89">
        <f>SUM(F221:G221)</f>
        <v>3334860.7262768233</v>
      </c>
      <c r="I221" s="105">
        <v>32441</v>
      </c>
      <c r="J221" s="94">
        <f>SUM(H221:I221)</f>
        <v>3367301.7262768233</v>
      </c>
      <c r="K221" s="91">
        <f>J221/C221</f>
        <v>1119.4487121930929</v>
      </c>
      <c r="L221" s="84">
        <v>-16585.674899999998</v>
      </c>
      <c r="M221" s="91">
        <f>SUM(J221,L221)</f>
        <v>3350716.0513768233</v>
      </c>
      <c r="N221" s="92">
        <v>9</v>
      </c>
      <c r="O221" s="92">
        <v>9</v>
      </c>
      <c r="P221" s="117">
        <f>J221-AC221</f>
        <v>703222.00349475862</v>
      </c>
      <c r="Q221" s="96">
        <f>P221/AC221</f>
        <v>0.26396432414582277</v>
      </c>
      <c r="R221" s="119">
        <f>K221-AF221</f>
        <v>240.79445006180504</v>
      </c>
      <c r="T221" s="82">
        <v>689</v>
      </c>
      <c r="U221" s="83" t="s">
        <v>234</v>
      </c>
      <c r="V221" s="100">
        <v>3032</v>
      </c>
      <c r="W221" s="85">
        <v>2219689.4114061636</v>
      </c>
      <c r="X221" s="85">
        <v>-16035.257627000878</v>
      </c>
      <c r="Y221" s="88">
        <v>2203654.1537791626</v>
      </c>
      <c r="Z221" s="103">
        <v>427984.56900290214</v>
      </c>
      <c r="AA221" s="89">
        <v>2631638.7227820647</v>
      </c>
      <c r="AB221" s="204">
        <v>32441</v>
      </c>
      <c r="AC221" s="113">
        <f>AA221+AB221</f>
        <v>2664079.7227820647</v>
      </c>
      <c r="AD221" s="107">
        <v>-4533.9734400000016</v>
      </c>
      <c r="AE221" s="108">
        <f>AC221+AD221</f>
        <v>2659545.7493420648</v>
      </c>
      <c r="AF221" s="114">
        <f>AC221/V221</f>
        <v>878.65426213128785</v>
      </c>
      <c r="AG221" s="84">
        <f>AE221/V221</f>
        <v>877.15888830543031</v>
      </c>
      <c r="AH221" s="92">
        <v>9</v>
      </c>
      <c r="AI221" s="92">
        <v>9</v>
      </c>
    </row>
    <row r="222" spans="1:35">
      <c r="A222" s="82">
        <v>691</v>
      </c>
      <c r="B222" s="83" t="s">
        <v>235</v>
      </c>
      <c r="C222" s="100">
        <v>2556</v>
      </c>
      <c r="D222" s="85">
        <v>2518799.4752168776</v>
      </c>
      <c r="E222" s="108">
        <v>1737464.02712077</v>
      </c>
      <c r="F222" s="88">
        <f>SUM(D222:E222)</f>
        <v>4256263.5023376476</v>
      </c>
      <c r="G222" s="103">
        <v>480140.11882787553</v>
      </c>
      <c r="H222" s="89">
        <f>SUM(F222:G222)</f>
        <v>4736403.6211655233</v>
      </c>
      <c r="I222" s="105">
        <v>88157</v>
      </c>
      <c r="J222" s="94">
        <f>SUM(H222:I222)</f>
        <v>4824560.6211655233</v>
      </c>
      <c r="K222" s="91">
        <f>J222/C222</f>
        <v>1887.5432790162454</v>
      </c>
      <c r="L222" s="84">
        <v>21669.726000000002</v>
      </c>
      <c r="M222" s="91">
        <f>SUM(J222,L222)</f>
        <v>4846230.3471655231</v>
      </c>
      <c r="N222" s="92">
        <v>17</v>
      </c>
      <c r="O222" s="92">
        <v>17</v>
      </c>
      <c r="P222" s="117">
        <f>J222-AC222</f>
        <v>118680.82262553181</v>
      </c>
      <c r="Q222" s="96">
        <f>P222/AC222</f>
        <v>2.5219688497430975E-2</v>
      </c>
      <c r="R222" s="119">
        <f>K222-AF222</f>
        <v>76.196166414247045</v>
      </c>
      <c r="T222" s="82">
        <v>691</v>
      </c>
      <c r="U222" s="83" t="s">
        <v>235</v>
      </c>
      <c r="V222" s="100">
        <v>2598</v>
      </c>
      <c r="W222" s="85">
        <v>2457677.4195512719</v>
      </c>
      <c r="X222" s="85">
        <v>1709206.5134250734</v>
      </c>
      <c r="Y222" s="88">
        <v>4166883.9329763455</v>
      </c>
      <c r="Z222" s="103">
        <v>450838.86556364619</v>
      </c>
      <c r="AA222" s="89">
        <v>4617722.7985399915</v>
      </c>
      <c r="AB222" s="204">
        <v>88157</v>
      </c>
      <c r="AC222" s="113">
        <f>AA222+AB222</f>
        <v>4705879.7985399915</v>
      </c>
      <c r="AD222" s="107">
        <v>-31671.138000000006</v>
      </c>
      <c r="AE222" s="108">
        <f>AC222+AD222</f>
        <v>4674208.6605399912</v>
      </c>
      <c r="AF222" s="114">
        <f>AC222/V222</f>
        <v>1811.3471126019983</v>
      </c>
      <c r="AG222" s="84">
        <f>AE222/V222</f>
        <v>1799.1565283063862</v>
      </c>
      <c r="AH222" s="92">
        <v>17</v>
      </c>
      <c r="AI222" s="92">
        <v>17</v>
      </c>
    </row>
    <row r="223" spans="1:35">
      <c r="A223" s="82">
        <v>694</v>
      </c>
      <c r="B223" s="83" t="s">
        <v>236</v>
      </c>
      <c r="C223" s="100">
        <v>28643</v>
      </c>
      <c r="D223" s="85">
        <v>7839209.4690613961</v>
      </c>
      <c r="E223" s="108">
        <v>-105687.55000600149</v>
      </c>
      <c r="F223" s="88">
        <f>SUM(D223:E223)</f>
        <v>7733521.9190553948</v>
      </c>
      <c r="G223" s="103">
        <v>2566831.462463927</v>
      </c>
      <c r="H223" s="89">
        <f>SUM(F223:G223)</f>
        <v>10300353.381519321</v>
      </c>
      <c r="I223" s="105">
        <v>1832447</v>
      </c>
      <c r="J223" s="94">
        <f>SUM(H223:I223)</f>
        <v>12132800.381519321</v>
      </c>
      <c r="K223" s="91">
        <f>J223/C223</f>
        <v>423.58692809829006</v>
      </c>
      <c r="L223" s="84">
        <v>129484.94736000011</v>
      </c>
      <c r="M223" s="91">
        <f>SUM(J223,L223)</f>
        <v>12262285.328879321</v>
      </c>
      <c r="N223" s="92">
        <v>5</v>
      </c>
      <c r="O223" s="92">
        <v>5</v>
      </c>
      <c r="P223" s="117">
        <f>J223-AC223</f>
        <v>597921.69339779392</v>
      </c>
      <c r="Q223" s="96">
        <f>P223/AC223</f>
        <v>5.1835975874937129E-2</v>
      </c>
      <c r="R223" s="119">
        <f>K223-AF223</f>
        <v>18.612779022647487</v>
      </c>
      <c r="T223" s="82">
        <v>694</v>
      </c>
      <c r="U223" s="83" t="s">
        <v>236</v>
      </c>
      <c r="V223" s="100">
        <v>28483</v>
      </c>
      <c r="W223" s="85">
        <v>7284207.8502901094</v>
      </c>
      <c r="X223" s="85">
        <v>-13347.523178397396</v>
      </c>
      <c r="Y223" s="88">
        <v>7270860.3271117117</v>
      </c>
      <c r="Z223" s="103">
        <v>2431571.3610098162</v>
      </c>
      <c r="AA223" s="89">
        <v>9702431.6881215274</v>
      </c>
      <c r="AB223" s="204">
        <v>1832447</v>
      </c>
      <c r="AC223" s="113">
        <f>AA223+AB223</f>
        <v>11534878.688121527</v>
      </c>
      <c r="AD223" s="107">
        <v>352433.08985999995</v>
      </c>
      <c r="AE223" s="108">
        <f>AC223+AD223</f>
        <v>11887311.777981527</v>
      </c>
      <c r="AF223" s="114">
        <f>AC223/V223</f>
        <v>404.97414907564257</v>
      </c>
      <c r="AG223" s="84">
        <f>AE223/V223</f>
        <v>417.34760306082671</v>
      </c>
      <c r="AH223" s="92">
        <v>5</v>
      </c>
      <c r="AI223" s="92">
        <v>5</v>
      </c>
    </row>
    <row r="224" spans="1:35">
      <c r="A224" s="82">
        <v>697</v>
      </c>
      <c r="B224" s="83" t="s">
        <v>237</v>
      </c>
      <c r="C224" s="100">
        <v>1163</v>
      </c>
      <c r="D224" s="85">
        <v>447230.4758299258</v>
      </c>
      <c r="E224" s="108">
        <v>477791.99877313618</v>
      </c>
      <c r="F224" s="88">
        <f>SUM(D224:E224)</f>
        <v>925022.47460306203</v>
      </c>
      <c r="G224" s="103">
        <v>230380.26795011837</v>
      </c>
      <c r="H224" s="89">
        <f>SUM(F224:G224)</f>
        <v>1155402.7425531803</v>
      </c>
      <c r="I224" s="105">
        <v>-197982</v>
      </c>
      <c r="J224" s="94">
        <f>SUM(H224:I224)</f>
        <v>957420.74255318032</v>
      </c>
      <c r="K224" s="91">
        <f>J224/C224</f>
        <v>823.23365653755832</v>
      </c>
      <c r="L224" s="84">
        <v>26670.432000000001</v>
      </c>
      <c r="M224" s="91">
        <f>SUM(J224,L224)</f>
        <v>984091.17455318035</v>
      </c>
      <c r="N224" s="92">
        <v>18</v>
      </c>
      <c r="O224" s="92">
        <v>18</v>
      </c>
      <c r="P224" s="117">
        <f>J224-AC224</f>
        <v>77751.812303376151</v>
      </c>
      <c r="Q224" s="96">
        <f>P224/AC224</f>
        <v>8.838758495346262E-2</v>
      </c>
      <c r="R224" s="119">
        <f>K224-AF224</f>
        <v>67.504335017108019</v>
      </c>
      <c r="T224" s="82">
        <v>697</v>
      </c>
      <c r="U224" s="83" t="s">
        <v>237</v>
      </c>
      <c r="V224" s="100">
        <v>1164</v>
      </c>
      <c r="W224" s="85">
        <v>390603.4162340677</v>
      </c>
      <c r="X224" s="85">
        <v>470743.01446988579</v>
      </c>
      <c r="Y224" s="88">
        <v>861346.43070395349</v>
      </c>
      <c r="Z224" s="103">
        <v>216304.49954585079</v>
      </c>
      <c r="AA224" s="89">
        <v>1077650.9302498042</v>
      </c>
      <c r="AB224" s="204">
        <v>-197982</v>
      </c>
      <c r="AC224" s="113">
        <f>AA224+AB224</f>
        <v>879668.93024980417</v>
      </c>
      <c r="AD224" s="107">
        <v>17135.752560000001</v>
      </c>
      <c r="AE224" s="108">
        <f>AC224+AD224</f>
        <v>896804.68280980422</v>
      </c>
      <c r="AF224" s="114">
        <f>AC224/V224</f>
        <v>755.7293215204503</v>
      </c>
      <c r="AG224" s="84">
        <f>AE224/V224</f>
        <v>770.45075842766687</v>
      </c>
      <c r="AH224" s="92">
        <v>18</v>
      </c>
      <c r="AI224" s="92">
        <v>18</v>
      </c>
    </row>
    <row r="225" spans="1:35">
      <c r="A225" s="82">
        <v>698</v>
      </c>
      <c r="B225" s="83" t="s">
        <v>238</v>
      </c>
      <c r="C225" s="100">
        <v>65722</v>
      </c>
      <c r="D225" s="85">
        <v>2996549.8711228073</v>
      </c>
      <c r="E225" s="108">
        <v>16512001.927740816</v>
      </c>
      <c r="F225" s="88">
        <f>SUM(D225:E225)</f>
        <v>19508551.798863623</v>
      </c>
      <c r="G225" s="103">
        <v>5518866.6126537947</v>
      </c>
      <c r="H225" s="89">
        <f>SUM(F225:G225)</f>
        <v>25027418.411517419</v>
      </c>
      <c r="I225" s="105">
        <v>-1296888</v>
      </c>
      <c r="J225" s="94">
        <f>SUM(H225:I225)</f>
        <v>23730530.411517419</v>
      </c>
      <c r="K225" s="91">
        <f>J225/C225</f>
        <v>361.07438013933569</v>
      </c>
      <c r="L225" s="84">
        <v>-5508544.3633199986</v>
      </c>
      <c r="M225" s="91">
        <f>SUM(J225,L225)</f>
        <v>18221986.048197418</v>
      </c>
      <c r="N225" s="92">
        <v>19</v>
      </c>
      <c r="O225" s="92">
        <v>19</v>
      </c>
      <c r="P225" s="117">
        <f>J225-AC225</f>
        <v>2196177.8914002776</v>
      </c>
      <c r="Q225" s="96">
        <f>P225/AC225</f>
        <v>0.10198485834893962</v>
      </c>
      <c r="R225" s="119">
        <f>K225-AF225</f>
        <v>31.22797325091949</v>
      </c>
      <c r="T225" s="82">
        <v>698</v>
      </c>
      <c r="U225" s="83" t="s">
        <v>238</v>
      </c>
      <c r="V225" s="100">
        <v>65286</v>
      </c>
      <c r="W225" s="85">
        <v>1428616.7780686356</v>
      </c>
      <c r="X225" s="85">
        <v>16341024.103923395</v>
      </c>
      <c r="Y225" s="88">
        <v>17769640.881992031</v>
      </c>
      <c r="Z225" s="103">
        <v>5061599.6381251086</v>
      </c>
      <c r="AA225" s="89">
        <v>22831240.520117141</v>
      </c>
      <c r="AB225" s="204">
        <v>-1296888</v>
      </c>
      <c r="AC225" s="113">
        <f>AA225+AB225</f>
        <v>21534352.520117141</v>
      </c>
      <c r="AD225" s="107">
        <v>-5623092.201857999</v>
      </c>
      <c r="AE225" s="108">
        <f>AC225+AD225</f>
        <v>15911260.318259142</v>
      </c>
      <c r="AF225" s="114">
        <f>AC225/V225</f>
        <v>329.8464068884162</v>
      </c>
      <c r="AG225" s="84">
        <f>AE225/V225</f>
        <v>243.71626869863587</v>
      </c>
      <c r="AH225" s="92">
        <v>19</v>
      </c>
      <c r="AI225" s="92">
        <v>19</v>
      </c>
    </row>
    <row r="226" spans="1:35">
      <c r="A226" s="82">
        <v>700</v>
      </c>
      <c r="B226" s="83" t="s">
        <v>239</v>
      </c>
      <c r="C226" s="100">
        <v>4733</v>
      </c>
      <c r="D226" s="85">
        <v>1259371.0892092674</v>
      </c>
      <c r="E226" s="108">
        <v>531616.36493407399</v>
      </c>
      <c r="F226" s="88">
        <f>SUM(D226:E226)</f>
        <v>1790987.4541433414</v>
      </c>
      <c r="G226" s="103">
        <v>516354.86840568244</v>
      </c>
      <c r="H226" s="89">
        <f>SUM(F226:G226)</f>
        <v>2307342.3225490237</v>
      </c>
      <c r="I226" s="105">
        <v>-1009065</v>
      </c>
      <c r="J226" s="94">
        <f>SUM(H226:I226)</f>
        <v>1298277.3225490237</v>
      </c>
      <c r="K226" s="91">
        <f>J226/C226</f>
        <v>274.30325851447787</v>
      </c>
      <c r="L226" s="84">
        <v>-99930.774899999989</v>
      </c>
      <c r="M226" s="91">
        <f>SUM(J226,L226)</f>
        <v>1198346.5476490236</v>
      </c>
      <c r="N226" s="92">
        <v>9</v>
      </c>
      <c r="O226" s="92">
        <v>9</v>
      </c>
      <c r="P226" s="117">
        <f>J226-AC226</f>
        <v>-282019.12448700797</v>
      </c>
      <c r="Q226" s="96">
        <f>P226/AC226</f>
        <v>-0.17845963332763082</v>
      </c>
      <c r="R226" s="119">
        <f>K226-AF226</f>
        <v>-57.83134573857626</v>
      </c>
      <c r="T226" s="82">
        <v>700</v>
      </c>
      <c r="U226" s="83" t="s">
        <v>239</v>
      </c>
      <c r="V226" s="100">
        <v>4758</v>
      </c>
      <c r="W226" s="85">
        <v>1342983.7362393243</v>
      </c>
      <c r="X226" s="85">
        <v>762694.67328342842</v>
      </c>
      <c r="Y226" s="88">
        <v>2105678.4095227527</v>
      </c>
      <c r="Z226" s="103">
        <v>483683.03751327883</v>
      </c>
      <c r="AA226" s="89">
        <v>2589361.4470360316</v>
      </c>
      <c r="AB226" s="204">
        <v>-1009065</v>
      </c>
      <c r="AC226" s="113">
        <f>AA226+AB226</f>
        <v>1580296.4470360316</v>
      </c>
      <c r="AD226" s="107">
        <v>-33521.399219999978</v>
      </c>
      <c r="AE226" s="108">
        <f>AC226+AD226</f>
        <v>1546775.0478160316</v>
      </c>
      <c r="AF226" s="114">
        <f>AC226/V226</f>
        <v>332.13460425305414</v>
      </c>
      <c r="AG226" s="84">
        <f>AE226/V226</f>
        <v>325.08933329466828</v>
      </c>
      <c r="AH226" s="92">
        <v>9</v>
      </c>
      <c r="AI226" s="92">
        <v>9</v>
      </c>
    </row>
    <row r="227" spans="1:35">
      <c r="A227" s="82">
        <v>702</v>
      </c>
      <c r="B227" s="83" t="s">
        <v>240</v>
      </c>
      <c r="C227" s="100">
        <v>4039</v>
      </c>
      <c r="D227" s="85">
        <v>1401053.1307378516</v>
      </c>
      <c r="E227" s="108">
        <v>1240093.5886000555</v>
      </c>
      <c r="F227" s="88">
        <f>SUM(D227:E227)</f>
        <v>2641146.7193379072</v>
      </c>
      <c r="G227" s="103">
        <v>665741.02159321913</v>
      </c>
      <c r="H227" s="89">
        <f>SUM(F227:G227)</f>
        <v>3306887.7409311263</v>
      </c>
      <c r="I227" s="105">
        <v>-831821</v>
      </c>
      <c r="J227" s="94">
        <f>SUM(H227:I227)</f>
        <v>2475066.7409311263</v>
      </c>
      <c r="K227" s="91">
        <f>J227/C227</f>
        <v>612.79196358780052</v>
      </c>
      <c r="L227" s="84">
        <v>-10001.411999999997</v>
      </c>
      <c r="M227" s="91">
        <f>SUM(J227,L227)</f>
        <v>2465065.3289311263</v>
      </c>
      <c r="N227" s="92">
        <v>6</v>
      </c>
      <c r="O227" s="92">
        <v>6</v>
      </c>
      <c r="P227" s="117">
        <f>J227-AC227</f>
        <v>51136.168961588293</v>
      </c>
      <c r="Q227" s="96">
        <f>P227/AC227</f>
        <v>2.1096383515654148E-2</v>
      </c>
      <c r="R227" s="119">
        <f>K227-AF227</f>
        <v>25.029943226612886</v>
      </c>
      <c r="T227" s="82">
        <v>702</v>
      </c>
      <c r="U227" s="83" t="s">
        <v>240</v>
      </c>
      <c r="V227" s="100">
        <v>4124</v>
      </c>
      <c r="W227" s="85">
        <v>1386151.0270476947</v>
      </c>
      <c r="X227" s="85">
        <v>1250068.6094061672</v>
      </c>
      <c r="Y227" s="88">
        <v>2636219.6364538618</v>
      </c>
      <c r="Z227" s="103">
        <v>619531.93551567639</v>
      </c>
      <c r="AA227" s="89">
        <v>3255751.571969538</v>
      </c>
      <c r="AB227" s="204">
        <v>-831821</v>
      </c>
      <c r="AC227" s="113">
        <f>AA227+AB227</f>
        <v>2423930.571969538</v>
      </c>
      <c r="AD227" s="107">
        <v>9001.2707999999984</v>
      </c>
      <c r="AE227" s="108">
        <f>AC227+AD227</f>
        <v>2432931.8427695381</v>
      </c>
      <c r="AF227" s="114">
        <f>AC227/V227</f>
        <v>587.76202036118764</v>
      </c>
      <c r="AG227" s="84">
        <f>AE227/V227</f>
        <v>589.94467574431087</v>
      </c>
      <c r="AH227" s="92">
        <v>6</v>
      </c>
      <c r="AI227" s="92">
        <v>6</v>
      </c>
    </row>
    <row r="228" spans="1:35">
      <c r="A228" s="82">
        <v>704</v>
      </c>
      <c r="B228" s="83" t="s">
        <v>241</v>
      </c>
      <c r="C228" s="100">
        <v>6418</v>
      </c>
      <c r="D228" s="85">
        <v>5115381.0970061393</v>
      </c>
      <c r="E228" s="108">
        <v>1002222.0451635679</v>
      </c>
      <c r="F228" s="88">
        <f>SUM(D228:E228)</f>
        <v>6117603.1421697075</v>
      </c>
      <c r="G228" s="103">
        <v>458240.56017656112</v>
      </c>
      <c r="H228" s="89">
        <f>SUM(F228:G228)</f>
        <v>6575843.702346269</v>
      </c>
      <c r="I228" s="105">
        <v>-1167760</v>
      </c>
      <c r="J228" s="94">
        <f>SUM(H228:I228)</f>
        <v>5408083.702346269</v>
      </c>
      <c r="K228" s="91">
        <f>J228/C228</f>
        <v>842.64314464728409</v>
      </c>
      <c r="L228" s="84">
        <v>39755.61269999994</v>
      </c>
      <c r="M228" s="91">
        <f>SUM(J228,L228)</f>
        <v>5447839.3150462694</v>
      </c>
      <c r="N228" s="92">
        <v>2</v>
      </c>
      <c r="O228" s="92">
        <v>2</v>
      </c>
      <c r="P228" s="117">
        <f>J228-AC228</f>
        <v>86896.480230396613</v>
      </c>
      <c r="Q228" s="96">
        <f>P228/AC228</f>
        <v>1.6330280556421359E-2</v>
      </c>
      <c r="R228" s="119">
        <f>K228-AF228</f>
        <v>15.858305909578576</v>
      </c>
      <c r="T228" s="82">
        <v>704</v>
      </c>
      <c r="U228" s="83" t="s">
        <v>241</v>
      </c>
      <c r="V228" s="100">
        <v>6436</v>
      </c>
      <c r="W228" s="85">
        <v>4909742.7711747624</v>
      </c>
      <c r="X228" s="85">
        <v>1141622.431121482</v>
      </c>
      <c r="Y228" s="88">
        <v>6051365.202296244</v>
      </c>
      <c r="Z228" s="103">
        <v>437582.01981962874</v>
      </c>
      <c r="AA228" s="89">
        <v>6488947.2221158724</v>
      </c>
      <c r="AB228" s="204">
        <v>-1167760</v>
      </c>
      <c r="AC228" s="113">
        <f>AA228+AB228</f>
        <v>5321187.2221158724</v>
      </c>
      <c r="AD228" s="107">
        <v>101981.06436000008</v>
      </c>
      <c r="AE228" s="108">
        <f>AC228+AD228</f>
        <v>5423168.2864758726</v>
      </c>
      <c r="AF228" s="114">
        <f>AC228/V228</f>
        <v>826.78483873770551</v>
      </c>
      <c r="AG228" s="84">
        <f>AE228/V228</f>
        <v>842.63024960781115</v>
      </c>
      <c r="AH228" s="92">
        <v>2</v>
      </c>
      <c r="AI228" s="92">
        <v>2</v>
      </c>
    </row>
    <row r="229" spans="1:35">
      <c r="A229" s="82">
        <v>707</v>
      </c>
      <c r="B229" s="83" t="s">
        <v>242</v>
      </c>
      <c r="C229" s="100">
        <v>1881</v>
      </c>
      <c r="D229" s="85">
        <v>-231425.02554489175</v>
      </c>
      <c r="E229" s="108">
        <v>1241176.1306084951</v>
      </c>
      <c r="F229" s="88">
        <f>SUM(D229:E229)</f>
        <v>1009751.1050636034</v>
      </c>
      <c r="G229" s="103">
        <v>438501.36730779987</v>
      </c>
      <c r="H229" s="89">
        <f>SUM(F229:G229)</f>
        <v>1448252.4723714031</v>
      </c>
      <c r="I229" s="105">
        <v>-547761</v>
      </c>
      <c r="J229" s="94">
        <f>SUM(H229:I229)</f>
        <v>900491.47237140313</v>
      </c>
      <c r="K229" s="91">
        <f>J229/C229</f>
        <v>478.73018201563167</v>
      </c>
      <c r="L229" s="84">
        <v>-29120.77794</v>
      </c>
      <c r="M229" s="91">
        <f>SUM(J229,L229)</f>
        <v>871370.69443140319</v>
      </c>
      <c r="N229" s="92">
        <v>12</v>
      </c>
      <c r="O229" s="92">
        <v>12</v>
      </c>
      <c r="P229" s="117">
        <f>J229-AC229</f>
        <v>-172478.32746008318</v>
      </c>
      <c r="Q229" s="96">
        <f>P229/AC229</f>
        <v>-0.16074853876331982</v>
      </c>
      <c r="R229" s="119">
        <f>K229-AF229</f>
        <v>-85.396947233309618</v>
      </c>
      <c r="T229" s="82">
        <v>707</v>
      </c>
      <c r="U229" s="83" t="s">
        <v>242</v>
      </c>
      <c r="V229" s="100">
        <v>1902</v>
      </c>
      <c r="W229" s="85">
        <v>-97780.413914686796</v>
      </c>
      <c r="X229" s="85">
        <v>1305692.7568719622</v>
      </c>
      <c r="Y229" s="88">
        <v>1207912.3429572755</v>
      </c>
      <c r="Z229" s="103">
        <v>412818.45687421085</v>
      </c>
      <c r="AA229" s="89">
        <v>1620730.7998314863</v>
      </c>
      <c r="AB229" s="204">
        <v>-547761</v>
      </c>
      <c r="AC229" s="113">
        <f>AA229+AB229</f>
        <v>1072969.7998314863</v>
      </c>
      <c r="AD229" s="107">
        <v>-35004.941999999995</v>
      </c>
      <c r="AE229" s="108">
        <f>AC229+AD229</f>
        <v>1037964.8578314863</v>
      </c>
      <c r="AF229" s="114">
        <f>AC229/V229</f>
        <v>564.12712924894129</v>
      </c>
      <c r="AG229" s="84">
        <f>AE229/V229</f>
        <v>545.72284849184348</v>
      </c>
      <c r="AH229" s="92">
        <v>12</v>
      </c>
      <c r="AI229" s="92">
        <v>12</v>
      </c>
    </row>
    <row r="230" spans="1:35">
      <c r="A230" s="82">
        <v>710</v>
      </c>
      <c r="B230" s="83" t="s">
        <v>243</v>
      </c>
      <c r="C230" s="100">
        <v>27036</v>
      </c>
      <c r="D230" s="85">
        <v>9765454.4871856309</v>
      </c>
      <c r="E230" s="108">
        <v>6777995.3909485098</v>
      </c>
      <c r="F230" s="88">
        <f>SUM(D230:E230)</f>
        <v>16543449.878134141</v>
      </c>
      <c r="G230" s="103">
        <v>3065736.1723485468</v>
      </c>
      <c r="H230" s="89">
        <f>SUM(F230:G230)</f>
        <v>19609186.050482687</v>
      </c>
      <c r="I230" s="105">
        <v>13034</v>
      </c>
      <c r="J230" s="94">
        <f>SUM(H230:I230)</f>
        <v>19622220.050482687</v>
      </c>
      <c r="K230" s="91">
        <f>J230/C230</f>
        <v>725.78118251526439</v>
      </c>
      <c r="L230" s="84">
        <v>-1275430.0653000001</v>
      </c>
      <c r="M230" s="91">
        <f>SUM(J230,L230)</f>
        <v>18346789.985182688</v>
      </c>
      <c r="N230" s="92">
        <v>1</v>
      </c>
      <c r="O230" s="93">
        <v>33</v>
      </c>
      <c r="P230" s="117">
        <f>J230-AC230</f>
        <v>-207743.67800388858</v>
      </c>
      <c r="Q230" s="96">
        <f>P230/AC230</f>
        <v>-1.0476251033452778E-2</v>
      </c>
      <c r="R230" s="119">
        <f>K230-AF230</f>
        <v>-3.0204540199473513</v>
      </c>
      <c r="T230" s="82">
        <v>710</v>
      </c>
      <c r="U230" s="83" t="s">
        <v>243</v>
      </c>
      <c r="V230" s="100">
        <v>27209</v>
      </c>
      <c r="W230" s="85">
        <v>9727083.3504774962</v>
      </c>
      <c r="X230" s="85">
        <v>7243268.0881924732</v>
      </c>
      <c r="Y230" s="88">
        <v>16970351.438669968</v>
      </c>
      <c r="Z230" s="103">
        <v>2846578.2898166049</v>
      </c>
      <c r="AA230" s="89">
        <v>19816929.728486575</v>
      </c>
      <c r="AB230" s="204">
        <v>13034</v>
      </c>
      <c r="AC230" s="113">
        <f>AA230+AB230</f>
        <v>19829963.728486575</v>
      </c>
      <c r="AD230" s="107">
        <v>-1193692.6922789998</v>
      </c>
      <c r="AE230" s="108">
        <f>AC230+AD230</f>
        <v>18636271.036207575</v>
      </c>
      <c r="AF230" s="114">
        <f>AC230/V230</f>
        <v>728.80163653521174</v>
      </c>
      <c r="AG230" s="84">
        <f>AE230/V230</f>
        <v>684.93039201027511</v>
      </c>
      <c r="AH230" s="92">
        <v>1</v>
      </c>
      <c r="AI230" s="93">
        <v>33</v>
      </c>
    </row>
    <row r="231" spans="1:35">
      <c r="A231" s="82">
        <v>729</v>
      </c>
      <c r="B231" s="83" t="s">
        <v>244</v>
      </c>
      <c r="C231" s="100">
        <v>8858</v>
      </c>
      <c r="D231" s="85">
        <v>1624119.797533453</v>
      </c>
      <c r="E231" s="108">
        <v>4577385.6826845268</v>
      </c>
      <c r="F231" s="88">
        <f>SUM(D231:E231)</f>
        <v>6201505.4802179802</v>
      </c>
      <c r="G231" s="103">
        <v>1403524.231058846</v>
      </c>
      <c r="H231" s="89">
        <f>SUM(F231:G231)</f>
        <v>7605029.7112768264</v>
      </c>
      <c r="I231" s="105">
        <v>696672</v>
      </c>
      <c r="J231" s="94">
        <f>SUM(H231:I231)</f>
        <v>8301701.7112768264</v>
      </c>
      <c r="K231" s="91">
        <f>J231/C231</f>
        <v>937.19820628548507</v>
      </c>
      <c r="L231" s="84">
        <v>20719.591860000044</v>
      </c>
      <c r="M231" s="91">
        <f>SUM(J231,L231)</f>
        <v>8322421.3031368265</v>
      </c>
      <c r="N231" s="92">
        <v>13</v>
      </c>
      <c r="O231" s="92">
        <v>13</v>
      </c>
      <c r="P231" s="117">
        <f>J231-AC231</f>
        <v>-245096.33286058437</v>
      </c>
      <c r="Q231" s="96">
        <f>P231/AC231</f>
        <v>-2.8676977225255217E-2</v>
      </c>
      <c r="R231" s="119">
        <f>K231-AF231</f>
        <v>-28.869166172682753</v>
      </c>
      <c r="T231" s="82">
        <v>729</v>
      </c>
      <c r="U231" s="83" t="s">
        <v>244</v>
      </c>
      <c r="V231" s="100">
        <v>8847</v>
      </c>
      <c r="W231" s="85">
        <v>1739326.6180141568</v>
      </c>
      <c r="X231" s="85">
        <v>4807273.1070091445</v>
      </c>
      <c r="Y231" s="88">
        <v>6546599.7250233013</v>
      </c>
      <c r="Z231" s="103">
        <v>1303526.31911411</v>
      </c>
      <c r="AA231" s="89">
        <v>7850126.0441374108</v>
      </c>
      <c r="AB231" s="204">
        <v>696672</v>
      </c>
      <c r="AC231" s="113">
        <f>AA231+AB231</f>
        <v>8546798.0441374108</v>
      </c>
      <c r="AD231" s="107">
        <v>77177.562600000005</v>
      </c>
      <c r="AE231" s="108">
        <f>AC231+AD231</f>
        <v>8623975.6067374106</v>
      </c>
      <c r="AF231" s="114">
        <f>AC231/V231</f>
        <v>966.06737245816782</v>
      </c>
      <c r="AG231" s="84">
        <f>AE231/V231</f>
        <v>974.79095814823222</v>
      </c>
      <c r="AH231" s="92">
        <v>13</v>
      </c>
      <c r="AI231" s="92">
        <v>13</v>
      </c>
    </row>
    <row r="232" spans="1:35">
      <c r="A232" s="82">
        <v>732</v>
      </c>
      <c r="B232" s="83" t="s">
        <v>245</v>
      </c>
      <c r="C232" s="100">
        <v>3285</v>
      </c>
      <c r="D232" s="85">
        <v>2567291.4301117547</v>
      </c>
      <c r="E232" s="108">
        <v>1369229.4964946744</v>
      </c>
      <c r="F232" s="88">
        <f>SUM(D232:E232)</f>
        <v>3936520.9266064288</v>
      </c>
      <c r="G232" s="103">
        <v>547722.53541702381</v>
      </c>
      <c r="H232" s="89">
        <f>SUM(F232:G232)</f>
        <v>4484243.4620234529</v>
      </c>
      <c r="I232" s="105">
        <v>250334</v>
      </c>
      <c r="J232" s="94">
        <f>SUM(H232:I232)</f>
        <v>4734577.4620234529</v>
      </c>
      <c r="K232" s="91">
        <f>J232/C232</f>
        <v>1441.2716779371242</v>
      </c>
      <c r="L232" s="84">
        <v>-106681.728</v>
      </c>
      <c r="M232" s="91">
        <f>SUM(J232,L232)</f>
        <v>4627895.7340234527</v>
      </c>
      <c r="N232" s="92">
        <v>19</v>
      </c>
      <c r="O232" s="92">
        <v>19</v>
      </c>
      <c r="P232" s="117">
        <f>J232-AC232</f>
        <v>-95695.189250861295</v>
      </c>
      <c r="Q232" s="96">
        <f>P232/AC232</f>
        <v>-1.9811550229077681E-2</v>
      </c>
      <c r="R232" s="119">
        <f>K232-AF232</f>
        <v>-3.1878469654816399</v>
      </c>
      <c r="T232" s="82">
        <v>732</v>
      </c>
      <c r="U232" s="83" t="s">
        <v>245</v>
      </c>
      <c r="V232" s="100">
        <v>3344</v>
      </c>
      <c r="W232" s="85">
        <v>2639970.2257343996</v>
      </c>
      <c r="X232" s="85">
        <v>1426541.8709813163</v>
      </c>
      <c r="Y232" s="88">
        <v>4066512.0967157157</v>
      </c>
      <c r="Z232" s="103">
        <v>513426.55455859809</v>
      </c>
      <c r="AA232" s="89">
        <v>4579938.6512743142</v>
      </c>
      <c r="AB232" s="204">
        <v>250334</v>
      </c>
      <c r="AC232" s="113">
        <f>AA232+AB232</f>
        <v>4830272.6512743142</v>
      </c>
      <c r="AD232" s="107">
        <v>-88429.151100000003</v>
      </c>
      <c r="AE232" s="108">
        <f>AC232+AD232</f>
        <v>4741843.5001743138</v>
      </c>
      <c r="AF232" s="114">
        <f>AC232/V232</f>
        <v>1444.4595249026058</v>
      </c>
      <c r="AG232" s="84">
        <f>AE232/V232</f>
        <v>1418.0154007698306</v>
      </c>
      <c r="AH232" s="92">
        <v>19</v>
      </c>
      <c r="AI232" s="92">
        <v>19</v>
      </c>
    </row>
    <row r="233" spans="1:35">
      <c r="A233" s="82">
        <v>734</v>
      </c>
      <c r="B233" s="83" t="s">
        <v>246</v>
      </c>
      <c r="C233" s="100">
        <v>50870</v>
      </c>
      <c r="D233" s="85">
        <v>12435804.879923586</v>
      </c>
      <c r="E233" s="108">
        <v>15214518.355193559</v>
      </c>
      <c r="F233" s="88">
        <f>SUM(D233:E233)</f>
        <v>27650323.235117145</v>
      </c>
      <c r="G233" s="103">
        <v>6481810.6722475449</v>
      </c>
      <c r="H233" s="89">
        <f>SUM(F233:G233)</f>
        <v>34132133.907364689</v>
      </c>
      <c r="I233" s="105">
        <v>-270461</v>
      </c>
      <c r="J233" s="94">
        <f>SUM(H233:I233)</f>
        <v>33861672.907364689</v>
      </c>
      <c r="K233" s="91">
        <f>J233/C233</f>
        <v>665.65112851119886</v>
      </c>
      <c r="L233" s="84">
        <v>-547443.9548399999</v>
      </c>
      <c r="M233" s="91">
        <f>SUM(J233,L233)</f>
        <v>33314228.952524688</v>
      </c>
      <c r="N233" s="92">
        <v>2</v>
      </c>
      <c r="O233" s="92">
        <v>2</v>
      </c>
      <c r="P233" s="117">
        <f>J233-AC233</f>
        <v>2381242.3300258368</v>
      </c>
      <c r="Q233" s="96">
        <f>P233/AC233</f>
        <v>7.5641987303057129E-2</v>
      </c>
      <c r="R233" s="119">
        <f>K233-AF233</f>
        <v>49.595735608285963</v>
      </c>
      <c r="T233" s="82">
        <v>734</v>
      </c>
      <c r="U233" s="83" t="s">
        <v>246</v>
      </c>
      <c r="V233" s="100">
        <v>51100</v>
      </c>
      <c r="W233" s="85">
        <v>11819124.582340814</v>
      </c>
      <c r="X233" s="85">
        <v>13848009.268036274</v>
      </c>
      <c r="Y233" s="88">
        <v>25667133.85037709</v>
      </c>
      <c r="Z233" s="103">
        <v>6083757.7269617599</v>
      </c>
      <c r="AA233" s="89">
        <v>31750891.577338852</v>
      </c>
      <c r="AB233" s="204">
        <v>-270461</v>
      </c>
      <c r="AC233" s="113">
        <f>AA233+AB233</f>
        <v>31480430.577338852</v>
      </c>
      <c r="AD233" s="107">
        <v>-618731.51922299992</v>
      </c>
      <c r="AE233" s="108">
        <f>AC233+AD233</f>
        <v>30861699.058115851</v>
      </c>
      <c r="AF233" s="114">
        <f>AC233/V233</f>
        <v>616.0553929029129</v>
      </c>
      <c r="AG233" s="84">
        <f>AE233/V233</f>
        <v>603.94714399443933</v>
      </c>
      <c r="AH233" s="92">
        <v>2</v>
      </c>
      <c r="AI233" s="92">
        <v>2</v>
      </c>
    </row>
    <row r="234" spans="1:35">
      <c r="A234" s="82">
        <v>738</v>
      </c>
      <c r="B234" s="83" t="s">
        <v>247</v>
      </c>
      <c r="C234" s="100">
        <v>2965</v>
      </c>
      <c r="D234" s="85">
        <v>1280174.9197252614</v>
      </c>
      <c r="E234" s="108">
        <v>860228.94906686072</v>
      </c>
      <c r="F234" s="88">
        <f>SUM(D234:E234)</f>
        <v>2140403.8687921222</v>
      </c>
      <c r="G234" s="103">
        <v>444178.56156014849</v>
      </c>
      <c r="H234" s="89">
        <f>SUM(F234:G234)</f>
        <v>2584582.4303522706</v>
      </c>
      <c r="I234" s="105">
        <v>-401018</v>
      </c>
      <c r="J234" s="94">
        <f>SUM(H234:I234)</f>
        <v>2183564.4303522706</v>
      </c>
      <c r="K234" s="91">
        <f>J234/C234</f>
        <v>736.44668814579109</v>
      </c>
      <c r="L234" s="84">
        <v>83261.754900000029</v>
      </c>
      <c r="M234" s="91">
        <f>SUM(J234,L234)</f>
        <v>2266826.1852522707</v>
      </c>
      <c r="N234" s="92">
        <v>2</v>
      </c>
      <c r="O234" s="92">
        <v>2</v>
      </c>
      <c r="P234" s="117">
        <f>J234-AC234</f>
        <v>93880.336255381349</v>
      </c>
      <c r="Q234" s="96">
        <f>P234/AC234</f>
        <v>4.4925611732693098E-2</v>
      </c>
      <c r="R234" s="119">
        <f>K234-AF234</f>
        <v>33.795681388262778</v>
      </c>
      <c r="T234" s="82">
        <v>738</v>
      </c>
      <c r="U234" s="83" t="s">
        <v>247</v>
      </c>
      <c r="V234" s="100">
        <v>2974</v>
      </c>
      <c r="W234" s="85">
        <v>1343877.8348644739</v>
      </c>
      <c r="X234" s="85">
        <v>726859.34835791972</v>
      </c>
      <c r="Y234" s="88">
        <v>2070737.1832223935</v>
      </c>
      <c r="Z234" s="103">
        <v>419964.91087449569</v>
      </c>
      <c r="AA234" s="89">
        <v>2490702.0940968893</v>
      </c>
      <c r="AB234" s="204">
        <v>-401018</v>
      </c>
      <c r="AC234" s="113">
        <f>AA234+AB234</f>
        <v>2089684.0940968893</v>
      </c>
      <c r="AD234" s="107">
        <v>151963.12082999997</v>
      </c>
      <c r="AE234" s="108">
        <f>AC234+AD234</f>
        <v>2241647.2149268892</v>
      </c>
      <c r="AF234" s="114">
        <f>AC234/V234</f>
        <v>702.65100675752831</v>
      </c>
      <c r="AG234" s="84">
        <f>AE234/V234</f>
        <v>753.74822290749466</v>
      </c>
      <c r="AH234" s="92">
        <v>2</v>
      </c>
      <c r="AI234" s="92">
        <v>2</v>
      </c>
    </row>
    <row r="235" spans="1:35">
      <c r="A235" s="82">
        <v>739</v>
      </c>
      <c r="B235" s="83" t="s">
        <v>248</v>
      </c>
      <c r="C235" s="100">
        <v>3188</v>
      </c>
      <c r="D235" s="85">
        <v>2143594.3297711806</v>
      </c>
      <c r="E235" s="108">
        <v>1038874.8434399838</v>
      </c>
      <c r="F235" s="88">
        <f>SUM(D235:E235)</f>
        <v>3182469.1732111643</v>
      </c>
      <c r="G235" s="103">
        <v>564362.44679029018</v>
      </c>
      <c r="H235" s="89">
        <f>SUM(F235:G235)</f>
        <v>3746831.6200014544</v>
      </c>
      <c r="I235" s="105">
        <v>454452</v>
      </c>
      <c r="J235" s="94">
        <f>SUM(H235:I235)</f>
        <v>4201283.6200014539</v>
      </c>
      <c r="K235" s="91">
        <f>J235/C235</f>
        <v>1317.8430426604309</v>
      </c>
      <c r="L235" s="84">
        <v>55007.765999999989</v>
      </c>
      <c r="M235" s="91">
        <f>SUM(J235,L235)</f>
        <v>4256291.3860014537</v>
      </c>
      <c r="N235" s="92">
        <v>9</v>
      </c>
      <c r="O235" s="92">
        <v>9</v>
      </c>
      <c r="P235" s="117">
        <f>J235-AC235</f>
        <v>-294055.68251758628</v>
      </c>
      <c r="Q235" s="96">
        <f>P235/AC235</f>
        <v>-6.5413456633364064E-2</v>
      </c>
      <c r="R235" s="119">
        <f>K235-AF235</f>
        <v>-79.961466829320443</v>
      </c>
      <c r="T235" s="82">
        <v>739</v>
      </c>
      <c r="U235" s="83" t="s">
        <v>248</v>
      </c>
      <c r="V235" s="100">
        <v>3216</v>
      </c>
      <c r="W235" s="85">
        <v>2303867.186559503</v>
      </c>
      <c r="X235" s="85">
        <v>1206480.0356632168</v>
      </c>
      <c r="Y235" s="88">
        <v>3510347.2222227198</v>
      </c>
      <c r="Z235" s="103">
        <v>530540.08029631991</v>
      </c>
      <c r="AA235" s="89">
        <v>4040887.3025190397</v>
      </c>
      <c r="AB235" s="204">
        <v>454452</v>
      </c>
      <c r="AC235" s="113">
        <f>AA235+AB235</f>
        <v>4495339.3025190402</v>
      </c>
      <c r="AD235" s="107">
        <v>86020.477709999977</v>
      </c>
      <c r="AE235" s="108">
        <f>AC235+AD235</f>
        <v>4581359.7802290404</v>
      </c>
      <c r="AF235" s="114">
        <f>AC235/V235</f>
        <v>1397.8045094897514</v>
      </c>
      <c r="AG235" s="84">
        <f>AE235/V235</f>
        <v>1424.5521704692289</v>
      </c>
      <c r="AH235" s="92">
        <v>9</v>
      </c>
      <c r="AI235" s="92">
        <v>9</v>
      </c>
    </row>
    <row r="236" spans="1:35">
      <c r="A236" s="82">
        <v>740</v>
      </c>
      <c r="B236" s="83" t="s">
        <v>249</v>
      </c>
      <c r="C236" s="100">
        <v>31460</v>
      </c>
      <c r="D236" s="85">
        <v>-4605259.3366938177</v>
      </c>
      <c r="E236" s="108">
        <v>8357854.9234564658</v>
      </c>
      <c r="F236" s="88">
        <f>SUM(D236:E236)</f>
        <v>3752595.5867626481</v>
      </c>
      <c r="G236" s="103">
        <v>4156935.1634972473</v>
      </c>
      <c r="H236" s="89">
        <f>SUM(F236:G236)</f>
        <v>7909530.7502598949</v>
      </c>
      <c r="I236" s="105">
        <v>-425117</v>
      </c>
      <c r="J236" s="94">
        <f>SUM(H236:I236)</f>
        <v>7484413.7502598949</v>
      </c>
      <c r="K236" s="91">
        <f>J236/C236</f>
        <v>237.9025349732961</v>
      </c>
      <c r="L236" s="84">
        <v>-673678.44330000039</v>
      </c>
      <c r="M236" s="91">
        <f>SUM(J236,L236)</f>
        <v>6810735.3069598945</v>
      </c>
      <c r="N236" s="92">
        <v>10</v>
      </c>
      <c r="O236" s="92">
        <v>10</v>
      </c>
      <c r="P236" s="117">
        <f>J236-AC236</f>
        <v>-151682.88070131373</v>
      </c>
      <c r="Q236" s="96">
        <f>P236/AC236</f>
        <v>-1.9863928919692096E-2</v>
      </c>
      <c r="R236" s="119">
        <f>K236-AF236</f>
        <v>-1.9020258708834206</v>
      </c>
      <c r="T236" s="82">
        <v>740</v>
      </c>
      <c r="U236" s="83" t="s">
        <v>249</v>
      </c>
      <c r="V236" s="100">
        <v>31843</v>
      </c>
      <c r="W236" s="85">
        <v>-4838502.3791896468</v>
      </c>
      <c r="X236" s="85">
        <v>9053226.0057063587</v>
      </c>
      <c r="Y236" s="88">
        <v>4214723.6265167119</v>
      </c>
      <c r="Z236" s="103">
        <v>3846490.0044444967</v>
      </c>
      <c r="AA236" s="89">
        <v>8061213.6309612086</v>
      </c>
      <c r="AB236" s="204">
        <v>-425117</v>
      </c>
      <c r="AC236" s="113">
        <f>AA236+AB236</f>
        <v>7636096.6309612086</v>
      </c>
      <c r="AD236" s="107">
        <v>-362376.16029000026</v>
      </c>
      <c r="AE236" s="108">
        <f>AC236+AD236</f>
        <v>7273720.4706712086</v>
      </c>
      <c r="AF236" s="114">
        <f>AC236/V236</f>
        <v>239.80456084417952</v>
      </c>
      <c r="AG236" s="84">
        <f>AE236/V236</f>
        <v>228.42447227557733</v>
      </c>
      <c r="AH236" s="92">
        <v>10</v>
      </c>
      <c r="AI236" s="92">
        <v>10</v>
      </c>
    </row>
    <row r="237" spans="1:35">
      <c r="A237" s="82">
        <v>742</v>
      </c>
      <c r="B237" s="83" t="s">
        <v>250</v>
      </c>
      <c r="C237" s="100">
        <v>964</v>
      </c>
      <c r="D237" s="85">
        <v>1257462.0792693857</v>
      </c>
      <c r="E237" s="108">
        <v>65319.144032788747</v>
      </c>
      <c r="F237" s="88">
        <f>SUM(D237:E237)</f>
        <v>1322781.2233021744</v>
      </c>
      <c r="G237" s="103">
        <v>174787.25489550908</v>
      </c>
      <c r="H237" s="89">
        <f>SUM(F237:G237)</f>
        <v>1497568.4781976833</v>
      </c>
      <c r="I237" s="105">
        <v>462732</v>
      </c>
      <c r="J237" s="94">
        <f>SUM(H237:I237)</f>
        <v>1960300.4781976833</v>
      </c>
      <c r="K237" s="91">
        <f>J237/C237</f>
        <v>2033.5067201220781</v>
      </c>
      <c r="L237" s="84">
        <v>43256.106900000006</v>
      </c>
      <c r="M237" s="91">
        <f>SUM(J237,L237)</f>
        <v>2003556.5850976834</v>
      </c>
      <c r="N237" s="92">
        <v>19</v>
      </c>
      <c r="O237" s="92">
        <v>19</v>
      </c>
      <c r="P237" s="117">
        <f>J237-AC237</f>
        <v>-5437.1252556291874</v>
      </c>
      <c r="Q237" s="96">
        <f>P237/AC237</f>
        <v>-2.7659466075622245E-3</v>
      </c>
      <c r="R237" s="119">
        <f>K237-AF237</f>
        <v>23.550070374314828</v>
      </c>
      <c r="T237" s="82">
        <v>742</v>
      </c>
      <c r="U237" s="83" t="s">
        <v>250</v>
      </c>
      <c r="V237" s="100">
        <v>978</v>
      </c>
      <c r="W237" s="85">
        <v>1301019.1128770791</v>
      </c>
      <c r="X237" s="85">
        <v>38760.032764208139</v>
      </c>
      <c r="Y237" s="88">
        <v>1339779.1456412871</v>
      </c>
      <c r="Z237" s="103">
        <v>163226.45781202536</v>
      </c>
      <c r="AA237" s="89">
        <v>1503005.6034533125</v>
      </c>
      <c r="AB237" s="204">
        <v>462732</v>
      </c>
      <c r="AC237" s="113">
        <f>AA237+AB237</f>
        <v>1965737.6034533125</v>
      </c>
      <c r="AD237" s="107">
        <v>33254.694900000002</v>
      </c>
      <c r="AE237" s="108">
        <f>AC237+AD237</f>
        <v>1998992.2983533125</v>
      </c>
      <c r="AF237" s="114">
        <f>AC237/V237</f>
        <v>2009.9566497477633</v>
      </c>
      <c r="AG237" s="84">
        <f>AE237/V237</f>
        <v>2043.9594052692357</v>
      </c>
      <c r="AH237" s="92">
        <v>19</v>
      </c>
      <c r="AI237" s="92">
        <v>19</v>
      </c>
    </row>
    <row r="238" spans="1:35">
      <c r="A238" s="82">
        <v>743</v>
      </c>
      <c r="B238" s="83" t="s">
        <v>251</v>
      </c>
      <c r="C238" s="100">
        <v>66611</v>
      </c>
      <c r="D238" s="85">
        <v>19169705.074702241</v>
      </c>
      <c r="E238" s="108">
        <v>12105448.688913792</v>
      </c>
      <c r="F238" s="88">
        <f>SUM(D238:E238)</f>
        <v>31275153.763616033</v>
      </c>
      <c r="G238" s="103">
        <v>5090752.7091136491</v>
      </c>
      <c r="H238" s="89">
        <f>SUM(F238:G238)</f>
        <v>36365906.472729683</v>
      </c>
      <c r="I238" s="105">
        <v>-1342540</v>
      </c>
      <c r="J238" s="94">
        <f>SUM(H238:I238)</f>
        <v>35023366.472729683</v>
      </c>
      <c r="K238" s="91">
        <f>J238/C238</f>
        <v>525.78953134962217</v>
      </c>
      <c r="L238" s="84">
        <v>-368201.98277999996</v>
      </c>
      <c r="M238" s="91">
        <f>SUM(J238,L238)</f>
        <v>34655164.489949681</v>
      </c>
      <c r="N238" s="92">
        <v>14</v>
      </c>
      <c r="O238" s="92">
        <v>14</v>
      </c>
      <c r="P238" s="117">
        <f>J238-AC238</f>
        <v>3858095.4016403183</v>
      </c>
      <c r="Q238" s="96">
        <f>P238/AC238</f>
        <v>0.12379470060888711</v>
      </c>
      <c r="R238" s="119">
        <f>K238-AF238</f>
        <v>54.730416006675284</v>
      </c>
      <c r="T238" s="82">
        <v>743</v>
      </c>
      <c r="U238" s="83" t="s">
        <v>251</v>
      </c>
      <c r="V238" s="100">
        <v>66160</v>
      </c>
      <c r="W238" s="85">
        <v>16042870.051094066</v>
      </c>
      <c r="X238" s="85">
        <v>11802258.923457041</v>
      </c>
      <c r="Y238" s="88">
        <v>27845128.974551108</v>
      </c>
      <c r="Z238" s="103">
        <v>4662682.0965382578</v>
      </c>
      <c r="AA238" s="89">
        <v>32507811.071089365</v>
      </c>
      <c r="AB238" s="204">
        <v>-1342540</v>
      </c>
      <c r="AC238" s="113">
        <f>AA238+AB238</f>
        <v>31165271.071089365</v>
      </c>
      <c r="AD238" s="107">
        <v>29670.855599999893</v>
      </c>
      <c r="AE238" s="108">
        <f>AC238+AD238</f>
        <v>31194941.926689364</v>
      </c>
      <c r="AF238" s="114">
        <f>AC238/V238</f>
        <v>471.05911534294688</v>
      </c>
      <c r="AG238" s="84">
        <f>AE238/V238</f>
        <v>471.50758655818265</v>
      </c>
      <c r="AH238" s="92">
        <v>14</v>
      </c>
      <c r="AI238" s="92">
        <v>14</v>
      </c>
    </row>
    <row r="239" spans="1:35">
      <c r="A239" s="82">
        <v>746</v>
      </c>
      <c r="B239" s="83" t="s">
        <v>252</v>
      </c>
      <c r="C239" s="100">
        <v>4603</v>
      </c>
      <c r="D239" s="85">
        <v>4889107.7645764994</v>
      </c>
      <c r="E239" s="108">
        <v>2321258.1983232629</v>
      </c>
      <c r="F239" s="88">
        <f>SUM(D239:E239)</f>
        <v>7210365.9628997622</v>
      </c>
      <c r="G239" s="103">
        <v>655122.95122830011</v>
      </c>
      <c r="H239" s="89">
        <f>SUM(F239:G239)</f>
        <v>7865488.9141280623</v>
      </c>
      <c r="I239" s="105">
        <v>310695</v>
      </c>
      <c r="J239" s="94">
        <f>SUM(H239:I239)</f>
        <v>8176183.9141280623</v>
      </c>
      <c r="K239" s="91">
        <f>J239/C239</f>
        <v>1776.2728468668395</v>
      </c>
      <c r="L239" s="84">
        <v>47556.714059999998</v>
      </c>
      <c r="M239" s="91">
        <f>SUM(J239,L239)</f>
        <v>8223740.6281880625</v>
      </c>
      <c r="N239" s="92">
        <v>17</v>
      </c>
      <c r="O239" s="92">
        <v>17</v>
      </c>
      <c r="P239" s="117">
        <f>J239-AC239</f>
        <v>194042.73829526268</v>
      </c>
      <c r="Q239" s="96">
        <f>P239/AC239</f>
        <v>2.4309609918045285E-2</v>
      </c>
      <c r="R239" s="119">
        <f>K239-AF239</f>
        <v>82.629482590836915</v>
      </c>
      <c r="T239" s="82">
        <v>746</v>
      </c>
      <c r="U239" s="83" t="s">
        <v>252</v>
      </c>
      <c r="V239" s="100">
        <v>4713</v>
      </c>
      <c r="W239" s="85">
        <v>5177187.7735635284</v>
      </c>
      <c r="X239" s="85">
        <v>1882438.0258256511</v>
      </c>
      <c r="Y239" s="88">
        <v>7059625.7993891798</v>
      </c>
      <c r="Z239" s="103">
        <v>611820.37644361949</v>
      </c>
      <c r="AA239" s="89">
        <v>7671446.1758327996</v>
      </c>
      <c r="AB239" s="204">
        <v>310695</v>
      </c>
      <c r="AC239" s="113">
        <f>AA239+AB239</f>
        <v>7982141.1758327996</v>
      </c>
      <c r="AD239" s="107">
        <v>12168.384600000005</v>
      </c>
      <c r="AE239" s="108">
        <f>AC239+AD239</f>
        <v>7994309.5604328001</v>
      </c>
      <c r="AF239" s="114">
        <f>AC239/V239</f>
        <v>1693.6433642760026</v>
      </c>
      <c r="AG239" s="84">
        <f>AE239/V239</f>
        <v>1696.225240915086</v>
      </c>
      <c r="AH239" s="92">
        <v>17</v>
      </c>
      <c r="AI239" s="92">
        <v>17</v>
      </c>
    </row>
    <row r="240" spans="1:35">
      <c r="A240" s="82">
        <v>747</v>
      </c>
      <c r="B240" s="83" t="s">
        <v>253</v>
      </c>
      <c r="C240" s="100">
        <v>1264</v>
      </c>
      <c r="D240" s="85">
        <v>1009204.6698422813</v>
      </c>
      <c r="E240" s="108">
        <v>570826.69147073047</v>
      </c>
      <c r="F240" s="88">
        <f>SUM(D240:E240)</f>
        <v>1580031.3613130117</v>
      </c>
      <c r="G240" s="103">
        <v>276668.66153375671</v>
      </c>
      <c r="H240" s="89">
        <f>SUM(F240:G240)</f>
        <v>1856700.0228467684</v>
      </c>
      <c r="I240" s="105">
        <v>-263730</v>
      </c>
      <c r="J240" s="94">
        <f>SUM(H240:I240)</f>
        <v>1592970.0228467684</v>
      </c>
      <c r="K240" s="91">
        <f>J240/C240</f>
        <v>1260.2610940243421</v>
      </c>
      <c r="L240" s="84">
        <v>53424.209100000022</v>
      </c>
      <c r="M240" s="91">
        <f>SUM(J240,L240)</f>
        <v>1646394.2319467685</v>
      </c>
      <c r="N240" s="92">
        <v>4</v>
      </c>
      <c r="O240" s="92">
        <v>4</v>
      </c>
      <c r="P240" s="117">
        <f>J240-AC240</f>
        <v>10489.968230224913</v>
      </c>
      <c r="Q240" s="96">
        <f>P240/AC240</f>
        <v>6.6288154467556782E-3</v>
      </c>
      <c r="R240" s="119">
        <f>K240-AF240</f>
        <v>26.839383489234251</v>
      </c>
      <c r="T240" s="82">
        <v>747</v>
      </c>
      <c r="U240" s="83" t="s">
        <v>253</v>
      </c>
      <c r="V240" s="100">
        <v>1283</v>
      </c>
      <c r="W240" s="85">
        <v>985787.3350858941</v>
      </c>
      <c r="X240" s="85">
        <v>601174.76958070428</v>
      </c>
      <c r="Y240" s="88">
        <v>1586962.1046665984</v>
      </c>
      <c r="Z240" s="103">
        <v>259247.94994994503</v>
      </c>
      <c r="AA240" s="89">
        <v>1846210.0546165435</v>
      </c>
      <c r="AB240" s="204">
        <v>-263730</v>
      </c>
      <c r="AC240" s="113">
        <f>AA240+AB240</f>
        <v>1582480.0546165435</v>
      </c>
      <c r="AD240" s="107">
        <v>58341.569999999978</v>
      </c>
      <c r="AE240" s="108">
        <f>AC240+AD240</f>
        <v>1640821.6246165435</v>
      </c>
      <c r="AF240" s="114">
        <f>AC240/V240</f>
        <v>1233.4217105351079</v>
      </c>
      <c r="AG240" s="84">
        <f>AE240/V240</f>
        <v>1278.8944852817954</v>
      </c>
      <c r="AH240" s="92">
        <v>4</v>
      </c>
      <c r="AI240" s="92">
        <v>4</v>
      </c>
    </row>
    <row r="241" spans="1:35">
      <c r="A241" s="82">
        <v>748</v>
      </c>
      <c r="B241" s="83" t="s">
        <v>254</v>
      </c>
      <c r="C241" s="100">
        <v>4804</v>
      </c>
      <c r="D241" s="85">
        <v>3118419.5266363444</v>
      </c>
      <c r="E241" s="108">
        <v>2519435.3190467628</v>
      </c>
      <c r="F241" s="88">
        <f>SUM(D241:E241)</f>
        <v>5637854.8456831072</v>
      </c>
      <c r="G241" s="103">
        <v>747025.93430442631</v>
      </c>
      <c r="H241" s="89">
        <f>SUM(F241:G241)</f>
        <v>6384880.7799875336</v>
      </c>
      <c r="I241" s="105">
        <v>114572</v>
      </c>
      <c r="J241" s="94">
        <f>SUM(H241:I241)</f>
        <v>6499452.7799875336</v>
      </c>
      <c r="K241" s="91">
        <f>J241/C241</f>
        <v>1352.9252248100611</v>
      </c>
      <c r="L241" s="84">
        <v>238366.98600000006</v>
      </c>
      <c r="M241" s="91">
        <f>SUM(J241,L241)</f>
        <v>6737819.7659875341</v>
      </c>
      <c r="N241" s="92">
        <v>17</v>
      </c>
      <c r="O241" s="92">
        <v>17</v>
      </c>
      <c r="P241" s="117">
        <f>J241-AC241</f>
        <v>166446.6862281058</v>
      </c>
      <c r="Q241" s="96">
        <f>P241/AC241</f>
        <v>2.6282413716942905E-2</v>
      </c>
      <c r="R241" s="119">
        <f>K241-AF241</f>
        <v>43.64135179798177</v>
      </c>
      <c r="T241" s="82">
        <v>748</v>
      </c>
      <c r="U241" s="83" t="s">
        <v>254</v>
      </c>
      <c r="V241" s="100">
        <v>4837</v>
      </c>
      <c r="W241" s="85">
        <v>3060656.8068962013</v>
      </c>
      <c r="X241" s="85">
        <v>2457031.2538038758</v>
      </c>
      <c r="Y241" s="88">
        <v>5517688.0607000776</v>
      </c>
      <c r="Z241" s="103">
        <v>700746.03305935021</v>
      </c>
      <c r="AA241" s="89">
        <v>6218434.0937594278</v>
      </c>
      <c r="AB241" s="204">
        <v>114572</v>
      </c>
      <c r="AC241" s="113">
        <f>AA241+AB241</f>
        <v>6333006.0937594278</v>
      </c>
      <c r="AD241" s="107">
        <v>174858.01980000004</v>
      </c>
      <c r="AE241" s="108">
        <f>AC241+AD241</f>
        <v>6507864.1135594277</v>
      </c>
      <c r="AF241" s="114">
        <f>AC241/V241</f>
        <v>1309.2838730120793</v>
      </c>
      <c r="AG241" s="84">
        <f>AE241/V241</f>
        <v>1345.4339701383974</v>
      </c>
      <c r="AH241" s="92">
        <v>17</v>
      </c>
      <c r="AI241" s="92">
        <v>17</v>
      </c>
    </row>
    <row r="242" spans="1:35">
      <c r="A242" s="82">
        <v>749</v>
      </c>
      <c r="B242" s="83" t="s">
        <v>255</v>
      </c>
      <c r="C242" s="100">
        <v>21269</v>
      </c>
      <c r="D242" s="85">
        <v>8093599.6590421982</v>
      </c>
      <c r="E242" s="108">
        <v>752907.72329328128</v>
      </c>
      <c r="F242" s="88">
        <f>SUM(D242:E242)</f>
        <v>8846507.3823354803</v>
      </c>
      <c r="G242" s="103">
        <v>1270472.2641625246</v>
      </c>
      <c r="H242" s="89">
        <f>SUM(F242:G242)</f>
        <v>10116979.646498006</v>
      </c>
      <c r="I242" s="105">
        <v>-1536185</v>
      </c>
      <c r="J242" s="94">
        <f>SUM(H242:I242)</f>
        <v>8580794.6464980058</v>
      </c>
      <c r="K242" s="91">
        <f>J242/C242</f>
        <v>403.44137695697992</v>
      </c>
      <c r="L242" s="84">
        <v>268554.58122000005</v>
      </c>
      <c r="M242" s="91">
        <f>SUM(J242,L242)</f>
        <v>8849349.2277180068</v>
      </c>
      <c r="N242" s="92">
        <v>11</v>
      </c>
      <c r="O242" s="92">
        <v>11</v>
      </c>
      <c r="P242" s="117">
        <f>J242-AC242</f>
        <v>-2214585.98746082</v>
      </c>
      <c r="Q242" s="96">
        <f>P242/AC242</f>
        <v>-0.20514200124583273</v>
      </c>
      <c r="R242" s="119">
        <f>K242-AF242</f>
        <v>-103.62206287199263</v>
      </c>
      <c r="T242" s="82">
        <v>749</v>
      </c>
      <c r="U242" s="83" t="s">
        <v>255</v>
      </c>
      <c r="V242" s="100">
        <v>21290</v>
      </c>
      <c r="W242" s="85">
        <v>7683960.3590051122</v>
      </c>
      <c r="X242" s="85">
        <v>3503187.3037041523</v>
      </c>
      <c r="Y242" s="88">
        <v>11187147.662709264</v>
      </c>
      <c r="Z242" s="103">
        <v>1144417.9712495611</v>
      </c>
      <c r="AA242" s="89">
        <v>12331565.633958826</v>
      </c>
      <c r="AB242" s="204">
        <v>-1536185</v>
      </c>
      <c r="AC242" s="113">
        <f>AA242+AB242</f>
        <v>10795380.633958826</v>
      </c>
      <c r="AD242" s="107">
        <v>347393.62838850007</v>
      </c>
      <c r="AE242" s="108">
        <f>AC242+AD242</f>
        <v>11142774.262347326</v>
      </c>
      <c r="AF242" s="114">
        <f>AC242/V242</f>
        <v>507.06343982897255</v>
      </c>
      <c r="AG242" s="84">
        <f>AE242/V242</f>
        <v>523.38066051420037</v>
      </c>
      <c r="AH242" s="92">
        <v>11</v>
      </c>
      <c r="AI242" s="92">
        <v>11</v>
      </c>
    </row>
    <row r="243" spans="1:35">
      <c r="A243" s="82">
        <v>751</v>
      </c>
      <c r="B243" s="83" t="s">
        <v>256</v>
      </c>
      <c r="C243" s="100">
        <v>2778</v>
      </c>
      <c r="D243" s="85">
        <v>1624864.9862181996</v>
      </c>
      <c r="E243" s="108">
        <v>1090174.3850833925</v>
      </c>
      <c r="F243" s="88">
        <f>SUM(D243:E243)</f>
        <v>2715039.3713015923</v>
      </c>
      <c r="G243" s="103">
        <v>319823.46968250035</v>
      </c>
      <c r="H243" s="89">
        <f>SUM(F243:G243)</f>
        <v>3034862.8409840926</v>
      </c>
      <c r="I243" s="105">
        <v>259120</v>
      </c>
      <c r="J243" s="94">
        <f>SUM(H243:I243)</f>
        <v>3293982.8409840926</v>
      </c>
      <c r="K243" s="91">
        <f>J243/C243</f>
        <v>1185.7389636371825</v>
      </c>
      <c r="L243" s="84">
        <v>16585.674899999998</v>
      </c>
      <c r="M243" s="91">
        <f>SUM(J243,L243)</f>
        <v>3310568.5158840925</v>
      </c>
      <c r="N243" s="92">
        <v>19</v>
      </c>
      <c r="O243" s="92">
        <v>19</v>
      </c>
      <c r="P243" s="117">
        <f>J243-AC243</f>
        <v>-146740.64568999829</v>
      </c>
      <c r="Q243" s="96">
        <f>P243/AC243</f>
        <v>-4.2648194851554987E-2</v>
      </c>
      <c r="R243" s="119">
        <f>K243-AF243</f>
        <v>-30.924221183924601</v>
      </c>
      <c r="T243" s="82">
        <v>751</v>
      </c>
      <c r="U243" s="83" t="s">
        <v>256</v>
      </c>
      <c r="V243" s="100">
        <v>2828</v>
      </c>
      <c r="W243" s="85">
        <v>1690481.0546952486</v>
      </c>
      <c r="X243" s="85">
        <v>1195346.6055282711</v>
      </c>
      <c r="Y243" s="88">
        <v>2885827.6602235194</v>
      </c>
      <c r="Z243" s="103">
        <v>295775.8264505713</v>
      </c>
      <c r="AA243" s="89">
        <v>3181603.4866740908</v>
      </c>
      <c r="AB243" s="204">
        <v>259120</v>
      </c>
      <c r="AC243" s="113">
        <f>AA243+AB243</f>
        <v>3440723.4866740908</v>
      </c>
      <c r="AD243" s="107">
        <v>76594.146899999992</v>
      </c>
      <c r="AE243" s="108">
        <f>AC243+AD243</f>
        <v>3517317.6335740909</v>
      </c>
      <c r="AF243" s="114">
        <f>AC243/V243</f>
        <v>1216.6631848211071</v>
      </c>
      <c r="AG243" s="84">
        <f>AE243/V243</f>
        <v>1243.747395181786</v>
      </c>
      <c r="AH243" s="92">
        <v>19</v>
      </c>
      <c r="AI243" s="92">
        <v>19</v>
      </c>
    </row>
    <row r="244" spans="1:35">
      <c r="A244" s="82">
        <v>753</v>
      </c>
      <c r="B244" s="83" t="s">
        <v>257</v>
      </c>
      <c r="C244" s="100">
        <v>22826</v>
      </c>
      <c r="D244" s="85">
        <v>23640971.996616922</v>
      </c>
      <c r="E244" s="108">
        <v>-849937.65343080775</v>
      </c>
      <c r="F244" s="88">
        <f>SUM(D244:E244)</f>
        <v>22791034.343186114</v>
      </c>
      <c r="G244" s="103">
        <v>1427091.1402916228</v>
      </c>
      <c r="H244" s="89">
        <f>SUM(F244:G244)</f>
        <v>24218125.483477738</v>
      </c>
      <c r="I244" s="105">
        <v>-1989250</v>
      </c>
      <c r="J244" s="94">
        <f>SUM(H244:I244)</f>
        <v>22228875.483477738</v>
      </c>
      <c r="K244" s="91">
        <f>J244/C244</f>
        <v>973.8401596196328</v>
      </c>
      <c r="L244" s="84">
        <v>-75727.357860000338</v>
      </c>
      <c r="M244" s="91">
        <f>SUM(J244,L244)</f>
        <v>22153148.125617739</v>
      </c>
      <c r="N244" s="92">
        <v>1</v>
      </c>
      <c r="O244" s="93">
        <v>34</v>
      </c>
      <c r="P244" s="117">
        <f>J244-AC244</f>
        <v>-556061.30479471758</v>
      </c>
      <c r="Q244" s="96">
        <f>P244/AC244</f>
        <v>-2.4404777154392883E-2</v>
      </c>
      <c r="R244" s="119">
        <f>K244-AF244</f>
        <v>-34.565982813315031</v>
      </c>
      <c r="T244" s="82">
        <v>753</v>
      </c>
      <c r="U244" s="83" t="s">
        <v>257</v>
      </c>
      <c r="V244" s="100">
        <v>22595</v>
      </c>
      <c r="W244" s="85">
        <v>24155514.265609033</v>
      </c>
      <c r="X244" s="85">
        <v>-812823.53588038113</v>
      </c>
      <c r="Y244" s="88">
        <v>23342690.729728654</v>
      </c>
      <c r="Z244" s="103">
        <v>1431496.0585438018</v>
      </c>
      <c r="AA244" s="89">
        <v>24774186.788272455</v>
      </c>
      <c r="AB244" s="204">
        <v>-1989250</v>
      </c>
      <c r="AC244" s="113">
        <f>AA244+AB244</f>
        <v>22784936.788272455</v>
      </c>
      <c r="AD244" s="107">
        <v>-235863.71592149953</v>
      </c>
      <c r="AE244" s="108">
        <f>AC244+AD244</f>
        <v>22549073.072350956</v>
      </c>
      <c r="AF244" s="114">
        <f>AC244/V244</f>
        <v>1008.4061424329478</v>
      </c>
      <c r="AG244" s="84">
        <f>AE244/V244</f>
        <v>997.96738536627379</v>
      </c>
      <c r="AH244" s="92">
        <v>1</v>
      </c>
      <c r="AI244" s="93">
        <v>34</v>
      </c>
    </row>
    <row r="245" spans="1:35">
      <c r="A245" s="82">
        <v>755</v>
      </c>
      <c r="B245" s="83" t="s">
        <v>258</v>
      </c>
      <c r="C245" s="100">
        <v>6182</v>
      </c>
      <c r="D245" s="85">
        <v>5208590.7834555423</v>
      </c>
      <c r="E245" s="108">
        <v>-65033.206859006736</v>
      </c>
      <c r="F245" s="88">
        <f>SUM(D245:E245)</f>
        <v>5143557.5765965357</v>
      </c>
      <c r="G245" s="103">
        <v>487281.09455824556</v>
      </c>
      <c r="H245" s="89">
        <f>SUM(F245:G245)</f>
        <v>5630838.6711547812</v>
      </c>
      <c r="I245" s="105">
        <v>-1615011</v>
      </c>
      <c r="J245" s="94">
        <f>SUM(H245:I245)</f>
        <v>4015827.6711547812</v>
      </c>
      <c r="K245" s="91">
        <f>J245/C245</f>
        <v>649.60007621397301</v>
      </c>
      <c r="L245" s="84">
        <v>-1137177.2134199999</v>
      </c>
      <c r="M245" s="91">
        <f>SUM(J245,L245)</f>
        <v>2878650.4577347813</v>
      </c>
      <c r="N245" s="92">
        <v>1</v>
      </c>
      <c r="O245" s="93">
        <v>33</v>
      </c>
      <c r="P245" s="117">
        <f>J245-AC245</f>
        <v>-142354.5981550999</v>
      </c>
      <c r="Q245" s="96">
        <f>P245/AC245</f>
        <v>-3.4234814381700007E-2</v>
      </c>
      <c r="R245" s="119">
        <f>K245-AF245</f>
        <v>-25.648749591464025</v>
      </c>
      <c r="T245" s="82">
        <v>755</v>
      </c>
      <c r="U245" s="83" t="s">
        <v>258</v>
      </c>
      <c r="V245" s="100">
        <v>6158</v>
      </c>
      <c r="W245" s="85">
        <v>5328544.4993750956</v>
      </c>
      <c r="X245" s="85">
        <v>-27331.108102844435</v>
      </c>
      <c r="Y245" s="88">
        <v>5301213.3912722515</v>
      </c>
      <c r="Z245" s="103">
        <v>471979.87803762994</v>
      </c>
      <c r="AA245" s="89">
        <v>5773193.2693098811</v>
      </c>
      <c r="AB245" s="204">
        <v>-1615011</v>
      </c>
      <c r="AC245" s="113">
        <f>AA245+AB245</f>
        <v>4158182.2693098811</v>
      </c>
      <c r="AD245" s="107">
        <v>-1255443.9103199998</v>
      </c>
      <c r="AE245" s="108">
        <f>AC245+AD245</f>
        <v>2902738.3589898814</v>
      </c>
      <c r="AF245" s="114">
        <f>AC245/V245</f>
        <v>675.24882580543704</v>
      </c>
      <c r="AG245" s="84">
        <f>AE245/V245</f>
        <v>471.37680399316031</v>
      </c>
      <c r="AH245" s="92">
        <v>1</v>
      </c>
      <c r="AI245" s="93">
        <v>33</v>
      </c>
    </row>
    <row r="246" spans="1:35">
      <c r="A246" s="82">
        <v>758</v>
      </c>
      <c r="B246" s="83" t="s">
        <v>259</v>
      </c>
      <c r="C246" s="100">
        <v>8127</v>
      </c>
      <c r="D246" s="85">
        <v>5791505.9712685393</v>
      </c>
      <c r="E246" s="108">
        <v>-558056.84777394566</v>
      </c>
      <c r="F246" s="88">
        <f>SUM(D246:E246)</f>
        <v>5233449.1234945934</v>
      </c>
      <c r="G246" s="103">
        <v>996790.68589401629</v>
      </c>
      <c r="H246" s="89">
        <f>SUM(F246:G246)</f>
        <v>6230239.8093886096</v>
      </c>
      <c r="I246" s="105">
        <v>-671750</v>
      </c>
      <c r="J246" s="94">
        <f>SUM(H246:I246)</f>
        <v>5558489.8093886096</v>
      </c>
      <c r="K246" s="91">
        <f>J246/C246</f>
        <v>683.95346491800285</v>
      </c>
      <c r="L246" s="84">
        <v>-98180.527799999996</v>
      </c>
      <c r="M246" s="91">
        <f>SUM(J246,L246)</f>
        <v>5460309.2815886093</v>
      </c>
      <c r="N246" s="92">
        <v>19</v>
      </c>
      <c r="O246" s="92">
        <v>19</v>
      </c>
      <c r="P246" s="117">
        <f>J246-AC246</f>
        <v>-14044.248670348898</v>
      </c>
      <c r="Q246" s="96">
        <f>P246/AC246</f>
        <v>-2.5202625096634817E-3</v>
      </c>
      <c r="R246" s="119">
        <f>K246-AF246</f>
        <v>-1.8124787269588296</v>
      </c>
      <c r="T246" s="82">
        <v>758</v>
      </c>
      <c r="U246" s="83" t="s">
        <v>259</v>
      </c>
      <c r="V246" s="100">
        <v>8126</v>
      </c>
      <c r="W246" s="85">
        <v>5498365.3467747457</v>
      </c>
      <c r="X246" s="85">
        <v>-184641.8633494747</v>
      </c>
      <c r="Y246" s="88">
        <v>5313723.4834252708</v>
      </c>
      <c r="Z246" s="103">
        <v>930560.57463368808</v>
      </c>
      <c r="AA246" s="89">
        <v>6244284.0580589585</v>
      </c>
      <c r="AB246" s="204">
        <v>-671750</v>
      </c>
      <c r="AC246" s="113">
        <f>AA246+AB246</f>
        <v>5572534.0580589585</v>
      </c>
      <c r="AD246" s="107">
        <v>-116599.79490000001</v>
      </c>
      <c r="AE246" s="108">
        <f>AC246+AD246</f>
        <v>5455934.2631589584</v>
      </c>
      <c r="AF246" s="114">
        <f>AC246/V246</f>
        <v>685.76594364496168</v>
      </c>
      <c r="AG246" s="84">
        <f>AE246/V246</f>
        <v>671.41696568532586</v>
      </c>
      <c r="AH246" s="92">
        <v>19</v>
      </c>
      <c r="AI246" s="92">
        <v>19</v>
      </c>
    </row>
    <row r="247" spans="1:35">
      <c r="A247" s="82">
        <v>759</v>
      </c>
      <c r="B247" s="83" t="s">
        <v>260</v>
      </c>
      <c r="C247" s="100">
        <v>1800</v>
      </c>
      <c r="D247" s="85">
        <v>1068520.5712723499</v>
      </c>
      <c r="E247" s="108">
        <v>699184.52532393858</v>
      </c>
      <c r="F247" s="88">
        <f>SUM(D247:E247)</f>
        <v>1767705.0965962885</v>
      </c>
      <c r="G247" s="103">
        <v>395555.26390379266</v>
      </c>
      <c r="H247" s="89">
        <f>SUM(F247:G247)</f>
        <v>2163260.360500081</v>
      </c>
      <c r="I247" s="105">
        <v>-498247</v>
      </c>
      <c r="J247" s="94">
        <f>SUM(H247:I247)</f>
        <v>1665013.360500081</v>
      </c>
      <c r="K247" s="91">
        <f>J247/C247</f>
        <v>925.00742250004498</v>
      </c>
      <c r="L247" s="84">
        <v>358467.27510000003</v>
      </c>
      <c r="M247" s="91">
        <f>SUM(J247,L247)</f>
        <v>2023480.6356000809</v>
      </c>
      <c r="N247" s="92">
        <v>14</v>
      </c>
      <c r="O247" s="92">
        <v>14</v>
      </c>
      <c r="P247" s="117">
        <f>J247-AC247</f>
        <v>-35971.142032571603</v>
      </c>
      <c r="Q247" s="96">
        <f>P247/AC247</f>
        <v>-2.1147248536957843E-2</v>
      </c>
      <c r="R247" s="119">
        <f>K247-AF247</f>
        <v>16.846983347534206</v>
      </c>
      <c r="T247" s="82">
        <v>759</v>
      </c>
      <c r="U247" s="83" t="s">
        <v>260</v>
      </c>
      <c r="V247" s="100">
        <v>1873</v>
      </c>
      <c r="W247" s="85">
        <v>970445.46562884538</v>
      </c>
      <c r="X247" s="85">
        <v>857113.79960492207</v>
      </c>
      <c r="Y247" s="88">
        <v>1827559.2652337675</v>
      </c>
      <c r="Z247" s="103">
        <v>371672.23729888536</v>
      </c>
      <c r="AA247" s="89">
        <v>2199231.5025326526</v>
      </c>
      <c r="AB247" s="204">
        <v>-498247</v>
      </c>
      <c r="AC247" s="113">
        <f>AA247+AB247</f>
        <v>1700984.5025326526</v>
      </c>
      <c r="AD247" s="107">
        <v>496736.79600000003</v>
      </c>
      <c r="AE247" s="108">
        <f>AC247+AD247</f>
        <v>2197721.2985326527</v>
      </c>
      <c r="AF247" s="114">
        <f>AC247/V247</f>
        <v>908.16043915251078</v>
      </c>
      <c r="AG247" s="84">
        <f>AE247/V247</f>
        <v>1173.36962014557</v>
      </c>
      <c r="AH247" s="92">
        <v>14</v>
      </c>
      <c r="AI247" s="92">
        <v>14</v>
      </c>
    </row>
    <row r="248" spans="1:35">
      <c r="A248" s="82">
        <v>761</v>
      </c>
      <c r="B248" s="83" t="s">
        <v>261</v>
      </c>
      <c r="C248" s="100">
        <v>8429</v>
      </c>
      <c r="D248" s="85">
        <v>2832374.3899775809</v>
      </c>
      <c r="E248" s="108">
        <v>3993136.165111565</v>
      </c>
      <c r="F248" s="88">
        <f>SUM(D248:E248)</f>
        <v>6825510.5550891459</v>
      </c>
      <c r="G248" s="103">
        <v>1462642.7668702996</v>
      </c>
      <c r="H248" s="89">
        <f>SUM(F248:G248)</f>
        <v>8288153.3219594453</v>
      </c>
      <c r="I248" s="105">
        <v>1150554</v>
      </c>
      <c r="J248" s="94">
        <f>SUM(H248:I248)</f>
        <v>9438707.3219594453</v>
      </c>
      <c r="K248" s="91">
        <f>J248/C248</f>
        <v>1119.7896929599531</v>
      </c>
      <c r="L248" s="84">
        <v>545076.95400000014</v>
      </c>
      <c r="M248" s="91">
        <f>SUM(J248,L248)</f>
        <v>9983784.2759594452</v>
      </c>
      <c r="N248" s="92">
        <v>2</v>
      </c>
      <c r="O248" s="92">
        <v>2</v>
      </c>
      <c r="P248" s="117">
        <f>J248-AC248</f>
        <v>-74274.896490154788</v>
      </c>
      <c r="Q248" s="96">
        <f>P248/AC248</f>
        <v>-7.8077404944692421E-3</v>
      </c>
      <c r="R248" s="119">
        <f>K248-AF248</f>
        <v>-11.361581528703255</v>
      </c>
      <c r="T248" s="82">
        <v>761</v>
      </c>
      <c r="U248" s="83" t="s">
        <v>261</v>
      </c>
      <c r="V248" s="100">
        <v>8410</v>
      </c>
      <c r="W248" s="85">
        <v>2987415.4888084317</v>
      </c>
      <c r="X248" s="85">
        <v>3989356.8961406411</v>
      </c>
      <c r="Y248" s="88">
        <v>6976772.3849490732</v>
      </c>
      <c r="Z248" s="103">
        <v>1385655.8335005266</v>
      </c>
      <c r="AA248" s="89">
        <v>8362428.2184496</v>
      </c>
      <c r="AB248" s="204">
        <v>1150554</v>
      </c>
      <c r="AC248" s="113">
        <f>AA248+AB248</f>
        <v>9512982.2184496</v>
      </c>
      <c r="AD248" s="107">
        <v>630672.37170000013</v>
      </c>
      <c r="AE248" s="108">
        <f>AC248+AD248</f>
        <v>10143654.5901496</v>
      </c>
      <c r="AF248" s="114">
        <f>AC248/V248</f>
        <v>1131.1512744886563</v>
      </c>
      <c r="AG248" s="84">
        <f>AE248/V248</f>
        <v>1206.1420440130321</v>
      </c>
      <c r="AH248" s="92">
        <v>2</v>
      </c>
      <c r="AI248" s="92">
        <v>2</v>
      </c>
    </row>
    <row r="249" spans="1:35">
      <c r="A249" s="82">
        <v>762</v>
      </c>
      <c r="B249" s="83" t="s">
        <v>262</v>
      </c>
      <c r="C249" s="100">
        <v>3570</v>
      </c>
      <c r="D249" s="85">
        <v>2828937.8358384478</v>
      </c>
      <c r="E249" s="108">
        <v>1394241.3258721954</v>
      </c>
      <c r="F249" s="88">
        <f>SUM(D249:E249)</f>
        <v>4223179.1617106432</v>
      </c>
      <c r="G249" s="103">
        <v>700854.78665498446</v>
      </c>
      <c r="H249" s="89">
        <f>SUM(F249:G249)</f>
        <v>4924033.9483656278</v>
      </c>
      <c r="I249" s="105">
        <v>81144</v>
      </c>
      <c r="J249" s="94">
        <f>SUM(H249:I249)</f>
        <v>5005177.9483656278</v>
      </c>
      <c r="K249" s="91">
        <f>J249/C249</f>
        <v>1402.0106297942934</v>
      </c>
      <c r="L249" s="84">
        <v>-10784.855939999994</v>
      </c>
      <c r="M249" s="91">
        <f>SUM(J249,L249)</f>
        <v>4994393.0924256276</v>
      </c>
      <c r="N249" s="92">
        <v>11</v>
      </c>
      <c r="O249" s="92">
        <v>11</v>
      </c>
      <c r="P249" s="117">
        <f>J249-AC249</f>
        <v>-193128.89417083561</v>
      </c>
      <c r="Q249" s="96">
        <f>P249/AC249</f>
        <v>-3.7152269002381597E-2</v>
      </c>
      <c r="R249" s="119">
        <f>K249-AF249</f>
        <v>-27.273627158267345</v>
      </c>
      <c r="T249" s="82">
        <v>762</v>
      </c>
      <c r="U249" s="83" t="s">
        <v>262</v>
      </c>
      <c r="V249" s="100">
        <v>3637</v>
      </c>
      <c r="W249" s="85">
        <v>2994068.877990555</v>
      </c>
      <c r="X249" s="85">
        <v>1464583.1682696952</v>
      </c>
      <c r="Y249" s="88">
        <v>4458652.0462602507</v>
      </c>
      <c r="Z249" s="103">
        <v>658510.79627621255</v>
      </c>
      <c r="AA249" s="89">
        <v>5117162.8425364634</v>
      </c>
      <c r="AB249" s="204">
        <v>81144</v>
      </c>
      <c r="AC249" s="113">
        <f>AA249+AB249</f>
        <v>5198306.8425364634</v>
      </c>
      <c r="AD249" s="107">
        <v>22553.184059999985</v>
      </c>
      <c r="AE249" s="108">
        <f>AC249+AD249</f>
        <v>5220860.0265964633</v>
      </c>
      <c r="AF249" s="114">
        <f>AC249/V249</f>
        <v>1429.2842569525608</v>
      </c>
      <c r="AG249" s="84">
        <f>AE249/V249</f>
        <v>1435.4852973869847</v>
      </c>
      <c r="AH249" s="92">
        <v>11</v>
      </c>
      <c r="AI249" s="92">
        <v>11</v>
      </c>
    </row>
    <row r="250" spans="1:35">
      <c r="A250" s="82">
        <v>765</v>
      </c>
      <c r="B250" s="83" t="s">
        <v>263</v>
      </c>
      <c r="C250" s="100">
        <v>10185</v>
      </c>
      <c r="D250" s="85">
        <v>4119539.1053735525</v>
      </c>
      <c r="E250" s="108">
        <v>1857925.2743978223</v>
      </c>
      <c r="F250" s="88">
        <f>SUM(D250:E250)</f>
        <v>5977464.3797713751</v>
      </c>
      <c r="G250" s="103">
        <v>1157294.0656713548</v>
      </c>
      <c r="H250" s="89">
        <f>SUM(F250:G250)</f>
        <v>7134758.4454427296</v>
      </c>
      <c r="I250" s="105">
        <v>1122475</v>
      </c>
      <c r="J250" s="94">
        <f>SUM(H250:I250)</f>
        <v>8257233.4454427296</v>
      </c>
      <c r="K250" s="91">
        <f>J250/C250</f>
        <v>810.72493327861855</v>
      </c>
      <c r="L250" s="84">
        <v>-25786.973940000025</v>
      </c>
      <c r="M250" s="91">
        <f>SUM(J250,L250)</f>
        <v>8231446.4715027297</v>
      </c>
      <c r="N250" s="92">
        <v>18</v>
      </c>
      <c r="O250" s="92">
        <v>18</v>
      </c>
      <c r="P250" s="117">
        <f>J250-AC250</f>
        <v>265939.15988667216</v>
      </c>
      <c r="Q250" s="96">
        <f>P250/AC250</f>
        <v>3.327860924448077E-2</v>
      </c>
      <c r="R250" s="119">
        <f>K250-AF250</f>
        <v>32.907696997125754</v>
      </c>
      <c r="T250" s="82">
        <v>765</v>
      </c>
      <c r="U250" s="83" t="s">
        <v>263</v>
      </c>
      <c r="V250" s="100">
        <v>10274</v>
      </c>
      <c r="W250" s="85">
        <v>3966162.6636468004</v>
      </c>
      <c r="X250" s="85">
        <v>1818573.5173308132</v>
      </c>
      <c r="Y250" s="88">
        <v>5784736.1809776137</v>
      </c>
      <c r="Z250" s="103">
        <v>1084083.1045784438</v>
      </c>
      <c r="AA250" s="89">
        <v>6868819.2855560575</v>
      </c>
      <c r="AB250" s="204">
        <v>1122475</v>
      </c>
      <c r="AC250" s="113">
        <f>AA250+AB250</f>
        <v>7991294.2855560575</v>
      </c>
      <c r="AD250" s="107">
        <v>-36255.118500000041</v>
      </c>
      <c r="AE250" s="108">
        <f>AC250+AD250</f>
        <v>7955039.1670560576</v>
      </c>
      <c r="AF250" s="114">
        <f>AC250/V250</f>
        <v>777.8172362814928</v>
      </c>
      <c r="AG250" s="84">
        <f>AE250/V250</f>
        <v>774.28841415768522</v>
      </c>
      <c r="AH250" s="92">
        <v>18</v>
      </c>
      <c r="AI250" s="92">
        <v>18</v>
      </c>
    </row>
    <row r="251" spans="1:35">
      <c r="A251" s="82">
        <v>768</v>
      </c>
      <c r="B251" s="83" t="s">
        <v>264</v>
      </c>
      <c r="C251" s="100">
        <v>2361</v>
      </c>
      <c r="D251" s="85">
        <v>1881912.5352745634</v>
      </c>
      <c r="E251" s="108">
        <v>886898.58126556454</v>
      </c>
      <c r="F251" s="88">
        <f>SUM(D251:E251)</f>
        <v>2768811.1165401279</v>
      </c>
      <c r="G251" s="103">
        <v>484437.9131471967</v>
      </c>
      <c r="H251" s="89">
        <f>SUM(F251:G251)</f>
        <v>3253249.0296873245</v>
      </c>
      <c r="I251" s="105">
        <v>328756</v>
      </c>
      <c r="J251" s="94">
        <f>SUM(H251:I251)</f>
        <v>3582005.0296873245</v>
      </c>
      <c r="K251" s="91">
        <f>J251/C251</f>
        <v>1517.1558787324543</v>
      </c>
      <c r="L251" s="84">
        <v>113432.68109999997</v>
      </c>
      <c r="M251" s="91">
        <f>SUM(J251,L251)</f>
        <v>3695437.7107873247</v>
      </c>
      <c r="N251" s="92">
        <v>10</v>
      </c>
      <c r="O251" s="92">
        <v>10</v>
      </c>
      <c r="P251" s="113">
        <f>J251-AC251</f>
        <v>45752.642500774469</v>
      </c>
      <c r="Q251" s="180">
        <f>P251/AC251</f>
        <v>1.2938172248835261E-2</v>
      </c>
      <c r="R251" s="119">
        <f>K251-AF251</f>
        <v>23.806053062458432</v>
      </c>
      <c r="T251" s="82">
        <v>768</v>
      </c>
      <c r="U251" s="83" t="s">
        <v>264</v>
      </c>
      <c r="V251" s="100">
        <v>2368</v>
      </c>
      <c r="W251" s="85">
        <v>1847494.2301505255</v>
      </c>
      <c r="X251" s="85">
        <v>902352.0427186375</v>
      </c>
      <c r="Y251" s="88">
        <v>2749846.2728691632</v>
      </c>
      <c r="Z251" s="103">
        <v>457650.11431738699</v>
      </c>
      <c r="AA251" s="89">
        <v>3207496.3871865501</v>
      </c>
      <c r="AB251" s="204">
        <v>328756</v>
      </c>
      <c r="AC251" s="113">
        <f>AA251+AB251</f>
        <v>3536252.3871865501</v>
      </c>
      <c r="AD251" s="107">
        <v>40005.647999999986</v>
      </c>
      <c r="AE251" s="108">
        <f>AC251+AD251</f>
        <v>3576258.0351865501</v>
      </c>
      <c r="AF251" s="114">
        <f>AC251/V251</f>
        <v>1493.3498256699959</v>
      </c>
      <c r="AG251" s="84">
        <f>AE251/V251</f>
        <v>1510.2441026970228</v>
      </c>
      <c r="AH251" s="92">
        <v>10</v>
      </c>
      <c r="AI251" s="92">
        <v>10</v>
      </c>
    </row>
    <row r="252" spans="1:35">
      <c r="A252" s="82">
        <v>777</v>
      </c>
      <c r="B252" s="83" t="s">
        <v>265</v>
      </c>
      <c r="C252" s="100">
        <v>7038</v>
      </c>
      <c r="D252" s="85">
        <v>4374810.923067499</v>
      </c>
      <c r="E252" s="108">
        <v>3587699.7029973981</v>
      </c>
      <c r="F252" s="88">
        <f>SUM(D252:E252)</f>
        <v>7962510.6260648966</v>
      </c>
      <c r="G252" s="103">
        <v>1119288.3960203065</v>
      </c>
      <c r="H252" s="89">
        <f>SUM(F252:G252)</f>
        <v>9081799.0220852029</v>
      </c>
      <c r="I252" s="105">
        <v>-331649</v>
      </c>
      <c r="J252" s="94">
        <f>SUM(H252:I252)</f>
        <v>8750150.0220852029</v>
      </c>
      <c r="K252" s="91">
        <f>J252/C252</f>
        <v>1243.2722395687983</v>
      </c>
      <c r="L252" s="84">
        <v>-21669.725999999995</v>
      </c>
      <c r="M252" s="91">
        <f>SUM(J252,L252)</f>
        <v>8728480.2960852031</v>
      </c>
      <c r="N252" s="92">
        <v>18</v>
      </c>
      <c r="O252" s="92">
        <v>18</v>
      </c>
      <c r="P252" s="117">
        <f>J252-AC252</f>
        <v>197862.85472184047</v>
      </c>
      <c r="Q252" s="96">
        <f>P252/AC252</f>
        <v>2.3135665448292101E-2</v>
      </c>
      <c r="R252" s="119">
        <f>K252-AF252</f>
        <v>50.817252485228664</v>
      </c>
      <c r="T252" s="82">
        <v>777</v>
      </c>
      <c r="U252" s="83" t="s">
        <v>265</v>
      </c>
      <c r="V252" s="100">
        <v>7172</v>
      </c>
      <c r="W252" s="85">
        <v>4247348.218142122</v>
      </c>
      <c r="X252" s="85">
        <v>3597688.7211164581</v>
      </c>
      <c r="Y252" s="88">
        <v>7845036.9392585801</v>
      </c>
      <c r="Z252" s="103">
        <v>1038899.2281047823</v>
      </c>
      <c r="AA252" s="89">
        <v>8883936.1673633624</v>
      </c>
      <c r="AB252" s="204">
        <v>-331649</v>
      </c>
      <c r="AC252" s="113">
        <f>AA252+AB252</f>
        <v>8552287.1673633624</v>
      </c>
      <c r="AD252" s="107">
        <v>-12951.828540000017</v>
      </c>
      <c r="AE252" s="108">
        <f>AC252+AD252</f>
        <v>8539335.3388233632</v>
      </c>
      <c r="AF252" s="114">
        <f>AC252/V252</f>
        <v>1192.4549870835697</v>
      </c>
      <c r="AG252" s="84">
        <f>AE252/V252</f>
        <v>1190.6490991108983</v>
      </c>
      <c r="AH252" s="92">
        <v>18</v>
      </c>
      <c r="AI252" s="92">
        <v>18</v>
      </c>
    </row>
    <row r="253" spans="1:35">
      <c r="A253" s="82">
        <v>778</v>
      </c>
      <c r="B253" s="83" t="s">
        <v>266</v>
      </c>
      <c r="C253" s="100">
        <v>6632</v>
      </c>
      <c r="D253" s="85">
        <v>1783445.8314911439</v>
      </c>
      <c r="E253" s="108">
        <v>1734163.7895915969</v>
      </c>
      <c r="F253" s="88">
        <f>SUM(D253:E253)</f>
        <v>3517609.6210827408</v>
      </c>
      <c r="G253" s="103">
        <v>916881.64774068561</v>
      </c>
      <c r="H253" s="89">
        <f>SUM(F253:G253)</f>
        <v>4434491.2688234262</v>
      </c>
      <c r="I253" s="105">
        <v>68655</v>
      </c>
      <c r="J253" s="94">
        <f>SUM(H253:I253)</f>
        <v>4503146.2688234262</v>
      </c>
      <c r="K253" s="91">
        <f>J253/C253</f>
        <v>679.00275464768185</v>
      </c>
      <c r="L253" s="84">
        <v>203445.38910000006</v>
      </c>
      <c r="M253" s="91">
        <f>SUM(J253,L253)</f>
        <v>4706591.6579234265</v>
      </c>
      <c r="N253" s="92">
        <v>11</v>
      </c>
      <c r="O253" s="92">
        <v>11</v>
      </c>
      <c r="P253" s="117">
        <f>J253-AC253</f>
        <v>-829333.33417744096</v>
      </c>
      <c r="Q253" s="96">
        <f>P253/AC253</f>
        <v>-0.15552489571844427</v>
      </c>
      <c r="R253" s="119">
        <f>K253-AF253</f>
        <v>-115.94053739180345</v>
      </c>
      <c r="T253" s="82">
        <v>778</v>
      </c>
      <c r="U253" s="83" t="s">
        <v>266</v>
      </c>
      <c r="V253" s="100">
        <v>6708</v>
      </c>
      <c r="W253" s="85">
        <v>2062798.5942386547</v>
      </c>
      <c r="X253" s="85">
        <v>2354239.5373062599</v>
      </c>
      <c r="Y253" s="88">
        <v>4417038.1315449141</v>
      </c>
      <c r="Z253" s="103">
        <v>846786.47145595343</v>
      </c>
      <c r="AA253" s="89">
        <v>5263824.6030008672</v>
      </c>
      <c r="AB253" s="204">
        <v>68655</v>
      </c>
      <c r="AC253" s="113">
        <f>AA253+AB253</f>
        <v>5332479.6030008672</v>
      </c>
      <c r="AD253" s="107">
        <v>202678.61418000009</v>
      </c>
      <c r="AE253" s="108">
        <f>AC253+AD253</f>
        <v>5535158.2171808677</v>
      </c>
      <c r="AF253" s="114">
        <f>AC253/V253</f>
        <v>794.9432920394853</v>
      </c>
      <c r="AG253" s="84">
        <f>AE253/V253</f>
        <v>825.1577544992349</v>
      </c>
      <c r="AH253" s="92">
        <v>11</v>
      </c>
      <c r="AI253" s="92">
        <v>11</v>
      </c>
    </row>
    <row r="254" spans="1:35">
      <c r="A254" s="82">
        <v>781</v>
      </c>
      <c r="B254" s="83" t="s">
        <v>267</v>
      </c>
      <c r="C254" s="100">
        <v>3428</v>
      </c>
      <c r="D254" s="85">
        <v>2601713.9918892183</v>
      </c>
      <c r="E254" s="108">
        <v>865545.02766565944</v>
      </c>
      <c r="F254" s="88">
        <f>SUM(D254:E254)</f>
        <v>3467259.0195548777</v>
      </c>
      <c r="G254" s="103">
        <v>726771.64886146702</v>
      </c>
      <c r="H254" s="89">
        <f>SUM(F254:G254)</f>
        <v>4194030.6684163446</v>
      </c>
      <c r="I254" s="105">
        <v>-359139</v>
      </c>
      <c r="J254" s="94">
        <f>SUM(H254:I254)</f>
        <v>3834891.6684163446</v>
      </c>
      <c r="K254" s="91">
        <f>J254/C254</f>
        <v>1118.696519374663</v>
      </c>
      <c r="L254" s="84">
        <v>6667.6079999999929</v>
      </c>
      <c r="M254" s="91">
        <f>SUM(J254,L254)</f>
        <v>3841559.2764163446</v>
      </c>
      <c r="N254" s="92">
        <v>7</v>
      </c>
      <c r="O254" s="92">
        <v>7</v>
      </c>
      <c r="P254" s="117">
        <f>J254-AC254</f>
        <v>-175348.82284118515</v>
      </c>
      <c r="Q254" s="96">
        <f>P254/AC254</f>
        <v>-4.3725263665222065E-2</v>
      </c>
      <c r="R254" s="119">
        <f>K254-AF254</f>
        <v>-28.397442655522809</v>
      </c>
      <c r="T254" s="82">
        <v>781</v>
      </c>
      <c r="U254" s="83" t="s">
        <v>267</v>
      </c>
      <c r="V254" s="100">
        <v>3496</v>
      </c>
      <c r="W254" s="85">
        <v>2817345.9193950053</v>
      </c>
      <c r="X254" s="85">
        <v>855278.61250180576</v>
      </c>
      <c r="Y254" s="88">
        <v>3672624.531896811</v>
      </c>
      <c r="Z254" s="103">
        <v>696754.95936071896</v>
      </c>
      <c r="AA254" s="89">
        <v>4369379.4912575297</v>
      </c>
      <c r="AB254" s="204">
        <v>-359139</v>
      </c>
      <c r="AC254" s="113">
        <f>AA254+AB254</f>
        <v>4010240.4912575297</v>
      </c>
      <c r="AD254" s="107">
        <v>24303.431160000007</v>
      </c>
      <c r="AE254" s="108">
        <f>AC254+AD254</f>
        <v>4034543.9224175299</v>
      </c>
      <c r="AF254" s="114">
        <f>AC254/V254</f>
        <v>1147.0939620301858</v>
      </c>
      <c r="AG254" s="84">
        <f>AE254/V254</f>
        <v>1154.045744398607</v>
      </c>
      <c r="AH254" s="92">
        <v>7</v>
      </c>
      <c r="AI254" s="92">
        <v>7</v>
      </c>
    </row>
    <row r="255" spans="1:35">
      <c r="A255" s="82">
        <v>783</v>
      </c>
      <c r="B255" s="83" t="s">
        <v>268</v>
      </c>
      <c r="C255" s="100">
        <v>6256</v>
      </c>
      <c r="D255" s="85">
        <v>505635.01547756861</v>
      </c>
      <c r="E255" s="108">
        <v>1456678.7980886046</v>
      </c>
      <c r="F255" s="88">
        <f>SUM(D255:E255)</f>
        <v>1962313.8135661732</v>
      </c>
      <c r="G255" s="103">
        <v>859463.52291667555</v>
      </c>
      <c r="H255" s="89">
        <f>SUM(F255:G255)</f>
        <v>2821777.336482849</v>
      </c>
      <c r="I255" s="105">
        <v>-63463</v>
      </c>
      <c r="J255" s="94">
        <f>SUM(H255:I255)</f>
        <v>2758314.336482849</v>
      </c>
      <c r="K255" s="91">
        <f>J255/C255</f>
        <v>440.90702309508458</v>
      </c>
      <c r="L255" s="84">
        <v>-86762.249099999986</v>
      </c>
      <c r="M255" s="91">
        <f>SUM(J255,L255)</f>
        <v>2671552.0873828488</v>
      </c>
      <c r="N255" s="92">
        <v>4</v>
      </c>
      <c r="O255" s="92">
        <v>4</v>
      </c>
      <c r="P255" s="117">
        <f>J255-AC255</f>
        <v>29259.286949580535</v>
      </c>
      <c r="Q255" s="96">
        <f>P255/AC255</f>
        <v>1.0721398586145981E-2</v>
      </c>
      <c r="R255" s="119">
        <f>K255-AF255</f>
        <v>12.954216205752857</v>
      </c>
      <c r="T255" s="82">
        <v>783</v>
      </c>
      <c r="U255" s="83" t="s">
        <v>268</v>
      </c>
      <c r="V255" s="100">
        <v>6377</v>
      </c>
      <c r="W255" s="85">
        <v>585643.39881362347</v>
      </c>
      <c r="X255" s="85">
        <v>1403302.5518682441</v>
      </c>
      <c r="Y255" s="88">
        <v>1988945.9506818675</v>
      </c>
      <c r="Z255" s="103">
        <v>803572.09885140066</v>
      </c>
      <c r="AA255" s="89">
        <v>2792518.0495332684</v>
      </c>
      <c r="AB255" s="204">
        <v>-63463</v>
      </c>
      <c r="AC255" s="113">
        <f>AA255+AB255</f>
        <v>2729055.0495332684</v>
      </c>
      <c r="AD255" s="107">
        <v>-156305.40054</v>
      </c>
      <c r="AE255" s="108">
        <f>AC255+AD255</f>
        <v>2572749.6489932686</v>
      </c>
      <c r="AF255" s="114">
        <f>AC255/V255</f>
        <v>427.95280688933173</v>
      </c>
      <c r="AG255" s="84">
        <f>AE255/V255</f>
        <v>403.44200235114766</v>
      </c>
      <c r="AH255" s="92">
        <v>4</v>
      </c>
      <c r="AI255" s="92">
        <v>4</v>
      </c>
    </row>
    <row r="256" spans="1:35">
      <c r="A256" s="82">
        <v>785</v>
      </c>
      <c r="B256" s="83" t="s">
        <v>269</v>
      </c>
      <c r="C256" s="100">
        <v>2581</v>
      </c>
      <c r="D256" s="85">
        <v>3949105.9967741231</v>
      </c>
      <c r="E256" s="108">
        <v>1200718.2451374752</v>
      </c>
      <c r="F256" s="88">
        <f>SUM(D256:E256)</f>
        <v>5149824.2419115985</v>
      </c>
      <c r="G256" s="103">
        <v>549086.17657322832</v>
      </c>
      <c r="H256" s="89">
        <f>SUM(F256:G256)</f>
        <v>5698910.4184848266</v>
      </c>
      <c r="I256" s="105">
        <v>63823</v>
      </c>
      <c r="J256" s="94">
        <f>SUM(H256:I256)</f>
        <v>5762733.4184848266</v>
      </c>
      <c r="K256" s="91">
        <f>J256/C256</f>
        <v>2232.7521962358878</v>
      </c>
      <c r="L256" s="84">
        <v>-51757.307100000005</v>
      </c>
      <c r="M256" s="91">
        <f>SUM(J256,L256)</f>
        <v>5710976.1113848267</v>
      </c>
      <c r="N256" s="92">
        <v>17</v>
      </c>
      <c r="O256" s="92">
        <v>17</v>
      </c>
      <c r="P256" s="117">
        <f>J256-AC256</f>
        <v>-203349.10976907797</v>
      </c>
      <c r="Q256" s="96">
        <f>P256/AC256</f>
        <v>-3.4084193238371481E-2</v>
      </c>
      <c r="R256" s="119">
        <f>K256-AF256</f>
        <v>-71.644299806562685</v>
      </c>
      <c r="T256" s="82">
        <v>785</v>
      </c>
      <c r="U256" s="83" t="s">
        <v>269</v>
      </c>
      <c r="V256" s="100">
        <v>2589</v>
      </c>
      <c r="W256" s="85">
        <v>4095169.8196092211</v>
      </c>
      <c r="X256" s="85">
        <v>1286305.9413398532</v>
      </c>
      <c r="Y256" s="88">
        <v>5381475.7609490743</v>
      </c>
      <c r="Z256" s="103">
        <v>520783.76730482985</v>
      </c>
      <c r="AA256" s="89">
        <v>5902259.5282539045</v>
      </c>
      <c r="AB256" s="204">
        <v>63823</v>
      </c>
      <c r="AC256" s="113">
        <f>AA256+AB256</f>
        <v>5966082.5282539045</v>
      </c>
      <c r="AD256" s="107">
        <v>-50707.158839999996</v>
      </c>
      <c r="AE256" s="108">
        <f>AC256+AD256</f>
        <v>5915375.3694139048</v>
      </c>
      <c r="AF256" s="114">
        <f>AC256/V256</f>
        <v>2304.3964960424505</v>
      </c>
      <c r="AG256" s="84">
        <f>AE256/V256</f>
        <v>2284.8108804225203</v>
      </c>
      <c r="AH256" s="92">
        <v>17</v>
      </c>
      <c r="AI256" s="92">
        <v>17</v>
      </c>
    </row>
    <row r="257" spans="1:35">
      <c r="A257" s="82">
        <v>790</v>
      </c>
      <c r="B257" s="83" t="s">
        <v>270</v>
      </c>
      <c r="C257" s="100">
        <v>23464</v>
      </c>
      <c r="D257" s="85">
        <v>5995856.594422915</v>
      </c>
      <c r="E257" s="108">
        <v>9418294.7269675694</v>
      </c>
      <c r="F257" s="88">
        <f>SUM(D257:E257)</f>
        <v>15414151.321390484</v>
      </c>
      <c r="G257" s="103">
        <v>2975174.8883625916</v>
      </c>
      <c r="H257" s="89">
        <f>SUM(F257:G257)</f>
        <v>18389326.209753074</v>
      </c>
      <c r="I257" s="105">
        <v>-1492315</v>
      </c>
      <c r="J257" s="94">
        <f>SUM(H257:I257)</f>
        <v>16897011.209753074</v>
      </c>
      <c r="K257" s="91">
        <f>J257/C257</f>
        <v>720.12492370239829</v>
      </c>
      <c r="L257" s="84">
        <v>463732.13640000008</v>
      </c>
      <c r="M257" s="91">
        <f>SUM(J257,L257)</f>
        <v>17360743.346153073</v>
      </c>
      <c r="N257" s="92">
        <v>6</v>
      </c>
      <c r="O257" s="92">
        <v>6</v>
      </c>
      <c r="P257" s="117">
        <f>J257-AC257</f>
        <v>-20424.74947989732</v>
      </c>
      <c r="Q257" s="96">
        <f>P257/AC257</f>
        <v>-1.2073194501292126E-3</v>
      </c>
      <c r="R257" s="119">
        <f>K257-AF257</f>
        <v>0.69324353089200486</v>
      </c>
      <c r="T257" s="82">
        <v>790</v>
      </c>
      <c r="U257" s="83" t="s">
        <v>270</v>
      </c>
      <c r="V257" s="100">
        <v>23515</v>
      </c>
      <c r="W257" s="85">
        <v>5757919.696766248</v>
      </c>
      <c r="X257" s="85">
        <v>9889016.4406457618</v>
      </c>
      <c r="Y257" s="88">
        <v>15646936.13741201</v>
      </c>
      <c r="Z257" s="103">
        <v>2762814.8218209604</v>
      </c>
      <c r="AA257" s="89">
        <v>18409750.959232971</v>
      </c>
      <c r="AB257" s="204">
        <v>-1492315</v>
      </c>
      <c r="AC257" s="113">
        <f>AA257+AB257</f>
        <v>16917435.959232971</v>
      </c>
      <c r="AD257" s="107">
        <v>589733.25858000037</v>
      </c>
      <c r="AE257" s="108">
        <f>AC257+AD257</f>
        <v>17507169.21781297</v>
      </c>
      <c r="AF257" s="114">
        <f>AC257/V257</f>
        <v>719.43168017150629</v>
      </c>
      <c r="AG257" s="84">
        <f>AE257/V257</f>
        <v>744.51070456359639</v>
      </c>
      <c r="AH257" s="92">
        <v>6</v>
      </c>
      <c r="AI257" s="92">
        <v>6</v>
      </c>
    </row>
    <row r="258" spans="1:35">
      <c r="A258" s="82">
        <v>791</v>
      </c>
      <c r="B258" s="83" t="s">
        <v>271</v>
      </c>
      <c r="C258" s="100">
        <v>4938</v>
      </c>
      <c r="D258" s="85">
        <v>3911556.6035313443</v>
      </c>
      <c r="E258" s="108">
        <v>2769556.9991220529</v>
      </c>
      <c r="F258" s="88">
        <f>SUM(D258:E258)</f>
        <v>6681113.6026533972</v>
      </c>
      <c r="G258" s="103">
        <v>1027604.4919533065</v>
      </c>
      <c r="H258" s="89">
        <f>SUM(F258:G258)</f>
        <v>7708718.0946067041</v>
      </c>
      <c r="I258" s="105">
        <v>-92940</v>
      </c>
      <c r="J258" s="94">
        <f>SUM(H258:I258)</f>
        <v>7615778.0946067041</v>
      </c>
      <c r="K258" s="91">
        <f>J258/C258</f>
        <v>1542.2798895517828</v>
      </c>
      <c r="L258" s="84">
        <v>-60175.162200000021</v>
      </c>
      <c r="M258" s="91">
        <f>SUM(J258,L258)</f>
        <v>7555602.9324067039</v>
      </c>
      <c r="N258" s="92">
        <v>17</v>
      </c>
      <c r="O258" s="92">
        <v>17</v>
      </c>
      <c r="P258" s="117">
        <f>J258-AC258</f>
        <v>-182103.36314525455</v>
      </c>
      <c r="Q258" s="96">
        <f>P258/AC258</f>
        <v>-2.3352927860197673E-2</v>
      </c>
      <c r="R258" s="119">
        <f>K258-AF258</f>
        <v>-39.119716562992835</v>
      </c>
      <c r="T258" s="82">
        <v>791</v>
      </c>
      <c r="U258" s="83" t="s">
        <v>271</v>
      </c>
      <c r="V258" s="100">
        <v>4931</v>
      </c>
      <c r="W258" s="85">
        <v>3997512.3884518179</v>
      </c>
      <c r="X258" s="85">
        <v>2926614.3040297003</v>
      </c>
      <c r="Y258" s="88">
        <v>6924126.6924815178</v>
      </c>
      <c r="Z258" s="103">
        <v>966694.76527044084</v>
      </c>
      <c r="AA258" s="89">
        <v>7890821.4577519586</v>
      </c>
      <c r="AB258" s="204">
        <v>-92940</v>
      </c>
      <c r="AC258" s="113">
        <f>AA258+AB258</f>
        <v>7797881.4577519586</v>
      </c>
      <c r="AD258" s="107">
        <v>-99889.102349999972</v>
      </c>
      <c r="AE258" s="108">
        <f>AC258+AD258</f>
        <v>7697992.3554019583</v>
      </c>
      <c r="AF258" s="114">
        <f>AC258/V258</f>
        <v>1581.3996061147757</v>
      </c>
      <c r="AG258" s="84">
        <f>AE258/V258</f>
        <v>1561.1422339083265</v>
      </c>
      <c r="AH258" s="92">
        <v>17</v>
      </c>
      <c r="AI258" s="92">
        <v>17</v>
      </c>
    </row>
    <row r="259" spans="1:35">
      <c r="A259" s="82">
        <v>831</v>
      </c>
      <c r="B259" s="83" t="s">
        <v>272</v>
      </c>
      <c r="C259" s="100">
        <v>4596</v>
      </c>
      <c r="D259" s="85">
        <v>2355490.176976515</v>
      </c>
      <c r="E259" s="108">
        <v>697018.31996043469</v>
      </c>
      <c r="F259" s="88">
        <f>SUM(D259:E259)</f>
        <v>3052508.4969369499</v>
      </c>
      <c r="G259" s="103">
        <v>406916.92374073935</v>
      </c>
      <c r="H259" s="89">
        <f>SUM(F259:G259)</f>
        <v>3459425.4206776894</v>
      </c>
      <c r="I259" s="105">
        <v>-1020398</v>
      </c>
      <c r="J259" s="94">
        <f>SUM(H259:I259)</f>
        <v>2439027.4206776894</v>
      </c>
      <c r="K259" s="91">
        <f>J259/C259</f>
        <v>530.68481737982802</v>
      </c>
      <c r="L259" s="84">
        <v>-145020.47400000002</v>
      </c>
      <c r="M259" s="91">
        <f>SUM(J259,L259)</f>
        <v>2294006.9466776894</v>
      </c>
      <c r="N259" s="92">
        <v>9</v>
      </c>
      <c r="O259" s="92">
        <v>9</v>
      </c>
      <c r="P259" s="117">
        <f>J259-AC259</f>
        <v>-240701.54325644532</v>
      </c>
      <c r="Q259" s="96">
        <f>P259/AC259</f>
        <v>-8.9823092744077057E-2</v>
      </c>
      <c r="R259" s="119">
        <f>K259-AF259</f>
        <v>-48.716039687011971</v>
      </c>
      <c r="T259" s="82">
        <v>831</v>
      </c>
      <c r="U259" s="83" t="s">
        <v>272</v>
      </c>
      <c r="V259" s="100">
        <v>4625</v>
      </c>
      <c r="W259" s="85">
        <v>2459695.3723364519</v>
      </c>
      <c r="X259" s="85">
        <v>859406.91590333427</v>
      </c>
      <c r="Y259" s="88">
        <v>3319102.2882397864</v>
      </c>
      <c r="Z259" s="103">
        <v>381024.67569434841</v>
      </c>
      <c r="AA259" s="89">
        <v>3700126.9639341347</v>
      </c>
      <c r="AB259" s="204">
        <v>-1020398</v>
      </c>
      <c r="AC259" s="113">
        <f>AA259+AB259</f>
        <v>2679728.9639341347</v>
      </c>
      <c r="AD259" s="107">
        <v>-132065.72838150006</v>
      </c>
      <c r="AE259" s="108">
        <f>AC259+AD259</f>
        <v>2547663.2355526346</v>
      </c>
      <c r="AF259" s="114">
        <f>AC259/V259</f>
        <v>579.40085706683999</v>
      </c>
      <c r="AG259" s="84">
        <f>AE259/V259</f>
        <v>550.84610498435347</v>
      </c>
      <c r="AH259" s="92">
        <v>9</v>
      </c>
      <c r="AI259" s="92">
        <v>9</v>
      </c>
    </row>
    <row r="260" spans="1:35">
      <c r="A260" s="82">
        <v>832</v>
      </c>
      <c r="B260" s="83" t="s">
        <v>273</v>
      </c>
      <c r="C260" s="100">
        <v>3657</v>
      </c>
      <c r="D260" s="85">
        <v>6509984.0698892549</v>
      </c>
      <c r="E260" s="108">
        <v>1914825.8888853793</v>
      </c>
      <c r="F260" s="88">
        <f>SUM(D260:E260)</f>
        <v>8424809.9587746337</v>
      </c>
      <c r="G260" s="103">
        <v>578913.49542059249</v>
      </c>
      <c r="H260" s="89">
        <f>SUM(F260:G260)</f>
        <v>9003723.4541952256</v>
      </c>
      <c r="I260" s="105">
        <v>-91843</v>
      </c>
      <c r="J260" s="94">
        <f>SUM(H260:I260)</f>
        <v>8911880.4541952256</v>
      </c>
      <c r="K260" s="91">
        <f>J260/C260</f>
        <v>2436.9375045652791</v>
      </c>
      <c r="L260" s="84">
        <v>26670.432000000001</v>
      </c>
      <c r="M260" s="91">
        <f>SUM(J260,L260)</f>
        <v>8938550.8861952256</v>
      </c>
      <c r="N260" s="92">
        <v>17</v>
      </c>
      <c r="O260" s="92">
        <v>17</v>
      </c>
      <c r="P260" s="117">
        <f>J260-AC260</f>
        <v>-389281.04206867702</v>
      </c>
      <c r="Q260" s="96">
        <f>P260/AC260</f>
        <v>-4.1852949464972061E-2</v>
      </c>
      <c r="R260" s="119">
        <f>K260-AF260</f>
        <v>-56.003126971548227</v>
      </c>
      <c r="T260" s="82">
        <v>832</v>
      </c>
      <c r="U260" s="83" t="s">
        <v>273</v>
      </c>
      <c r="V260" s="100">
        <v>3731</v>
      </c>
      <c r="W260" s="85">
        <v>6857576.6395489499</v>
      </c>
      <c r="X260" s="85">
        <v>1993501.3859209314</v>
      </c>
      <c r="Y260" s="88">
        <v>8851078.0254698806</v>
      </c>
      <c r="Z260" s="103">
        <v>541926.47079402232</v>
      </c>
      <c r="AA260" s="89">
        <v>9393004.4962639026</v>
      </c>
      <c r="AB260" s="204">
        <v>-91843</v>
      </c>
      <c r="AC260" s="113">
        <f>AA260+AB260</f>
        <v>9301161.4962639026</v>
      </c>
      <c r="AD260" s="107">
        <v>24920.184899999993</v>
      </c>
      <c r="AE260" s="108">
        <f>AC260+AD260</f>
        <v>9326081.6811639033</v>
      </c>
      <c r="AF260" s="114">
        <f>AC260/V260</f>
        <v>2492.9406315368274</v>
      </c>
      <c r="AG260" s="84">
        <f>AE260/V260</f>
        <v>2499.6198555786395</v>
      </c>
      <c r="AH260" s="92">
        <v>17</v>
      </c>
      <c r="AI260" s="92">
        <v>17</v>
      </c>
    </row>
    <row r="261" spans="1:35">
      <c r="A261" s="82">
        <v>833</v>
      </c>
      <c r="B261" s="83" t="s">
        <v>274</v>
      </c>
      <c r="C261" s="100">
        <v>1692</v>
      </c>
      <c r="D261" s="85">
        <v>1404650.3861998087</v>
      </c>
      <c r="E261" s="108">
        <v>408203.59004074312</v>
      </c>
      <c r="F261" s="88">
        <f>SUM(D261:E261)</f>
        <v>1812853.9762405518</v>
      </c>
      <c r="G261" s="103">
        <v>270622.27402297163</v>
      </c>
      <c r="H261" s="89">
        <f>SUM(F261:G261)</f>
        <v>2083476.2502635233</v>
      </c>
      <c r="I261" s="105">
        <v>-423394</v>
      </c>
      <c r="J261" s="94">
        <f>SUM(H261:I261)</f>
        <v>1660082.2502635233</v>
      </c>
      <c r="K261" s="91">
        <f>J261/C261</f>
        <v>981.13608171603028</v>
      </c>
      <c r="L261" s="84">
        <v>260036.71200000006</v>
      </c>
      <c r="M261" s="91">
        <f>SUM(J261,L261)</f>
        <v>1920118.9622635234</v>
      </c>
      <c r="N261" s="92">
        <v>2</v>
      </c>
      <c r="O261" s="92">
        <v>2</v>
      </c>
      <c r="P261" s="117">
        <f>J261-AC261</f>
        <v>-33817.68138997769</v>
      </c>
      <c r="Q261" s="96">
        <f>P261/AC261</f>
        <v>-1.9964391495645523E-2</v>
      </c>
      <c r="R261" s="119">
        <f>K261-AF261</f>
        <v>-12.353614268427805</v>
      </c>
      <c r="T261" s="82">
        <v>833</v>
      </c>
      <c r="U261" s="83" t="s">
        <v>274</v>
      </c>
      <c r="V261" s="100">
        <v>1705</v>
      </c>
      <c r="W261" s="85">
        <v>1440985.7374407141</v>
      </c>
      <c r="X261" s="85">
        <v>417782.28411695146</v>
      </c>
      <c r="Y261" s="88">
        <v>1858768.0215576657</v>
      </c>
      <c r="Z261" s="103">
        <v>258525.91009583516</v>
      </c>
      <c r="AA261" s="89">
        <v>2117293.931653501</v>
      </c>
      <c r="AB261" s="204">
        <v>-423394</v>
      </c>
      <c r="AC261" s="113">
        <f>AA261+AB261</f>
        <v>1693899.931653501</v>
      </c>
      <c r="AD261" s="107">
        <v>291791.19510000001</v>
      </c>
      <c r="AE261" s="108">
        <f>AC261+AD261</f>
        <v>1985691.1267535011</v>
      </c>
      <c r="AF261" s="114">
        <f>AC261/V261</f>
        <v>993.48969598445808</v>
      </c>
      <c r="AG261" s="84">
        <f>AE261/V261</f>
        <v>1164.628226834898</v>
      </c>
      <c r="AH261" s="92">
        <v>2</v>
      </c>
      <c r="AI261" s="92">
        <v>2</v>
      </c>
    </row>
    <row r="262" spans="1:35">
      <c r="A262" s="82">
        <v>834</v>
      </c>
      <c r="B262" s="83" t="s">
        <v>275</v>
      </c>
      <c r="C262" s="100">
        <v>5832</v>
      </c>
      <c r="D262" s="85">
        <v>3667906.8448013868</v>
      </c>
      <c r="E262" s="108">
        <v>1656478.3634961266</v>
      </c>
      <c r="F262" s="88">
        <f>SUM(D262:E262)</f>
        <v>5324385.2082975134</v>
      </c>
      <c r="G262" s="103">
        <v>753788.09504205233</v>
      </c>
      <c r="H262" s="89">
        <f>SUM(F262:G262)</f>
        <v>6078173.3033395661</v>
      </c>
      <c r="I262" s="105">
        <v>-1454600</v>
      </c>
      <c r="J262" s="94">
        <f>SUM(H262:I262)</f>
        <v>4623573.3033395661</v>
      </c>
      <c r="K262" s="91">
        <f>J262/C262</f>
        <v>792.79377629279259</v>
      </c>
      <c r="L262" s="84">
        <v>-265120.76310000004</v>
      </c>
      <c r="M262" s="91">
        <f>SUM(J262,L262)</f>
        <v>4358452.540239566</v>
      </c>
      <c r="N262" s="92">
        <v>5</v>
      </c>
      <c r="O262" s="92">
        <v>5</v>
      </c>
      <c r="P262" s="117">
        <f>J262-AC262</f>
        <v>34241.049754907377</v>
      </c>
      <c r="Q262" s="96">
        <f>P262/AC262</f>
        <v>7.4610091104565825E-3</v>
      </c>
      <c r="R262" s="119">
        <f>K262-AF262</f>
        <v>7.4870936123239744</v>
      </c>
      <c r="T262" s="82">
        <v>834</v>
      </c>
      <c r="U262" s="83" t="s">
        <v>275</v>
      </c>
      <c r="V262" s="100">
        <v>5844</v>
      </c>
      <c r="W262" s="85">
        <v>3621813.0629298892</v>
      </c>
      <c r="X262" s="85">
        <v>1713630.193337966</v>
      </c>
      <c r="Y262" s="88">
        <v>5335443.2562678549</v>
      </c>
      <c r="Z262" s="103">
        <v>708488.99731680378</v>
      </c>
      <c r="AA262" s="89">
        <v>6043932.2535846587</v>
      </c>
      <c r="AB262" s="204">
        <v>-1454600</v>
      </c>
      <c r="AC262" s="113">
        <f>AA262+AB262</f>
        <v>4589332.2535846587</v>
      </c>
      <c r="AD262" s="107">
        <v>-281073.01523999998</v>
      </c>
      <c r="AE262" s="108">
        <f>AC262+AD262</f>
        <v>4308259.2383446591</v>
      </c>
      <c r="AF262" s="114">
        <f>AC262/V262</f>
        <v>785.30668268046861</v>
      </c>
      <c r="AG262" s="84">
        <f>AE262/V262</f>
        <v>737.21068417944196</v>
      </c>
      <c r="AH262" s="92">
        <v>5</v>
      </c>
      <c r="AI262" s="92">
        <v>5</v>
      </c>
    </row>
    <row r="263" spans="1:35">
      <c r="A263" s="82">
        <v>837</v>
      </c>
      <c r="B263" s="83" t="s">
        <v>276</v>
      </c>
      <c r="C263" s="100">
        <v>260180</v>
      </c>
      <c r="D263" s="85">
        <v>21254622.505788319</v>
      </c>
      <c r="E263" s="108">
        <v>4405884.4201235231</v>
      </c>
      <c r="F263" s="88">
        <f>SUM(D263:E263)</f>
        <v>25660506.925911844</v>
      </c>
      <c r="G263" s="103">
        <v>27211846.680377971</v>
      </c>
      <c r="H263" s="89">
        <f>SUM(F263:G263)</f>
        <v>52872353.606289819</v>
      </c>
      <c r="I263" s="105">
        <v>86962315</v>
      </c>
      <c r="J263" s="94">
        <f>SUM(H263:I263)</f>
        <v>139834668.6062898</v>
      </c>
      <c r="K263" s="91">
        <f>J263/C263</f>
        <v>537.45356524825047</v>
      </c>
      <c r="L263" s="84">
        <v>-14527034.260979991</v>
      </c>
      <c r="M263" s="91">
        <f>SUM(J263,L263)</f>
        <v>125307634.34530981</v>
      </c>
      <c r="N263" s="92">
        <v>6</v>
      </c>
      <c r="O263" s="92">
        <v>6</v>
      </c>
      <c r="P263" s="117">
        <f>J263-AC263</f>
        <v>16020216.357620806</v>
      </c>
      <c r="Q263" s="96">
        <f>P263/AC263</f>
        <v>0.1293889046607079</v>
      </c>
      <c r="R263" s="119">
        <f>K263-AF263</f>
        <v>52.001880289736448</v>
      </c>
      <c r="T263" s="82">
        <v>837</v>
      </c>
      <c r="U263" s="83" t="s">
        <v>276</v>
      </c>
      <c r="V263" s="100">
        <v>255050</v>
      </c>
      <c r="W263" s="85">
        <v>11349233.908394352</v>
      </c>
      <c r="X263" s="85">
        <v>-161466.89274224796</v>
      </c>
      <c r="Y263" s="88">
        <v>11187767.015652103</v>
      </c>
      <c r="Z263" s="103">
        <v>25664370.233016901</v>
      </c>
      <c r="AA263" s="89">
        <v>36852137.248669006</v>
      </c>
      <c r="AB263" s="204">
        <v>86962315</v>
      </c>
      <c r="AC263" s="113">
        <f>AA263+AB263</f>
        <v>123814452.248669</v>
      </c>
      <c r="AD263" s="107">
        <v>-13480885.732329</v>
      </c>
      <c r="AE263" s="108">
        <f>AC263+AD263</f>
        <v>110333566.51634</v>
      </c>
      <c r="AF263" s="114">
        <f>AC263/V263</f>
        <v>485.45168495851402</v>
      </c>
      <c r="AG263" s="84">
        <f>AE263/V263</f>
        <v>432.5958302934327</v>
      </c>
      <c r="AH263" s="92">
        <v>6</v>
      </c>
      <c r="AI263" s="92">
        <v>6</v>
      </c>
    </row>
    <row r="264" spans="1:35">
      <c r="A264" s="82">
        <v>844</v>
      </c>
      <c r="B264" s="83" t="s">
        <v>277</v>
      </c>
      <c r="C264" s="100">
        <v>1388</v>
      </c>
      <c r="D264" s="85">
        <v>303310.0030011558</v>
      </c>
      <c r="E264" s="108">
        <v>734975.89369569323</v>
      </c>
      <c r="F264" s="88">
        <f>SUM(D264:E264)</f>
        <v>1038285.896696849</v>
      </c>
      <c r="G264" s="103">
        <v>280154.16815757146</v>
      </c>
      <c r="H264" s="89">
        <f>SUM(F264:G264)</f>
        <v>1318440.0648544205</v>
      </c>
      <c r="I264" s="105">
        <v>-318234</v>
      </c>
      <c r="J264" s="94">
        <f>SUM(H264:I264)</f>
        <v>1000206.0648544205</v>
      </c>
      <c r="K264" s="91">
        <f>J264/C264</f>
        <v>720.60955681154212</v>
      </c>
      <c r="L264" s="84">
        <v>-113349.336</v>
      </c>
      <c r="M264" s="91">
        <f>SUM(J264,L264)</f>
        <v>886856.72885442048</v>
      </c>
      <c r="N264" s="92">
        <v>11</v>
      </c>
      <c r="O264" s="92">
        <v>11</v>
      </c>
      <c r="P264" s="117">
        <f>J264-AC264</f>
        <v>124194.54187118332</v>
      </c>
      <c r="Q264" s="96">
        <f>P264/AC264</f>
        <v>0.14177272628588453</v>
      </c>
      <c r="R264" s="119">
        <f>K264-AF264</f>
        <v>100.20479549196909</v>
      </c>
      <c r="T264" s="82">
        <v>844</v>
      </c>
      <c r="U264" s="83" t="s">
        <v>277</v>
      </c>
      <c r="V264" s="100">
        <v>1412</v>
      </c>
      <c r="W264" s="85">
        <v>131118.1258899867</v>
      </c>
      <c r="X264" s="85">
        <v>800745.64624365338</v>
      </c>
      <c r="Y264" s="88">
        <v>931863.77213364001</v>
      </c>
      <c r="Z264" s="103">
        <v>262381.75084959721</v>
      </c>
      <c r="AA264" s="89">
        <v>1194245.5229832372</v>
      </c>
      <c r="AB264" s="204">
        <v>-318234</v>
      </c>
      <c r="AC264" s="113">
        <f>AA264+AB264</f>
        <v>876011.52298323717</v>
      </c>
      <c r="AD264" s="107">
        <v>-54924.420899999997</v>
      </c>
      <c r="AE264" s="108">
        <f>AC264+AD264</f>
        <v>821087.10208323714</v>
      </c>
      <c r="AF264" s="114">
        <f>AC264/V264</f>
        <v>620.40476131957303</v>
      </c>
      <c r="AG264" s="84">
        <f>AE264/V264</f>
        <v>581.5064462345872</v>
      </c>
      <c r="AH264" s="92">
        <v>11</v>
      </c>
      <c r="AI264" s="92">
        <v>11</v>
      </c>
    </row>
    <row r="265" spans="1:35">
      <c r="A265" s="82">
        <v>845</v>
      </c>
      <c r="B265" s="83" t="s">
        <v>278</v>
      </c>
      <c r="C265" s="100">
        <v>2826</v>
      </c>
      <c r="D265" s="85">
        <v>2692544.0921070739</v>
      </c>
      <c r="E265" s="108">
        <v>976732.69273964711</v>
      </c>
      <c r="F265" s="88">
        <f>SUM(D265:E265)</f>
        <v>3669276.7848467212</v>
      </c>
      <c r="G265" s="103">
        <v>490947.86556004855</v>
      </c>
      <c r="H265" s="89">
        <f>SUM(F265:G265)</f>
        <v>4160224.6504067699</v>
      </c>
      <c r="I265" s="105">
        <v>-21147</v>
      </c>
      <c r="J265" s="94">
        <f>SUM(H265:I265)</f>
        <v>4139077.6504067699</v>
      </c>
      <c r="K265" s="91">
        <f>J265/C265</f>
        <v>1464.6417729677175</v>
      </c>
      <c r="L265" s="84">
        <v>25003.53</v>
      </c>
      <c r="M265" s="91">
        <f>SUM(J265,L265)</f>
        <v>4164081.1804067697</v>
      </c>
      <c r="N265" s="92">
        <v>19</v>
      </c>
      <c r="O265" s="92">
        <v>19</v>
      </c>
      <c r="P265" s="117">
        <f>J265-AC265</f>
        <v>-129350.01304714615</v>
      </c>
      <c r="Q265" s="96">
        <f>P265/AC265</f>
        <v>-3.0303901868745507E-2</v>
      </c>
      <c r="R265" s="119">
        <f>K265-AF265</f>
        <v>-43.103781060511437</v>
      </c>
      <c r="T265" s="82">
        <v>845</v>
      </c>
      <c r="U265" s="83" t="s">
        <v>278</v>
      </c>
      <c r="V265" s="100">
        <v>2831</v>
      </c>
      <c r="W265" s="85">
        <v>2653802.1357265827</v>
      </c>
      <c r="X265" s="85">
        <v>1167700.098500143</v>
      </c>
      <c r="Y265" s="88">
        <v>3821502.234226726</v>
      </c>
      <c r="Z265" s="103">
        <v>468072.42922719033</v>
      </c>
      <c r="AA265" s="89">
        <v>4289574.6634539161</v>
      </c>
      <c r="AB265" s="204">
        <v>-21147</v>
      </c>
      <c r="AC265" s="113">
        <f>AA265+AB265</f>
        <v>4268427.6634539161</v>
      </c>
      <c r="AD265" s="107">
        <v>-23419.973100000003</v>
      </c>
      <c r="AE265" s="108">
        <f>AC265+AD265</f>
        <v>4245007.690353916</v>
      </c>
      <c r="AF265" s="114">
        <f>AC265/V265</f>
        <v>1507.745554028229</v>
      </c>
      <c r="AG265" s="84">
        <f>AE265/V265</f>
        <v>1499.4728683694511</v>
      </c>
      <c r="AH265" s="92">
        <v>19</v>
      </c>
      <c r="AI265" s="92">
        <v>19</v>
      </c>
    </row>
    <row r="266" spans="1:35">
      <c r="A266" s="82">
        <v>846</v>
      </c>
      <c r="B266" s="83" t="s">
        <v>279</v>
      </c>
      <c r="C266" s="100">
        <v>4662</v>
      </c>
      <c r="D266" s="85">
        <v>2544818.130909727</v>
      </c>
      <c r="E266" s="108">
        <v>2876516.2998199537</v>
      </c>
      <c r="F266" s="88">
        <f>SUM(D266:E266)</f>
        <v>5421334.4307296807</v>
      </c>
      <c r="G266" s="103">
        <v>851535.80190979177</v>
      </c>
      <c r="H266" s="89">
        <f>SUM(F266:G266)</f>
        <v>6272870.2326394729</v>
      </c>
      <c r="I266" s="105">
        <v>-346962</v>
      </c>
      <c r="J266" s="94">
        <f>SUM(H266:I266)</f>
        <v>5925908.2326394729</v>
      </c>
      <c r="K266" s="91">
        <f>J266/C266</f>
        <v>1271.108587009754</v>
      </c>
      <c r="L266" s="84">
        <v>-86762.249099999986</v>
      </c>
      <c r="M266" s="91">
        <f>SUM(J266,L266)</f>
        <v>5839145.9835394733</v>
      </c>
      <c r="N266" s="92">
        <v>14</v>
      </c>
      <c r="O266" s="92">
        <v>14</v>
      </c>
      <c r="P266" s="117">
        <f>J266-AC266</f>
        <v>-228216.14694130048</v>
      </c>
      <c r="Q266" s="96">
        <f>P266/AC266</f>
        <v>-3.708344727294037E-2</v>
      </c>
      <c r="R266" s="119">
        <f>K266-AF266</f>
        <v>-22.318142620505114</v>
      </c>
      <c r="T266" s="82">
        <v>846</v>
      </c>
      <c r="U266" s="83" t="s">
        <v>279</v>
      </c>
      <c r="V266" s="100">
        <v>4758</v>
      </c>
      <c r="W266" s="85">
        <v>2832638.0814541159</v>
      </c>
      <c r="X266" s="85">
        <v>2876946.9306597882</v>
      </c>
      <c r="Y266" s="88">
        <v>5709585.0121139046</v>
      </c>
      <c r="Z266" s="103">
        <v>791501.36746686872</v>
      </c>
      <c r="AA266" s="89">
        <v>6501086.3795807734</v>
      </c>
      <c r="AB266" s="204">
        <v>-346962</v>
      </c>
      <c r="AC266" s="113">
        <f>AA266+AB266</f>
        <v>6154124.3795807734</v>
      </c>
      <c r="AD266" s="107">
        <v>-116849.83020000003</v>
      </c>
      <c r="AE266" s="108">
        <f>AC266+AD266</f>
        <v>6037274.5493807737</v>
      </c>
      <c r="AF266" s="114">
        <f>AC266/V266</f>
        <v>1293.4267296302592</v>
      </c>
      <c r="AG266" s="84">
        <f>AE266/V266</f>
        <v>1268.8681272342947</v>
      </c>
      <c r="AH266" s="92">
        <v>14</v>
      </c>
      <c r="AI266" s="92">
        <v>14</v>
      </c>
    </row>
    <row r="267" spans="1:35">
      <c r="A267" s="82">
        <v>848</v>
      </c>
      <c r="B267" s="83" t="s">
        <v>280</v>
      </c>
      <c r="C267" s="100">
        <v>3976</v>
      </c>
      <c r="D267" s="85">
        <v>1903413.2409534643</v>
      </c>
      <c r="E267" s="108">
        <v>2570506.3830926218</v>
      </c>
      <c r="F267" s="88">
        <f>SUM(D267:E267)</f>
        <v>4473919.6240460863</v>
      </c>
      <c r="G267" s="103">
        <v>769745.9027310611</v>
      </c>
      <c r="H267" s="89">
        <f>SUM(F267:G267)</f>
        <v>5243665.5267771473</v>
      </c>
      <c r="I267" s="105">
        <v>747252</v>
      </c>
      <c r="J267" s="94">
        <f>SUM(H267:I267)</f>
        <v>5990917.5267771473</v>
      </c>
      <c r="K267" s="91">
        <f>J267/C267</f>
        <v>1506.770001704514</v>
      </c>
      <c r="L267" s="84">
        <v>-36755.189100000003</v>
      </c>
      <c r="M267" s="91">
        <f>SUM(J267,L267)</f>
        <v>5954162.3376771472</v>
      </c>
      <c r="N267" s="92">
        <v>12</v>
      </c>
      <c r="O267" s="92">
        <v>12</v>
      </c>
      <c r="P267" s="117">
        <f>J267-AC267</f>
        <v>-274941.61295474973</v>
      </c>
      <c r="Q267" s="96">
        <f>P267/AC267</f>
        <v>-4.3879315960255356E-2</v>
      </c>
      <c r="R267" s="119">
        <f>K267-AF267</f>
        <v>-34.267661780949993</v>
      </c>
      <c r="T267" s="82">
        <v>848</v>
      </c>
      <c r="U267" s="83" t="s">
        <v>280</v>
      </c>
      <c r="V267" s="100">
        <v>4066</v>
      </c>
      <c r="W267" s="85">
        <v>2165137.5251658689</v>
      </c>
      <c r="X267" s="85">
        <v>2631174.3483328619</v>
      </c>
      <c r="Y267" s="88">
        <v>4796311.8734987304</v>
      </c>
      <c r="Z267" s="103">
        <v>722295.26623316633</v>
      </c>
      <c r="AA267" s="89">
        <v>5518607.139731897</v>
      </c>
      <c r="AB267" s="204">
        <v>747252</v>
      </c>
      <c r="AC267" s="113">
        <f>AA267+AB267</f>
        <v>6265859.139731897</v>
      </c>
      <c r="AD267" s="107">
        <v>-5000.7060000000056</v>
      </c>
      <c r="AE267" s="108">
        <f>AC267+AD267</f>
        <v>6260858.4337318968</v>
      </c>
      <c r="AF267" s="114">
        <f>AC267/V267</f>
        <v>1541.037663485464</v>
      </c>
      <c r="AG267" s="84">
        <f>AE267/V267</f>
        <v>1539.8077800619519</v>
      </c>
      <c r="AH267" s="92">
        <v>12</v>
      </c>
      <c r="AI267" s="92">
        <v>12</v>
      </c>
    </row>
    <row r="268" spans="1:35">
      <c r="A268" s="82">
        <v>849</v>
      </c>
      <c r="B268" s="83" t="s">
        <v>281</v>
      </c>
      <c r="C268" s="100">
        <v>2799</v>
      </c>
      <c r="D268" s="85">
        <v>2745550.8335065367</v>
      </c>
      <c r="E268" s="108">
        <v>1752113.2803877266</v>
      </c>
      <c r="F268" s="88">
        <f>SUM(D268:E268)</f>
        <v>4497664.1138942633</v>
      </c>
      <c r="G268" s="103">
        <v>530481.21467383497</v>
      </c>
      <c r="H268" s="89">
        <f>SUM(F268:G268)</f>
        <v>5028145.3285680981</v>
      </c>
      <c r="I268" s="105">
        <v>340462</v>
      </c>
      <c r="J268" s="94">
        <f>SUM(H268:I268)</f>
        <v>5368607.3285680981</v>
      </c>
      <c r="K268" s="91">
        <f>J268/C268</f>
        <v>1918.0447761943901</v>
      </c>
      <c r="L268" s="84">
        <v>336714.20400000003</v>
      </c>
      <c r="M268" s="91">
        <f>SUM(J268,L268)</f>
        <v>5705321.532568098</v>
      </c>
      <c r="N268" s="92">
        <v>16</v>
      </c>
      <c r="O268" s="92">
        <v>16</v>
      </c>
      <c r="P268" s="117">
        <f>J268-AC268</f>
        <v>-42874.025427821092</v>
      </c>
      <c r="Q268" s="96">
        <f>P268/AC268</f>
        <v>-7.9227890891950068E-3</v>
      </c>
      <c r="R268" s="119">
        <f>K268-AF268</f>
        <v>18.612921509967691</v>
      </c>
      <c r="T268" s="82">
        <v>849</v>
      </c>
      <c r="U268" s="83" t="s">
        <v>281</v>
      </c>
      <c r="V268" s="100">
        <v>2849</v>
      </c>
      <c r="W268" s="85">
        <v>2749058.4467449514</v>
      </c>
      <c r="X268" s="85">
        <v>1821310.369386377</v>
      </c>
      <c r="Y268" s="88">
        <v>4570368.8161313282</v>
      </c>
      <c r="Z268" s="103">
        <v>500650.53786459123</v>
      </c>
      <c r="AA268" s="89">
        <v>5071019.3539959192</v>
      </c>
      <c r="AB268" s="204">
        <v>340462</v>
      </c>
      <c r="AC268" s="113">
        <f>AA268+AB268</f>
        <v>5411481.3539959192</v>
      </c>
      <c r="AD268" s="107">
        <v>261620.26890000002</v>
      </c>
      <c r="AE268" s="108">
        <f>AC268+AD268</f>
        <v>5673101.6228959188</v>
      </c>
      <c r="AF268" s="114">
        <f>AC268/V268</f>
        <v>1899.4318546844224</v>
      </c>
      <c r="AG268" s="84">
        <f>AE268/V268</f>
        <v>1991.2606608971284</v>
      </c>
      <c r="AH268" s="92">
        <v>16</v>
      </c>
      <c r="AI268" s="92">
        <v>16</v>
      </c>
    </row>
    <row r="269" spans="1:35">
      <c r="A269" s="82">
        <v>850</v>
      </c>
      <c r="B269" s="83" t="s">
        <v>282</v>
      </c>
      <c r="C269" s="100">
        <v>2349</v>
      </c>
      <c r="D269" s="85">
        <v>1929991.8575286637</v>
      </c>
      <c r="E269" s="108">
        <v>953349.61667134508</v>
      </c>
      <c r="F269" s="88">
        <f>SUM(D269:E269)</f>
        <v>2883341.4742000089</v>
      </c>
      <c r="G269" s="103">
        <v>250137.25084978653</v>
      </c>
      <c r="H269" s="89">
        <f>SUM(F269:G269)</f>
        <v>3133478.7250497956</v>
      </c>
      <c r="I269" s="105">
        <v>-411332</v>
      </c>
      <c r="J269" s="94">
        <f>SUM(H269:I269)</f>
        <v>2722146.7250497956</v>
      </c>
      <c r="K269" s="91">
        <f>J269/C269</f>
        <v>1158.8534376542339</v>
      </c>
      <c r="L269" s="84">
        <v>174791.34372</v>
      </c>
      <c r="M269" s="91">
        <f>SUM(J269,L269)</f>
        <v>2896938.0687697958</v>
      </c>
      <c r="N269" s="92">
        <v>13</v>
      </c>
      <c r="O269" s="92">
        <v>13</v>
      </c>
      <c r="P269" s="117">
        <f>J269-AC269</f>
        <v>26187.696079844143</v>
      </c>
      <c r="Q269" s="96">
        <f>P269/AC269</f>
        <v>9.7136847401756363E-3</v>
      </c>
      <c r="R269" s="119">
        <f>K269-AF269</f>
        <v>20.357226095977239</v>
      </c>
      <c r="T269" s="82">
        <v>850</v>
      </c>
      <c r="U269" s="83" t="s">
        <v>282</v>
      </c>
      <c r="V269" s="100">
        <v>2368</v>
      </c>
      <c r="W269" s="85">
        <v>1816140.263983238</v>
      </c>
      <c r="X269" s="85">
        <v>1058748.8134188382</v>
      </c>
      <c r="Y269" s="88">
        <v>2874889.0774020762</v>
      </c>
      <c r="Z269" s="103">
        <v>232401.95156787522</v>
      </c>
      <c r="AA269" s="89">
        <v>3107291.0289699514</v>
      </c>
      <c r="AB269" s="204">
        <v>-411332</v>
      </c>
      <c r="AC269" s="113">
        <f>AA269+AB269</f>
        <v>2695959.0289699514</v>
      </c>
      <c r="AD269" s="107">
        <v>273055.21661999996</v>
      </c>
      <c r="AE269" s="108">
        <f>AC269+AD269</f>
        <v>2969014.2455899515</v>
      </c>
      <c r="AF269" s="114">
        <f>AC269/V269</f>
        <v>1138.4962115582566</v>
      </c>
      <c r="AG269" s="84">
        <f>AE269/V269</f>
        <v>1253.8066915498107</v>
      </c>
      <c r="AH269" s="92">
        <v>13</v>
      </c>
      <c r="AI269" s="92">
        <v>13</v>
      </c>
    </row>
    <row r="270" spans="1:35">
      <c r="A270" s="82">
        <v>851</v>
      </c>
      <c r="B270" s="83" t="s">
        <v>283</v>
      </c>
      <c r="C270" s="100">
        <v>20959</v>
      </c>
      <c r="D270" s="85">
        <v>4012677.0255858954</v>
      </c>
      <c r="E270" s="108">
        <v>3487715.3384220102</v>
      </c>
      <c r="F270" s="88">
        <f>SUM(D270:E270)</f>
        <v>7500392.3640079051</v>
      </c>
      <c r="G270" s="103">
        <v>1960151.8098176823</v>
      </c>
      <c r="H270" s="89">
        <f>SUM(F270:G270)</f>
        <v>9460544.1738255881</v>
      </c>
      <c r="I270" s="105">
        <v>-159551</v>
      </c>
      <c r="J270" s="94">
        <f>SUM(H270:I270)</f>
        <v>9300993.1738255881</v>
      </c>
      <c r="K270" s="91">
        <f>J270/C270</f>
        <v>443.77084659695538</v>
      </c>
      <c r="L270" s="84">
        <v>10668.172800000058</v>
      </c>
      <c r="M270" s="91">
        <f>SUM(J270,L270)</f>
        <v>9311661.3466255888</v>
      </c>
      <c r="N270" s="92">
        <v>19</v>
      </c>
      <c r="O270" s="92">
        <v>19</v>
      </c>
      <c r="P270" s="117">
        <f>J270-AC270</f>
        <v>-2115876.658815207</v>
      </c>
      <c r="Q270" s="96">
        <f>P270/AC270</f>
        <v>-0.18532896405334517</v>
      </c>
      <c r="R270" s="119">
        <f>K270-AF270</f>
        <v>-99.424026018935479</v>
      </c>
      <c r="T270" s="82">
        <v>851</v>
      </c>
      <c r="U270" s="83" t="s">
        <v>283</v>
      </c>
      <c r="V270" s="100">
        <v>21018</v>
      </c>
      <c r="W270" s="85">
        <v>3541289.4089864623</v>
      </c>
      <c r="X270" s="85">
        <v>6208895.9296519831</v>
      </c>
      <c r="Y270" s="88">
        <v>9750185.3386384454</v>
      </c>
      <c r="Z270" s="103">
        <v>1826235.4940023492</v>
      </c>
      <c r="AA270" s="89">
        <v>11576420.832640795</v>
      </c>
      <c r="AB270" s="204">
        <v>-159551</v>
      </c>
      <c r="AC270" s="113">
        <f>AA270+AB270</f>
        <v>11416869.832640795</v>
      </c>
      <c r="AD270" s="107">
        <v>-62500.490490000055</v>
      </c>
      <c r="AE270" s="108">
        <f>AC270+AD270</f>
        <v>11354369.342150794</v>
      </c>
      <c r="AF270" s="114">
        <f>AC270/V270</f>
        <v>543.19487261589086</v>
      </c>
      <c r="AG270" s="84">
        <f>AE270/V270</f>
        <v>540.2212076387284</v>
      </c>
      <c r="AH270" s="92">
        <v>19</v>
      </c>
      <c r="AI270" s="92">
        <v>19</v>
      </c>
    </row>
    <row r="271" spans="1:35">
      <c r="A271" s="82">
        <v>853</v>
      </c>
      <c r="B271" s="83" t="s">
        <v>284</v>
      </c>
      <c r="C271" s="100">
        <v>206073</v>
      </c>
      <c r="D271" s="85">
        <v>45343129.940951891</v>
      </c>
      <c r="E271" s="108">
        <v>-812676.50260739285</v>
      </c>
      <c r="F271" s="88">
        <f>SUM(D271:E271)</f>
        <v>44530453.438344501</v>
      </c>
      <c r="G271" s="103">
        <v>25935321.506804086</v>
      </c>
      <c r="H271" s="89">
        <f>SUM(F271:G271)</f>
        <v>70465774.945148587</v>
      </c>
      <c r="I271" s="105">
        <v>48831670</v>
      </c>
      <c r="J271" s="94">
        <f>SUM(H271:I271)</f>
        <v>119297444.94514859</v>
      </c>
      <c r="K271" s="91">
        <f>J271/C271</f>
        <v>578.90866316862753</v>
      </c>
      <c r="L271" s="84">
        <v>-3827290.3371000011</v>
      </c>
      <c r="M271" s="91">
        <f>SUM(J271,L271)</f>
        <v>115470154.60804859</v>
      </c>
      <c r="N271" s="92">
        <v>2</v>
      </c>
      <c r="O271" s="92">
        <v>2</v>
      </c>
      <c r="P271" s="117">
        <f>J271-AC271</f>
        <v>13382463.378055722</v>
      </c>
      <c r="Q271" s="96">
        <f>P271/AC271</f>
        <v>0.1263509956764565</v>
      </c>
      <c r="R271" s="119">
        <f>K271-AF271</f>
        <v>54.221218876742114</v>
      </c>
      <c r="T271" s="82">
        <v>853</v>
      </c>
      <c r="U271" s="83" t="s">
        <v>284</v>
      </c>
      <c r="V271" s="100">
        <v>201863</v>
      </c>
      <c r="W271" s="85">
        <v>34666850.89157863</v>
      </c>
      <c r="X271" s="85">
        <v>-2215592.3726901491</v>
      </c>
      <c r="Y271" s="88">
        <v>32451258.518888481</v>
      </c>
      <c r="Z271" s="103">
        <v>24632053.048204392</v>
      </c>
      <c r="AA271" s="89">
        <v>57083311.567092873</v>
      </c>
      <c r="AB271" s="204">
        <v>48831670</v>
      </c>
      <c r="AC271" s="113">
        <f>AA271+AB271</f>
        <v>105914981.56709287</v>
      </c>
      <c r="AD271" s="107">
        <v>-3197230.9686104991</v>
      </c>
      <c r="AE271" s="108">
        <f>AC271+AD271</f>
        <v>102717750.59848237</v>
      </c>
      <c r="AF271" s="114">
        <f>AC271/V271</f>
        <v>524.68744429188541</v>
      </c>
      <c r="AG271" s="84">
        <f>AE271/V271</f>
        <v>508.84882617657706</v>
      </c>
      <c r="AH271" s="92">
        <v>2</v>
      </c>
      <c r="AI271" s="92">
        <v>2</v>
      </c>
    </row>
    <row r="272" spans="1:35">
      <c r="A272" s="82">
        <v>854</v>
      </c>
      <c r="B272" s="83" t="s">
        <v>285</v>
      </c>
      <c r="C272" s="100">
        <v>3191</v>
      </c>
      <c r="D272" s="85">
        <v>1263030.9027719027</v>
      </c>
      <c r="E272" s="108">
        <v>1166624.567382958</v>
      </c>
      <c r="F272" s="88">
        <f>SUM(D272:E272)</f>
        <v>2429655.470154861</v>
      </c>
      <c r="G272" s="103">
        <v>473656.32172734611</v>
      </c>
      <c r="H272" s="89">
        <f>SUM(F272:G272)</f>
        <v>2903311.7918822072</v>
      </c>
      <c r="I272" s="105">
        <v>-9860</v>
      </c>
      <c r="J272" s="94">
        <f>SUM(H272:I272)</f>
        <v>2893451.7918822072</v>
      </c>
      <c r="K272" s="91">
        <f>J272/C272</f>
        <v>906.7539303924184</v>
      </c>
      <c r="L272" s="84">
        <v>-68409.658080000008</v>
      </c>
      <c r="M272" s="91">
        <f>SUM(J272,L272)</f>
        <v>2825042.1338022072</v>
      </c>
      <c r="N272" s="92">
        <v>19</v>
      </c>
      <c r="O272" s="92">
        <v>19</v>
      </c>
      <c r="P272" s="117">
        <f>J272-AC272</f>
        <v>-108453.78482854133</v>
      </c>
      <c r="Q272" s="96">
        <f>P272/AC272</f>
        <v>-3.6128313185445508E-2</v>
      </c>
      <c r="R272" s="119">
        <f>K272-AF272</f>
        <v>-16.057498046176306</v>
      </c>
      <c r="T272" s="82">
        <v>854</v>
      </c>
      <c r="U272" s="83" t="s">
        <v>285</v>
      </c>
      <c r="V272" s="100">
        <v>3253</v>
      </c>
      <c r="W272" s="85">
        <v>1128931.3193726104</v>
      </c>
      <c r="X272" s="85">
        <v>1441043.5113467067</v>
      </c>
      <c r="Y272" s="88">
        <v>2569974.8307193173</v>
      </c>
      <c r="Z272" s="103">
        <v>441790.74599143118</v>
      </c>
      <c r="AA272" s="89">
        <v>3011765.5767107485</v>
      </c>
      <c r="AB272" s="204">
        <v>-9860</v>
      </c>
      <c r="AC272" s="113">
        <f>AA272+AB272</f>
        <v>3001905.5767107485</v>
      </c>
      <c r="AD272" s="107">
        <v>-89721.000150000007</v>
      </c>
      <c r="AE272" s="108">
        <f>AC272+AD272</f>
        <v>2912184.5765607483</v>
      </c>
      <c r="AF272" s="114">
        <f>AC272/V272</f>
        <v>922.8114284385947</v>
      </c>
      <c r="AG272" s="84">
        <f>AE272/V272</f>
        <v>895.2304262406235</v>
      </c>
      <c r="AH272" s="92">
        <v>19</v>
      </c>
      <c r="AI272" s="92">
        <v>19</v>
      </c>
    </row>
    <row r="273" spans="1:35">
      <c r="A273" s="82">
        <v>857</v>
      </c>
      <c r="B273" s="83" t="s">
        <v>286</v>
      </c>
      <c r="C273" s="100">
        <v>2311</v>
      </c>
      <c r="D273" s="85">
        <v>-1608040.5074073309</v>
      </c>
      <c r="E273" s="108">
        <v>1091870.8629604105</v>
      </c>
      <c r="F273" s="88">
        <f>SUM(D273:E273)</f>
        <v>-516169.64444692037</v>
      </c>
      <c r="G273" s="103">
        <v>416427.19205773494</v>
      </c>
      <c r="H273" s="89">
        <f>SUM(F273:G273)</f>
        <v>-99742.452389185433</v>
      </c>
      <c r="I273" s="105">
        <v>138965</v>
      </c>
      <c r="J273" s="94">
        <f>SUM(H273:I273)</f>
        <v>39222.547610814567</v>
      </c>
      <c r="K273" s="91">
        <f>J273/C273</f>
        <v>16.972110606150828</v>
      </c>
      <c r="L273" s="84">
        <v>785110.84200000018</v>
      </c>
      <c r="M273" s="91">
        <f>SUM(J273,L273)</f>
        <v>824333.38961081475</v>
      </c>
      <c r="N273" s="92">
        <v>11</v>
      </c>
      <c r="O273" s="92">
        <v>11</v>
      </c>
      <c r="P273" s="117">
        <f>J273-AC273</f>
        <v>-161111.09265571553</v>
      </c>
      <c r="Q273" s="96">
        <f>P273/AC273</f>
        <v>-0.80421387262452937</v>
      </c>
      <c r="R273" s="119">
        <f>K273-AF273</f>
        <v>-69.639925825552638</v>
      </c>
      <c r="T273" s="82">
        <v>857</v>
      </c>
      <c r="U273" s="83" t="s">
        <v>286</v>
      </c>
      <c r="V273" s="100">
        <v>2313</v>
      </c>
      <c r="W273" s="85">
        <v>-1583598.6685286751</v>
      </c>
      <c r="X273" s="85">
        <v>1257965.7852350762</v>
      </c>
      <c r="Y273" s="88">
        <v>-325632.88329359889</v>
      </c>
      <c r="Z273" s="103">
        <v>387001.52356012899</v>
      </c>
      <c r="AA273" s="89">
        <v>61368.640266530099</v>
      </c>
      <c r="AB273" s="204">
        <v>138965</v>
      </c>
      <c r="AC273" s="113">
        <f>AA273+AB273</f>
        <v>200333.6402665301</v>
      </c>
      <c r="AD273" s="107">
        <v>873456.64800000004</v>
      </c>
      <c r="AE273" s="108">
        <f>AC273+AD273</f>
        <v>1073790.2882665303</v>
      </c>
      <c r="AF273" s="114">
        <f>AC273/V273</f>
        <v>86.612036431703459</v>
      </c>
      <c r="AG273" s="84">
        <f>AE273/V273</f>
        <v>464.24136976503684</v>
      </c>
      <c r="AH273" s="92">
        <v>11</v>
      </c>
      <c r="AI273" s="92">
        <v>11</v>
      </c>
    </row>
    <row r="274" spans="1:35">
      <c r="A274" s="82">
        <v>858</v>
      </c>
      <c r="B274" s="83" t="s">
        <v>287</v>
      </c>
      <c r="C274" s="100">
        <v>42225</v>
      </c>
      <c r="D274" s="85">
        <v>32663789.908829827</v>
      </c>
      <c r="E274" s="108">
        <v>-963985.02684763051</v>
      </c>
      <c r="F274" s="88">
        <f>SUM(D274:E274)</f>
        <v>31699804.881982196</v>
      </c>
      <c r="G274" s="103">
        <v>2297067.4755605711</v>
      </c>
      <c r="H274" s="89">
        <f>SUM(F274:G274)</f>
        <v>33996872.357542768</v>
      </c>
      <c r="I274" s="105">
        <v>-2704969</v>
      </c>
      <c r="J274" s="94">
        <f>SUM(H274:I274)</f>
        <v>31291903.357542768</v>
      </c>
      <c r="K274" s="91">
        <f>J274/C274</f>
        <v>741.07527193706972</v>
      </c>
      <c r="L274" s="84">
        <v>2734396.0422119992</v>
      </c>
      <c r="M274" s="91">
        <f>SUM(J274,L274)</f>
        <v>34026299.39975477</v>
      </c>
      <c r="N274" s="92">
        <v>1</v>
      </c>
      <c r="O274" s="93">
        <v>35</v>
      </c>
      <c r="P274" s="117">
        <f>J274-AC274</f>
        <v>-343159.31586290151</v>
      </c>
      <c r="Q274" s="96">
        <f>P274/AC274</f>
        <v>-1.0847435941746428E-2</v>
      </c>
      <c r="R274" s="119">
        <f>K274-AF274</f>
        <v>-24.202745224033151</v>
      </c>
      <c r="T274" s="82">
        <v>858</v>
      </c>
      <c r="U274" s="83" t="s">
        <v>287</v>
      </c>
      <c r="V274" s="100">
        <v>41338</v>
      </c>
      <c r="W274" s="85">
        <v>32967462.867159531</v>
      </c>
      <c r="X274" s="85">
        <v>-905598.72621046787</v>
      </c>
      <c r="Y274" s="88">
        <v>32061864.140949063</v>
      </c>
      <c r="Z274" s="103">
        <v>2278167.5324566048</v>
      </c>
      <c r="AA274" s="89">
        <v>34340031.67340567</v>
      </c>
      <c r="AB274" s="204">
        <v>-2704969</v>
      </c>
      <c r="AC274" s="113">
        <f>AA274+AB274</f>
        <v>31635062.67340567</v>
      </c>
      <c r="AD274" s="107">
        <v>2650073.3041889984</v>
      </c>
      <c r="AE274" s="108">
        <f>AC274+AD274</f>
        <v>34285135.977594666</v>
      </c>
      <c r="AF274" s="114">
        <f>AC274/V274</f>
        <v>765.27801716110287</v>
      </c>
      <c r="AG274" s="84">
        <f>AE274/V274</f>
        <v>829.38545593871663</v>
      </c>
      <c r="AH274" s="92">
        <v>1</v>
      </c>
      <c r="AI274" s="93">
        <v>35</v>
      </c>
    </row>
    <row r="275" spans="1:35">
      <c r="A275" s="82">
        <v>859</v>
      </c>
      <c r="B275" s="83" t="s">
        <v>288</v>
      </c>
      <c r="C275" s="100">
        <v>6501</v>
      </c>
      <c r="D275" s="85">
        <v>6881265.7439282183</v>
      </c>
      <c r="E275" s="108">
        <v>4833093.7523663035</v>
      </c>
      <c r="F275" s="88">
        <f>SUM(D275:E275)</f>
        <v>11714359.496294521</v>
      </c>
      <c r="G275" s="103">
        <v>452442.34959827928</v>
      </c>
      <c r="H275" s="89">
        <f>SUM(F275:G275)</f>
        <v>12166801.8458928</v>
      </c>
      <c r="I275" s="105">
        <v>-926108</v>
      </c>
      <c r="J275" s="94">
        <f>SUM(H275:I275)</f>
        <v>11240693.8458928</v>
      </c>
      <c r="K275" s="91">
        <f>J275/C275</f>
        <v>1729.0715037521611</v>
      </c>
      <c r="L275" s="84">
        <v>36555.160860000004</v>
      </c>
      <c r="M275" s="91">
        <f>SUM(J275,L275)</f>
        <v>11277249.0067528</v>
      </c>
      <c r="N275" s="92">
        <v>17</v>
      </c>
      <c r="O275" s="92">
        <v>17</v>
      </c>
      <c r="P275" s="117">
        <f>J275-AC275</f>
        <v>-332545.24596487358</v>
      </c>
      <c r="Q275" s="96">
        <f>P275/AC275</f>
        <v>-2.8733982191626459E-2</v>
      </c>
      <c r="R275" s="119">
        <f>K275-AF275</f>
        <v>-44.604985421428637</v>
      </c>
      <c r="T275" s="82">
        <v>859</v>
      </c>
      <c r="U275" s="83" t="s">
        <v>288</v>
      </c>
      <c r="V275" s="100">
        <v>6525</v>
      </c>
      <c r="W275" s="85">
        <v>7285990.6823436534</v>
      </c>
      <c r="X275" s="85">
        <v>4801935.6825613212</v>
      </c>
      <c r="Y275" s="88">
        <v>12087926.364904974</v>
      </c>
      <c r="Z275" s="103">
        <v>411420.72695270064</v>
      </c>
      <c r="AA275" s="89">
        <v>12499347.091857674</v>
      </c>
      <c r="AB275" s="204">
        <v>-926108</v>
      </c>
      <c r="AC275" s="113">
        <f>AA275+AB275</f>
        <v>11573239.091857674</v>
      </c>
      <c r="AD275" s="107">
        <v>54582.705989999988</v>
      </c>
      <c r="AE275" s="108">
        <f>AC275+AD275</f>
        <v>11627821.797847673</v>
      </c>
      <c r="AF275" s="114">
        <f>AC275/V275</f>
        <v>1773.6764891735897</v>
      </c>
      <c r="AG275" s="84">
        <f>AE275/V275</f>
        <v>1782.0416548425553</v>
      </c>
      <c r="AH275" s="92">
        <v>17</v>
      </c>
      <c r="AI275" s="92">
        <v>17</v>
      </c>
    </row>
    <row r="276" spans="1:35">
      <c r="A276" s="82">
        <v>886</v>
      </c>
      <c r="B276" s="83" t="s">
        <v>289</v>
      </c>
      <c r="C276" s="100">
        <v>12382</v>
      </c>
      <c r="D276" s="85">
        <v>3797414.7324039903</v>
      </c>
      <c r="E276" s="108">
        <v>4067463.5604810449</v>
      </c>
      <c r="F276" s="88">
        <f>SUM(D276:E276)</f>
        <v>7864878.2928850353</v>
      </c>
      <c r="G276" s="103">
        <v>942439.07687551004</v>
      </c>
      <c r="H276" s="89">
        <f>SUM(F276:G276)</f>
        <v>8807317.369760545</v>
      </c>
      <c r="I276" s="105">
        <v>269189</v>
      </c>
      <c r="J276" s="94">
        <f>SUM(H276:I276)</f>
        <v>9076506.369760545</v>
      </c>
      <c r="K276" s="91">
        <f>J276/C276</f>
        <v>733.04041106126192</v>
      </c>
      <c r="L276" s="84">
        <v>211779.89910000027</v>
      </c>
      <c r="M276" s="91">
        <f>SUM(J276,L276)</f>
        <v>9288286.268860545</v>
      </c>
      <c r="N276" s="92">
        <v>4</v>
      </c>
      <c r="O276" s="92">
        <v>4</v>
      </c>
      <c r="P276" s="117">
        <f>J276-AC276</f>
        <v>463818.62863905542</v>
      </c>
      <c r="Q276" s="96">
        <f>P276/AC276</f>
        <v>5.3852948415224894E-2</v>
      </c>
      <c r="R276" s="119">
        <f>K276-AF276</f>
        <v>45.839601907708129</v>
      </c>
      <c r="T276" s="82">
        <v>886</v>
      </c>
      <c r="U276" s="83" t="s">
        <v>289</v>
      </c>
      <c r="V276" s="100">
        <v>12533</v>
      </c>
      <c r="W276" s="85">
        <v>3668172.741622217</v>
      </c>
      <c r="X276" s="85">
        <v>3818667.6604900956</v>
      </c>
      <c r="Y276" s="88">
        <v>7486840.4021123126</v>
      </c>
      <c r="Z276" s="103">
        <v>856658.33900917671</v>
      </c>
      <c r="AA276" s="89">
        <v>8343498.7411214896</v>
      </c>
      <c r="AB276" s="204">
        <v>269189</v>
      </c>
      <c r="AC276" s="113">
        <f>AA276+AB276</f>
        <v>8612687.7411214896</v>
      </c>
      <c r="AD276" s="107">
        <v>182464.92707700015</v>
      </c>
      <c r="AE276" s="108">
        <f>AC276+AD276</f>
        <v>8795152.6681984905</v>
      </c>
      <c r="AF276" s="114">
        <f>AC276/V276</f>
        <v>687.20080915355379</v>
      </c>
      <c r="AG276" s="84">
        <f>AE276/V276</f>
        <v>701.75956819584223</v>
      </c>
      <c r="AH276" s="92">
        <v>4</v>
      </c>
      <c r="AI276" s="92">
        <v>4</v>
      </c>
    </row>
    <row r="277" spans="1:35">
      <c r="A277" s="82">
        <v>887</v>
      </c>
      <c r="B277" s="83" t="s">
        <v>290</v>
      </c>
      <c r="C277" s="100">
        <v>4493</v>
      </c>
      <c r="D277" s="85">
        <v>-88499.163776999456</v>
      </c>
      <c r="E277" s="108">
        <v>2438586.1903065587</v>
      </c>
      <c r="F277" s="88">
        <f>SUM(D277:E277)</f>
        <v>2350087.0265295594</v>
      </c>
      <c r="G277" s="103">
        <v>772020.5370815444</v>
      </c>
      <c r="H277" s="89">
        <f>SUM(F277:G277)</f>
        <v>3122107.5636111037</v>
      </c>
      <c r="I277" s="105">
        <v>-95446</v>
      </c>
      <c r="J277" s="94">
        <f>SUM(H277:I277)</f>
        <v>3026661.5636111037</v>
      </c>
      <c r="K277" s="91">
        <f>J277/C277</f>
        <v>673.6393420011359</v>
      </c>
      <c r="L277" s="84">
        <v>250035.30000000002</v>
      </c>
      <c r="M277" s="91">
        <f>SUM(J277,L277)</f>
        <v>3276696.8636111035</v>
      </c>
      <c r="N277" s="92">
        <v>6</v>
      </c>
      <c r="O277" s="92">
        <v>6</v>
      </c>
      <c r="P277" s="117">
        <f>J277-AC277</f>
        <v>-148530.3182230168</v>
      </c>
      <c r="Q277" s="96">
        <f>P277/AC277</f>
        <v>-4.6778375528353774E-2</v>
      </c>
      <c r="R277" s="119">
        <f>K277-AF277</f>
        <v>-21.455203058872939</v>
      </c>
      <c r="T277" s="82">
        <v>887</v>
      </c>
      <c r="U277" s="83" t="s">
        <v>290</v>
      </c>
      <c r="V277" s="100">
        <v>4568</v>
      </c>
      <c r="W277" s="85">
        <v>45965.900076800142</v>
      </c>
      <c r="X277" s="85">
        <v>2503436.5583130633</v>
      </c>
      <c r="Y277" s="88">
        <v>2549402.4583898634</v>
      </c>
      <c r="Z277" s="103">
        <v>721235.42344425688</v>
      </c>
      <c r="AA277" s="89">
        <v>3270637.8818341205</v>
      </c>
      <c r="AB277" s="204">
        <v>-95446</v>
      </c>
      <c r="AC277" s="113">
        <f>AA277+AB277</f>
        <v>3175191.8818341205</v>
      </c>
      <c r="AD277" s="107">
        <v>248835.13056000002</v>
      </c>
      <c r="AE277" s="108">
        <f>AC277+AD277</f>
        <v>3424027.0123941205</v>
      </c>
      <c r="AF277" s="114">
        <f>AC277/V277</f>
        <v>695.09454506000884</v>
      </c>
      <c r="AG277" s="84">
        <f>AE277/V277</f>
        <v>749.56808502498257</v>
      </c>
      <c r="AH277" s="92">
        <v>6</v>
      </c>
      <c r="AI277" s="92">
        <v>6</v>
      </c>
    </row>
    <row r="278" spans="1:35">
      <c r="A278" s="82">
        <v>889</v>
      </c>
      <c r="B278" s="83" t="s">
        <v>291</v>
      </c>
      <c r="C278" s="100">
        <v>2466</v>
      </c>
      <c r="D278" s="85">
        <v>3739535.8896151353</v>
      </c>
      <c r="E278" s="108">
        <v>1229350.1688606602</v>
      </c>
      <c r="F278" s="88">
        <f>SUM(D278:E278)</f>
        <v>4968886.0584757952</v>
      </c>
      <c r="G278" s="103">
        <v>427365.91256594856</v>
      </c>
      <c r="H278" s="89">
        <f>SUM(F278:G278)</f>
        <v>5396251.9710417436</v>
      </c>
      <c r="I278" s="105">
        <v>671911</v>
      </c>
      <c r="J278" s="94">
        <f>SUM(H278:I278)</f>
        <v>6068162.9710417436</v>
      </c>
      <c r="K278" s="91">
        <f>J278/C278</f>
        <v>2460.7311318093039</v>
      </c>
      <c r="L278" s="84">
        <v>181692.318</v>
      </c>
      <c r="M278" s="91">
        <f>SUM(J278,L278)</f>
        <v>6249855.2890417436</v>
      </c>
      <c r="N278" s="92">
        <v>17</v>
      </c>
      <c r="O278" s="92">
        <v>17</v>
      </c>
      <c r="P278" s="117">
        <f>J278-AC278</f>
        <v>200618.834713066</v>
      </c>
      <c r="Q278" s="96">
        <f>P278/AC278</f>
        <v>3.4191278335844476E-2</v>
      </c>
      <c r="R278" s="119">
        <f>K278-AF278</f>
        <v>105.23368647462803</v>
      </c>
      <c r="T278" s="82">
        <v>889</v>
      </c>
      <c r="U278" s="83" t="s">
        <v>291</v>
      </c>
      <c r="V278" s="100">
        <v>2491</v>
      </c>
      <c r="W278" s="85">
        <v>3552131.7803719668</v>
      </c>
      <c r="X278" s="85">
        <v>1239228.5133721351</v>
      </c>
      <c r="Y278" s="88">
        <v>4791360.2937441021</v>
      </c>
      <c r="Z278" s="103">
        <v>404272.84258457518</v>
      </c>
      <c r="AA278" s="89">
        <v>5195633.1363286776</v>
      </c>
      <c r="AB278" s="204">
        <v>671911</v>
      </c>
      <c r="AC278" s="113">
        <f>AA278+AB278</f>
        <v>5867544.1363286776</v>
      </c>
      <c r="AD278" s="107">
        <v>173441.1531</v>
      </c>
      <c r="AE278" s="108">
        <f>AC278+AD278</f>
        <v>6040985.2894286774</v>
      </c>
      <c r="AF278" s="114">
        <f>AC278/V278</f>
        <v>2355.4974453346758</v>
      </c>
      <c r="AG278" s="84">
        <f>AE278/V278</f>
        <v>2425.1245642026001</v>
      </c>
      <c r="AH278" s="92">
        <v>17</v>
      </c>
      <c r="AI278" s="92">
        <v>17</v>
      </c>
    </row>
    <row r="279" spans="1:35">
      <c r="A279" s="82">
        <v>890</v>
      </c>
      <c r="B279" s="83" t="s">
        <v>292</v>
      </c>
      <c r="C279" s="100">
        <v>1137</v>
      </c>
      <c r="D279" s="85">
        <v>2217883.740759057</v>
      </c>
      <c r="E279" s="108">
        <v>372270.5304726598</v>
      </c>
      <c r="F279" s="88">
        <f>SUM(D279:E279)</f>
        <v>2590154.271231717</v>
      </c>
      <c r="G279" s="103">
        <v>183565.89791733885</v>
      </c>
      <c r="H279" s="89">
        <f>SUM(F279:G279)</f>
        <v>2773720.1691490556</v>
      </c>
      <c r="I279" s="105">
        <v>330350</v>
      </c>
      <c r="J279" s="94">
        <f>SUM(H279:I279)</f>
        <v>3104070.1691490556</v>
      </c>
      <c r="K279" s="91">
        <f>J279/C279</f>
        <v>2730.0529192164076</v>
      </c>
      <c r="L279" s="84">
        <v>-26753.777099999999</v>
      </c>
      <c r="M279" s="91">
        <f>SUM(J279,L279)</f>
        <v>3077316.3920490555</v>
      </c>
      <c r="N279" s="92">
        <v>19</v>
      </c>
      <c r="O279" s="92">
        <v>19</v>
      </c>
      <c r="P279" s="117">
        <f>J279-AC279</f>
        <v>-34173.087394102477</v>
      </c>
      <c r="Q279" s="96">
        <f>P279/AC279</f>
        <v>-1.0889241081886323E-2</v>
      </c>
      <c r="R279" s="119">
        <f>K279-AF279</f>
        <v>-25.208939030438614</v>
      </c>
      <c r="T279" s="82">
        <v>890</v>
      </c>
      <c r="U279" s="83" t="s">
        <v>292</v>
      </c>
      <c r="V279" s="100">
        <v>1139</v>
      </c>
      <c r="W279" s="85">
        <v>2231003.9422599827</v>
      </c>
      <c r="X279" s="85">
        <v>403703.09425761091</v>
      </c>
      <c r="Y279" s="88">
        <v>2634707.0365175935</v>
      </c>
      <c r="Z279" s="103">
        <v>173186.2200255646</v>
      </c>
      <c r="AA279" s="89">
        <v>2807893.2565431581</v>
      </c>
      <c r="AB279" s="204">
        <v>330350</v>
      </c>
      <c r="AC279" s="113">
        <f>AA279+AB279</f>
        <v>3138243.2565431581</v>
      </c>
      <c r="AD279" s="107">
        <v>-30004.235999999997</v>
      </c>
      <c r="AE279" s="108">
        <f>AC279+AD279</f>
        <v>3108239.0205431581</v>
      </c>
      <c r="AF279" s="114">
        <f>AC279/V279</f>
        <v>2755.2618582468463</v>
      </c>
      <c r="AG279" s="84">
        <f>AE279/V279</f>
        <v>2728.9192454285849</v>
      </c>
      <c r="AH279" s="92">
        <v>19</v>
      </c>
      <c r="AI279" s="92">
        <v>19</v>
      </c>
    </row>
    <row r="280" spans="1:35">
      <c r="A280" s="82">
        <v>892</v>
      </c>
      <c r="B280" s="83" t="s">
        <v>293</v>
      </c>
      <c r="C280" s="100">
        <v>3657</v>
      </c>
      <c r="D280" s="85">
        <v>5077113.9730565948</v>
      </c>
      <c r="E280" s="108">
        <v>2231514.059418303</v>
      </c>
      <c r="F280" s="88">
        <f>SUM(D280:E280)</f>
        <v>7308628.0324748978</v>
      </c>
      <c r="G280" s="103">
        <v>343348.03073169128</v>
      </c>
      <c r="H280" s="89">
        <f>SUM(F280:G280)</f>
        <v>7651976.0632065888</v>
      </c>
      <c r="I280" s="105">
        <v>-511588</v>
      </c>
      <c r="J280" s="94">
        <f>SUM(H280:I280)</f>
        <v>7140388.0632065888</v>
      </c>
      <c r="K280" s="91">
        <f>J280/C280</f>
        <v>1952.5261315850667</v>
      </c>
      <c r="L280" s="84">
        <v>-60875.261040000012</v>
      </c>
      <c r="M280" s="91">
        <f>SUM(J280,L280)</f>
        <v>7079512.8021665886</v>
      </c>
      <c r="N280" s="92">
        <v>13</v>
      </c>
      <c r="O280" s="92">
        <v>13</v>
      </c>
      <c r="P280" s="117">
        <f>J280-AC280</f>
        <v>165333.65857743938</v>
      </c>
      <c r="Q280" s="96">
        <f>P280/AC280</f>
        <v>2.3703565447132861E-2</v>
      </c>
      <c r="R280" s="119">
        <f>K280-AF280</f>
        <v>23.050500982259109</v>
      </c>
      <c r="T280" s="82">
        <v>892</v>
      </c>
      <c r="U280" s="83" t="s">
        <v>293</v>
      </c>
      <c r="V280" s="100">
        <v>3615</v>
      </c>
      <c r="W280" s="85">
        <v>4991713.7706643371</v>
      </c>
      <c r="X280" s="85">
        <v>2176499.5936160646</v>
      </c>
      <c r="Y280" s="88">
        <v>7168213.3642804017</v>
      </c>
      <c r="Z280" s="103">
        <v>318429.04034874775</v>
      </c>
      <c r="AA280" s="89">
        <v>7486642.4046291495</v>
      </c>
      <c r="AB280" s="204">
        <v>-511588</v>
      </c>
      <c r="AC280" s="113">
        <f>AA280+AB280</f>
        <v>6975054.4046291495</v>
      </c>
      <c r="AD280" s="107">
        <v>-44206.241039999994</v>
      </c>
      <c r="AE280" s="108">
        <f>AC280+AD280</f>
        <v>6930848.1635891497</v>
      </c>
      <c r="AF280" s="114">
        <f>AC280/V280</f>
        <v>1929.4756306028075</v>
      </c>
      <c r="AG280" s="84">
        <f>AE280/V280</f>
        <v>1917.2470715322681</v>
      </c>
      <c r="AH280" s="92">
        <v>13</v>
      </c>
      <c r="AI280" s="92">
        <v>13</v>
      </c>
    </row>
    <row r="281" spans="1:35">
      <c r="A281" s="82">
        <v>893</v>
      </c>
      <c r="B281" s="83" t="s">
        <v>294</v>
      </c>
      <c r="C281" s="100">
        <v>7439</v>
      </c>
      <c r="D281" s="85">
        <v>6550985.4610888269</v>
      </c>
      <c r="E281" s="108">
        <v>2344321.0813072314</v>
      </c>
      <c r="F281" s="88">
        <f>SUM(D281:E281)</f>
        <v>8895306.5423960574</v>
      </c>
      <c r="G281" s="103">
        <v>1117308.1038191065</v>
      </c>
      <c r="H281" s="89">
        <f>SUM(F281:G281)</f>
        <v>10012614.646215163</v>
      </c>
      <c r="I281" s="105">
        <v>144590</v>
      </c>
      <c r="J281" s="94">
        <f>SUM(H281:I281)</f>
        <v>10157204.646215163</v>
      </c>
      <c r="K281" s="91">
        <f>J281/C281</f>
        <v>1365.399199652529</v>
      </c>
      <c r="L281" s="84">
        <v>13251.87089999998</v>
      </c>
      <c r="M281" s="91">
        <f>SUM(J281,L281)</f>
        <v>10170456.517115163</v>
      </c>
      <c r="N281" s="92">
        <v>15</v>
      </c>
      <c r="O281" s="92">
        <v>15</v>
      </c>
      <c r="P281" s="117">
        <f>J281-AC281</f>
        <v>-33667.426739409566</v>
      </c>
      <c r="Q281" s="96">
        <f>P281/AC281</f>
        <v>-3.3036845618697468E-3</v>
      </c>
      <c r="R281" s="119">
        <f>K281-AF281</f>
        <v>6.616256591919182</v>
      </c>
      <c r="T281" s="82">
        <v>893</v>
      </c>
      <c r="U281" s="83" t="s">
        <v>294</v>
      </c>
      <c r="V281" s="100">
        <v>7500</v>
      </c>
      <c r="W281" s="85">
        <v>6622223.3212284092</v>
      </c>
      <c r="X281" s="85">
        <v>2376290.3142971764</v>
      </c>
      <c r="Y281" s="88">
        <v>8998513.6355255861</v>
      </c>
      <c r="Z281" s="103">
        <v>1047768.4374289869</v>
      </c>
      <c r="AA281" s="89">
        <v>10046282.072954573</v>
      </c>
      <c r="AB281" s="204">
        <v>144590</v>
      </c>
      <c r="AC281" s="113">
        <f>AA281+AB281</f>
        <v>10190872.072954573</v>
      </c>
      <c r="AD281" s="107">
        <v>-34921.596900000033</v>
      </c>
      <c r="AE281" s="108">
        <f>AC281+AD281</f>
        <v>10155950.476054573</v>
      </c>
      <c r="AF281" s="114">
        <f>AC281/V281</f>
        <v>1358.7829430606098</v>
      </c>
      <c r="AG281" s="84">
        <f>AE281/V281</f>
        <v>1354.1267301406099</v>
      </c>
      <c r="AH281" s="92">
        <v>15</v>
      </c>
      <c r="AI281" s="92">
        <v>15</v>
      </c>
    </row>
    <row r="282" spans="1:35">
      <c r="A282" s="82">
        <v>895</v>
      </c>
      <c r="B282" s="83" t="s">
        <v>295</v>
      </c>
      <c r="C282" s="100">
        <v>14814</v>
      </c>
      <c r="D282" s="85">
        <v>5309426.5085436292</v>
      </c>
      <c r="E282" s="108">
        <v>-42720.700208326882</v>
      </c>
      <c r="F282" s="88">
        <f>SUM(D282:E282)</f>
        <v>5266705.8083353024</v>
      </c>
      <c r="G282" s="103">
        <v>1530282.4858150226</v>
      </c>
      <c r="H282" s="89">
        <f>SUM(F282:G282)</f>
        <v>6796988.2941503245</v>
      </c>
      <c r="I282" s="105">
        <v>-1419682</v>
      </c>
      <c r="J282" s="94">
        <f>SUM(H282:I282)</f>
        <v>5377306.2941503245</v>
      </c>
      <c r="K282" s="91">
        <f>J282/C282</f>
        <v>362.98813920280304</v>
      </c>
      <c r="L282" s="84">
        <v>302459.36790000001</v>
      </c>
      <c r="M282" s="91">
        <f>SUM(J282,L282)</f>
        <v>5679765.6620503245</v>
      </c>
      <c r="N282" s="92">
        <v>2</v>
      </c>
      <c r="O282" s="92">
        <v>2</v>
      </c>
      <c r="P282" s="117">
        <f>J282-AC282</f>
        <v>-1125151.4286823878</v>
      </c>
      <c r="Q282" s="96">
        <f>P282/AC282</f>
        <v>-0.17303479340304423</v>
      </c>
      <c r="R282" s="119">
        <f>K282-AF282</f>
        <v>-72.308267466946063</v>
      </c>
      <c r="T282" s="82">
        <v>895</v>
      </c>
      <c r="U282" s="83" t="s">
        <v>295</v>
      </c>
      <c r="V282" s="100">
        <v>14938</v>
      </c>
      <c r="W282" s="85">
        <v>5458513.1817079559</v>
      </c>
      <c r="X282" s="85">
        <v>1041970.5151076629</v>
      </c>
      <c r="Y282" s="88">
        <v>6500483.6968156192</v>
      </c>
      <c r="Z282" s="103">
        <v>1421656.0260170931</v>
      </c>
      <c r="AA282" s="89">
        <v>7922139.7228327123</v>
      </c>
      <c r="AB282" s="204">
        <v>-1419682</v>
      </c>
      <c r="AC282" s="113">
        <f>AA282+AB282</f>
        <v>6502457.7228327123</v>
      </c>
      <c r="AD282" s="107">
        <v>542243.22060000012</v>
      </c>
      <c r="AE282" s="108">
        <f>AC282+AD282</f>
        <v>7044700.9434327129</v>
      </c>
      <c r="AF282" s="114">
        <f>AC282/V282</f>
        <v>435.2964066697491</v>
      </c>
      <c r="AG282" s="84">
        <f>AE282/V282</f>
        <v>471.59599299991385</v>
      </c>
      <c r="AH282" s="92">
        <v>2</v>
      </c>
      <c r="AI282" s="92">
        <v>2</v>
      </c>
    </row>
    <row r="283" spans="1:35">
      <c r="A283" s="82">
        <v>905</v>
      </c>
      <c r="B283" s="83" t="s">
        <v>296</v>
      </c>
      <c r="C283" s="100">
        <v>70361</v>
      </c>
      <c r="D283" s="85">
        <v>14654978.184719622</v>
      </c>
      <c r="E283" s="108">
        <v>5778898.0980518404</v>
      </c>
      <c r="F283" s="88">
        <f>SUM(D283:E283)</f>
        <v>20433876.282771461</v>
      </c>
      <c r="G283" s="103">
        <v>7846715.5766065018</v>
      </c>
      <c r="H283" s="89">
        <f>SUM(F283:G283)</f>
        <v>28280591.859377962</v>
      </c>
      <c r="I283" s="105">
        <v>34320740</v>
      </c>
      <c r="J283" s="94">
        <f>SUM(H283:I283)</f>
        <v>62601331.859377965</v>
      </c>
      <c r="K283" s="91">
        <f>J283/C283</f>
        <v>889.71634654677973</v>
      </c>
      <c r="L283" s="84">
        <v>-6245081.6810400002</v>
      </c>
      <c r="M283" s="91">
        <f>SUM(J283,L283)</f>
        <v>56356250.178337961</v>
      </c>
      <c r="N283" s="92">
        <v>15</v>
      </c>
      <c r="O283" s="92">
        <v>15</v>
      </c>
      <c r="P283" s="117">
        <f>J283-AC283</f>
        <v>6223055.4003495499</v>
      </c>
      <c r="Q283" s="96">
        <f>P283/AC283</f>
        <v>0.11038037682602818</v>
      </c>
      <c r="R283" s="119">
        <f>K283-AF283</f>
        <v>72.118509389340034</v>
      </c>
      <c r="T283" s="82">
        <v>905</v>
      </c>
      <c r="U283" s="83" t="s">
        <v>296</v>
      </c>
      <c r="V283" s="100">
        <v>68956</v>
      </c>
      <c r="W283" s="85">
        <v>9791430.4964334555</v>
      </c>
      <c r="X283" s="85">
        <v>4906964.8567551179</v>
      </c>
      <c r="Y283" s="88">
        <v>14698395.353188574</v>
      </c>
      <c r="Z283" s="103">
        <v>7359141.1058398411</v>
      </c>
      <c r="AA283" s="89">
        <v>22057536.459028415</v>
      </c>
      <c r="AB283" s="204">
        <v>34320740</v>
      </c>
      <c r="AC283" s="113">
        <f>AA283+AB283</f>
        <v>56378276.459028415</v>
      </c>
      <c r="AD283" s="107">
        <v>-6033626.4111044984</v>
      </c>
      <c r="AE283" s="108">
        <f>AC283+AD283</f>
        <v>50344650.047923915</v>
      </c>
      <c r="AF283" s="114">
        <f>AC283/V283</f>
        <v>817.5978371574397</v>
      </c>
      <c r="AG283" s="84">
        <f>AE283/V283</f>
        <v>730.09817924363244</v>
      </c>
      <c r="AH283" s="92">
        <v>15</v>
      </c>
      <c r="AI283" s="92">
        <v>15</v>
      </c>
    </row>
    <row r="284" spans="1:35">
      <c r="A284" s="82">
        <v>908</v>
      </c>
      <c r="B284" s="83" t="s">
        <v>297</v>
      </c>
      <c r="C284" s="100">
        <v>20847</v>
      </c>
      <c r="D284" s="85">
        <v>4442992.195173529</v>
      </c>
      <c r="E284" s="108">
        <v>4213407.5614008997</v>
      </c>
      <c r="F284" s="88">
        <f>SUM(D284:E284)</f>
        <v>8656399.7565744296</v>
      </c>
      <c r="G284" s="103">
        <v>1377826.1569451143</v>
      </c>
      <c r="H284" s="89">
        <f>SUM(F284:G284)</f>
        <v>10034225.913519545</v>
      </c>
      <c r="I284" s="105">
        <v>1725898</v>
      </c>
      <c r="J284" s="94">
        <f>SUM(H284:I284)</f>
        <v>11760123.913519545</v>
      </c>
      <c r="K284" s="91">
        <f>J284/C284</f>
        <v>564.11588782652393</v>
      </c>
      <c r="L284" s="84">
        <v>170790.77892000007</v>
      </c>
      <c r="M284" s="91">
        <f>SUM(J284,L284)</f>
        <v>11930914.692439545</v>
      </c>
      <c r="N284" s="92">
        <v>6</v>
      </c>
      <c r="O284" s="92">
        <v>6</v>
      </c>
      <c r="P284" s="117">
        <f>J284-AC284</f>
        <v>816465.15554060787</v>
      </c>
      <c r="Q284" s="96">
        <f>P284/AC284</f>
        <v>7.460623303384066E-2</v>
      </c>
      <c r="R284" s="119">
        <f>K284-AF284</f>
        <v>35.283436005757721</v>
      </c>
      <c r="T284" s="82">
        <v>908</v>
      </c>
      <c r="U284" s="83" t="s">
        <v>297</v>
      </c>
      <c r="V284" s="100">
        <v>20694</v>
      </c>
      <c r="W284" s="85">
        <v>3840777.3242671145</v>
      </c>
      <c r="X284" s="85">
        <v>4110765.433654401</v>
      </c>
      <c r="Y284" s="88">
        <v>7951542.757921515</v>
      </c>
      <c r="Z284" s="103">
        <v>1266218.0000574221</v>
      </c>
      <c r="AA284" s="89">
        <v>9217760.7579789367</v>
      </c>
      <c r="AB284" s="204">
        <v>1725898</v>
      </c>
      <c r="AC284" s="113">
        <f>AA284+AB284</f>
        <v>10943658.757978937</v>
      </c>
      <c r="AD284" s="107">
        <v>-131835.27918000007</v>
      </c>
      <c r="AE284" s="108">
        <f>AC284+AD284</f>
        <v>10811823.478798937</v>
      </c>
      <c r="AF284" s="114">
        <f>AC284/V284</f>
        <v>528.83245182076621</v>
      </c>
      <c r="AG284" s="84">
        <f>AE284/V284</f>
        <v>522.46175117420205</v>
      </c>
      <c r="AH284" s="92">
        <v>6</v>
      </c>
      <c r="AI284" s="92">
        <v>6</v>
      </c>
    </row>
    <row r="285" spans="1:35">
      <c r="A285" s="82">
        <v>915</v>
      </c>
      <c r="B285" s="83" t="s">
        <v>298</v>
      </c>
      <c r="C285" s="100">
        <v>19669</v>
      </c>
      <c r="D285" s="85">
        <v>611192.23613750073</v>
      </c>
      <c r="E285" s="108">
        <v>6071092.4517369559</v>
      </c>
      <c r="F285" s="88">
        <f>SUM(D285:E285)</f>
        <v>6682284.6878744569</v>
      </c>
      <c r="G285" s="103">
        <v>1910218.2782958471</v>
      </c>
      <c r="H285" s="89">
        <f>SUM(F285:G285)</f>
        <v>8592502.9661703035</v>
      </c>
      <c r="I285" s="105">
        <v>-1369746</v>
      </c>
      <c r="J285" s="94">
        <f>SUM(H285:I285)</f>
        <v>7222756.9661703035</v>
      </c>
      <c r="K285" s="91">
        <f>J285/C285</f>
        <v>367.21526087601319</v>
      </c>
      <c r="L285" s="84">
        <v>160189.28220000007</v>
      </c>
      <c r="M285" s="91">
        <f>SUM(J285,L285)</f>
        <v>7382946.2483703038</v>
      </c>
      <c r="N285" s="92">
        <v>11</v>
      </c>
      <c r="O285" s="92">
        <v>11</v>
      </c>
      <c r="P285" s="117">
        <f>J285-AC285</f>
        <v>566814.07993940078</v>
      </c>
      <c r="Q285" s="96">
        <f>P285/AC285</f>
        <v>8.5159096108226029E-2</v>
      </c>
      <c r="R285" s="119">
        <f>K285-AF285</f>
        <v>29.812569831713347</v>
      </c>
      <c r="T285" s="82">
        <v>915</v>
      </c>
      <c r="U285" s="83" t="s">
        <v>298</v>
      </c>
      <c r="V285" s="100">
        <v>19727</v>
      </c>
      <c r="W285" s="85">
        <v>729637.3899601344</v>
      </c>
      <c r="X285" s="85">
        <v>5542942.036967474</v>
      </c>
      <c r="Y285" s="88">
        <v>6272579.4269276084</v>
      </c>
      <c r="Z285" s="103">
        <v>1753109.4593032941</v>
      </c>
      <c r="AA285" s="89">
        <v>8025688.8862309027</v>
      </c>
      <c r="AB285" s="204">
        <v>-1369746</v>
      </c>
      <c r="AC285" s="113">
        <f>AA285+AB285</f>
        <v>6655942.8862309027</v>
      </c>
      <c r="AD285" s="107">
        <v>141745.01156999997</v>
      </c>
      <c r="AE285" s="108">
        <f>AC285+AD285</f>
        <v>6797687.8978009028</v>
      </c>
      <c r="AF285" s="114">
        <f>AC285/V285</f>
        <v>337.40269104429984</v>
      </c>
      <c r="AG285" s="84">
        <f>AE285/V285</f>
        <v>344.58802138190816</v>
      </c>
      <c r="AH285" s="92">
        <v>11</v>
      </c>
      <c r="AI285" s="92">
        <v>11</v>
      </c>
    </row>
    <row r="286" spans="1:35">
      <c r="A286" s="82">
        <v>918</v>
      </c>
      <c r="B286" s="83" t="s">
        <v>299</v>
      </c>
      <c r="C286" s="100">
        <v>2246</v>
      </c>
      <c r="D286" s="85">
        <v>610052.52746668831</v>
      </c>
      <c r="E286" s="108">
        <v>1138405.1746683978</v>
      </c>
      <c r="F286" s="88">
        <f>SUM(D286:E286)</f>
        <v>1748457.7021350861</v>
      </c>
      <c r="G286" s="103">
        <v>376944.46345040615</v>
      </c>
      <c r="H286" s="89">
        <f>SUM(F286:G286)</f>
        <v>2125402.1655854923</v>
      </c>
      <c r="I286" s="105">
        <v>-529626</v>
      </c>
      <c r="J286" s="94">
        <f>SUM(H286:I286)</f>
        <v>1595776.1655854923</v>
      </c>
      <c r="K286" s="91">
        <f>J286/C286</f>
        <v>710.49695707279261</v>
      </c>
      <c r="L286" s="84">
        <v>48423.503100000002</v>
      </c>
      <c r="M286" s="91">
        <f>SUM(J286,L286)</f>
        <v>1644199.6686854924</v>
      </c>
      <c r="N286" s="92">
        <v>2</v>
      </c>
      <c r="O286" s="92">
        <v>2</v>
      </c>
      <c r="P286" s="117">
        <f>J286-AC286</f>
        <v>243327.21629942441</v>
      </c>
      <c r="Q286" s="96">
        <f>P286/AC286</f>
        <v>0.17991600823666745</v>
      </c>
      <c r="R286" s="119">
        <f>K286-AF286</f>
        <v>108.06980817031251</v>
      </c>
      <c r="T286" s="82">
        <v>918</v>
      </c>
      <c r="U286" s="83" t="s">
        <v>299</v>
      </c>
      <c r="V286" s="100">
        <v>2245</v>
      </c>
      <c r="W286" s="85">
        <v>475907.54006899841</v>
      </c>
      <c r="X286" s="85">
        <v>1053740.5711184407</v>
      </c>
      <c r="Y286" s="88">
        <v>1529648.1111874392</v>
      </c>
      <c r="Z286" s="103">
        <v>352426.83809862856</v>
      </c>
      <c r="AA286" s="89">
        <v>1882074.9492860679</v>
      </c>
      <c r="AB286" s="204">
        <v>-529626</v>
      </c>
      <c r="AC286" s="113">
        <f>AA286+AB286</f>
        <v>1352448.9492860679</v>
      </c>
      <c r="AD286" s="107">
        <v>86678.90399999998</v>
      </c>
      <c r="AE286" s="108">
        <f>AC286+AD286</f>
        <v>1439127.853286068</v>
      </c>
      <c r="AF286" s="114">
        <f>AC286/V286</f>
        <v>602.4271489024801</v>
      </c>
      <c r="AG286" s="84">
        <f>AE286/V286</f>
        <v>641.0369056953532</v>
      </c>
      <c r="AH286" s="92">
        <v>2</v>
      </c>
      <c r="AI286" s="92">
        <v>2</v>
      </c>
    </row>
    <row r="287" spans="1:35">
      <c r="A287" s="82">
        <v>921</v>
      </c>
      <c r="B287" s="83" t="s">
        <v>300</v>
      </c>
      <c r="C287" s="100">
        <v>1851</v>
      </c>
      <c r="D287" s="85">
        <v>1094299.788872899</v>
      </c>
      <c r="E287" s="108">
        <v>1146270.738509001</v>
      </c>
      <c r="F287" s="88">
        <f>SUM(D287:E287)</f>
        <v>2240570.5273818998</v>
      </c>
      <c r="G287" s="103">
        <v>401313.38817229628</v>
      </c>
      <c r="H287" s="89">
        <f>SUM(F287:G287)</f>
        <v>2641883.9155541961</v>
      </c>
      <c r="I287" s="105">
        <v>372721</v>
      </c>
      <c r="J287" s="94">
        <f>SUM(H287:I287)</f>
        <v>3014604.9155541961</v>
      </c>
      <c r="K287" s="91">
        <f>J287/C287</f>
        <v>1628.6358268796305</v>
      </c>
      <c r="L287" s="84">
        <v>291957.88529999997</v>
      </c>
      <c r="M287" s="91">
        <f>SUM(J287,L287)</f>
        <v>3306562.8008541958</v>
      </c>
      <c r="N287" s="92">
        <v>11</v>
      </c>
      <c r="O287" s="92">
        <v>11</v>
      </c>
      <c r="P287" s="117">
        <f>J287-AC287</f>
        <v>58249.999489657115</v>
      </c>
      <c r="Q287" s="96">
        <f>P287/AC287</f>
        <v>1.9703317478267715E-2</v>
      </c>
      <c r="R287" s="119">
        <f>K287-AF287</f>
        <v>68.554076977499108</v>
      </c>
      <c r="T287" s="82">
        <v>921</v>
      </c>
      <c r="U287" s="83" t="s">
        <v>300</v>
      </c>
      <c r="V287" s="100">
        <v>1895</v>
      </c>
      <c r="W287" s="85">
        <v>1079562.6861109824</v>
      </c>
      <c r="X287" s="85">
        <v>1128036.5509013548</v>
      </c>
      <c r="Y287" s="88">
        <v>2207599.237012337</v>
      </c>
      <c r="Z287" s="103">
        <v>376034.67905220203</v>
      </c>
      <c r="AA287" s="89">
        <v>2583633.916064539</v>
      </c>
      <c r="AB287" s="204">
        <v>372721</v>
      </c>
      <c r="AC287" s="113">
        <f>AA287+AB287</f>
        <v>2956354.916064539</v>
      </c>
      <c r="AD287" s="107">
        <v>275038.82999999996</v>
      </c>
      <c r="AE287" s="108">
        <f>AC287+AD287</f>
        <v>3231393.7460645391</v>
      </c>
      <c r="AF287" s="114">
        <f>AC287/V287</f>
        <v>1560.0817499021314</v>
      </c>
      <c r="AG287" s="84">
        <f>AE287/V287</f>
        <v>1705.2209741765378</v>
      </c>
      <c r="AH287" s="92">
        <v>11</v>
      </c>
      <c r="AI287" s="92">
        <v>11</v>
      </c>
    </row>
    <row r="288" spans="1:35">
      <c r="A288" s="82">
        <v>922</v>
      </c>
      <c r="B288" s="83" t="s">
        <v>301</v>
      </c>
      <c r="C288" s="100">
        <v>4511</v>
      </c>
      <c r="D288" s="85">
        <v>3096733.6542962734</v>
      </c>
      <c r="E288" s="108">
        <v>1055370.282063067</v>
      </c>
      <c r="F288" s="88">
        <f>SUM(D288:E288)</f>
        <v>4152103.9363593403</v>
      </c>
      <c r="G288" s="103">
        <v>367869.55564762198</v>
      </c>
      <c r="H288" s="89">
        <f>SUM(F288:G288)</f>
        <v>4519973.4920069622</v>
      </c>
      <c r="I288" s="105">
        <v>-1065845</v>
      </c>
      <c r="J288" s="94">
        <f>SUM(H288:I288)</f>
        <v>3454128.4920069622</v>
      </c>
      <c r="K288" s="91">
        <f>J288/C288</f>
        <v>765.71236799090275</v>
      </c>
      <c r="L288" s="84">
        <v>105014.82600000006</v>
      </c>
      <c r="M288" s="91">
        <f>SUM(J288,L288)</f>
        <v>3559143.3180069621</v>
      </c>
      <c r="N288" s="92">
        <v>6</v>
      </c>
      <c r="O288" s="92">
        <v>6</v>
      </c>
      <c r="P288" s="117">
        <f>J288-AC288</f>
        <v>138571.24643584434</v>
      </c>
      <c r="Q288" s="96">
        <f>P288/AC288</f>
        <v>4.1794255436532174E-2</v>
      </c>
      <c r="R288" s="119">
        <f>K288-AF288</f>
        <v>23.810992835136858</v>
      </c>
      <c r="T288" s="82">
        <v>922</v>
      </c>
      <c r="U288" s="83" t="s">
        <v>301</v>
      </c>
      <c r="V288" s="100">
        <v>4469</v>
      </c>
      <c r="W288" s="85">
        <v>2858721.0428704517</v>
      </c>
      <c r="X288" s="85">
        <v>1179160.8774586918</v>
      </c>
      <c r="Y288" s="88">
        <v>4037881.9203291433</v>
      </c>
      <c r="Z288" s="103">
        <v>343520.32524197473</v>
      </c>
      <c r="AA288" s="89">
        <v>4381402.2455711178</v>
      </c>
      <c r="AB288" s="204">
        <v>-1065845</v>
      </c>
      <c r="AC288" s="113">
        <f>AA288+AB288</f>
        <v>3315557.2455711178</v>
      </c>
      <c r="AD288" s="107">
        <v>101914.38828000001</v>
      </c>
      <c r="AE288" s="108">
        <f>AC288+AD288</f>
        <v>3417471.6338511179</v>
      </c>
      <c r="AF288" s="114">
        <f>AC288/V288</f>
        <v>741.90137515576589</v>
      </c>
      <c r="AG288" s="84">
        <f>AE288/V288</f>
        <v>764.70611632381247</v>
      </c>
      <c r="AH288" s="92">
        <v>6</v>
      </c>
      <c r="AI288" s="92">
        <v>6</v>
      </c>
    </row>
    <row r="289" spans="1:35">
      <c r="A289" s="82">
        <v>924</v>
      </c>
      <c r="B289" s="83" t="s">
        <v>302</v>
      </c>
      <c r="C289" s="100">
        <v>2931</v>
      </c>
      <c r="D289" s="85">
        <v>1296050.6829553256</v>
      </c>
      <c r="E289" s="108">
        <v>1645721.3844789434</v>
      </c>
      <c r="F289" s="88">
        <f>SUM(D289:E289)</f>
        <v>2941772.067434269</v>
      </c>
      <c r="G289" s="103">
        <v>538404.00710856263</v>
      </c>
      <c r="H289" s="89">
        <f>SUM(F289:G289)</f>
        <v>3480176.0745428316</v>
      </c>
      <c r="I289" s="105">
        <v>322696</v>
      </c>
      <c r="J289" s="94">
        <f>SUM(H289:I289)</f>
        <v>3802872.0745428316</v>
      </c>
      <c r="K289" s="91">
        <f>J289/C289</f>
        <v>1297.4657367938696</v>
      </c>
      <c r="L289" s="84">
        <v>-16669.01999999999</v>
      </c>
      <c r="M289" s="91">
        <f>SUM(J289,L289)</f>
        <v>3786203.0545428316</v>
      </c>
      <c r="N289" s="92">
        <v>16</v>
      </c>
      <c r="O289" s="92">
        <v>16</v>
      </c>
      <c r="P289" s="117">
        <f>J289-AC289</f>
        <v>-67060.680468779523</v>
      </c>
      <c r="Q289" s="96">
        <f>P289/AC289</f>
        <v>-1.7328642308302413E-2</v>
      </c>
      <c r="R289" s="119">
        <f>K289-AF289</f>
        <v>-20.631250607905258</v>
      </c>
      <c r="T289" s="82">
        <v>924</v>
      </c>
      <c r="U289" s="83" t="s">
        <v>302</v>
      </c>
      <c r="V289" s="100">
        <v>2936</v>
      </c>
      <c r="W289" s="85">
        <v>1399463.8233260901</v>
      </c>
      <c r="X289" s="85">
        <v>1644612.393155979</v>
      </c>
      <c r="Y289" s="88">
        <v>3044076.2164820693</v>
      </c>
      <c r="Z289" s="103">
        <v>503160.53852954181</v>
      </c>
      <c r="AA289" s="89">
        <v>3547236.7550116112</v>
      </c>
      <c r="AB289" s="204">
        <v>322696</v>
      </c>
      <c r="AC289" s="113">
        <f>AA289+AB289</f>
        <v>3869932.7550116112</v>
      </c>
      <c r="AD289" s="107">
        <v>30004.236000000004</v>
      </c>
      <c r="AE289" s="108">
        <f>AC289+AD289</f>
        <v>3899936.9910116112</v>
      </c>
      <c r="AF289" s="114">
        <f>AC289/V289</f>
        <v>1318.0969874017749</v>
      </c>
      <c r="AG289" s="84">
        <f>AE289/V289</f>
        <v>1328.3164138322927</v>
      </c>
      <c r="AH289" s="92">
        <v>16</v>
      </c>
      <c r="AI289" s="92">
        <v>16</v>
      </c>
    </row>
    <row r="290" spans="1:35">
      <c r="A290" s="82">
        <v>925</v>
      </c>
      <c r="B290" s="83" t="s">
        <v>303</v>
      </c>
      <c r="C290" s="100">
        <v>3352</v>
      </c>
      <c r="D290" s="85">
        <v>3852584.9581529666</v>
      </c>
      <c r="E290" s="108">
        <v>120509.79003321423</v>
      </c>
      <c r="F290" s="88">
        <f>SUM(D290:E290)</f>
        <v>3973094.7481861808</v>
      </c>
      <c r="G290" s="103">
        <v>636357.20657211659</v>
      </c>
      <c r="H290" s="89">
        <f>SUM(F290:G290)</f>
        <v>4609451.9547582977</v>
      </c>
      <c r="I290" s="105">
        <v>31783</v>
      </c>
      <c r="J290" s="94">
        <f>SUM(H290:I290)</f>
        <v>4641234.9547582977</v>
      </c>
      <c r="K290" s="91">
        <f>J290/C290</f>
        <v>1384.6166332811151</v>
      </c>
      <c r="L290" s="84">
        <v>34921.596899999975</v>
      </c>
      <c r="M290" s="91">
        <f>SUM(J290,L290)</f>
        <v>4676156.5516582979</v>
      </c>
      <c r="N290" s="92">
        <v>11</v>
      </c>
      <c r="O290" s="92">
        <v>11</v>
      </c>
      <c r="P290" s="117">
        <f>J290-AC290</f>
        <v>310047.27269163355</v>
      </c>
      <c r="Q290" s="96">
        <f>P290/AC290</f>
        <v>7.1584815863645929E-2</v>
      </c>
      <c r="R290" s="119">
        <f>K290-AF290</f>
        <v>105.84849567654942</v>
      </c>
      <c r="T290" s="82">
        <v>925</v>
      </c>
      <c r="U290" s="83" t="s">
        <v>303</v>
      </c>
      <c r="V290" s="100">
        <v>3387</v>
      </c>
      <c r="W290" s="85">
        <v>3617555.8023700248</v>
      </c>
      <c r="X290" s="85">
        <v>80728.468529088044</v>
      </c>
      <c r="Y290" s="88">
        <v>3698284.2708991128</v>
      </c>
      <c r="Z290" s="103">
        <v>601120.41116755153</v>
      </c>
      <c r="AA290" s="89">
        <v>4299404.6820666641</v>
      </c>
      <c r="AB290" s="204">
        <v>31783</v>
      </c>
      <c r="AC290" s="113">
        <f>AA290+AB290</f>
        <v>4331187.6820666641</v>
      </c>
      <c r="AD290" s="107">
        <v>36755.189099999974</v>
      </c>
      <c r="AE290" s="108">
        <f>AC290+AD290</f>
        <v>4367942.8711666642</v>
      </c>
      <c r="AF290" s="114">
        <f>AC290/V290</f>
        <v>1278.7681376045657</v>
      </c>
      <c r="AG290" s="84">
        <f>AE290/V290</f>
        <v>1289.6199796771964</v>
      </c>
      <c r="AH290" s="92">
        <v>11</v>
      </c>
      <c r="AI290" s="92">
        <v>11</v>
      </c>
    </row>
    <row r="291" spans="1:35">
      <c r="A291" s="82">
        <v>927</v>
      </c>
      <c r="B291" s="83" t="s">
        <v>304</v>
      </c>
      <c r="C291" s="100">
        <v>28799</v>
      </c>
      <c r="D291" s="85">
        <v>16062128.021581177</v>
      </c>
      <c r="E291" s="108">
        <v>1520757.6495370311</v>
      </c>
      <c r="F291" s="88">
        <f>SUM(D291:E291)</f>
        <v>17582885.671118207</v>
      </c>
      <c r="G291" s="103">
        <v>2309079.3738201298</v>
      </c>
      <c r="H291" s="89">
        <f>SUM(F291:G291)</f>
        <v>19891965.044938337</v>
      </c>
      <c r="I291" s="105">
        <v>-2423945</v>
      </c>
      <c r="J291" s="94">
        <f>SUM(H291:I291)</f>
        <v>17468020.044938337</v>
      </c>
      <c r="K291" s="91">
        <f>J291/C291</f>
        <v>606.54953453030794</v>
      </c>
      <c r="L291" s="84">
        <v>-46606.579919999931</v>
      </c>
      <c r="M291" s="91">
        <f>SUM(J291,L291)</f>
        <v>17421413.465018336</v>
      </c>
      <c r="N291" s="92">
        <v>1</v>
      </c>
      <c r="O291" s="93">
        <v>33</v>
      </c>
      <c r="P291" s="117">
        <f>J291-AC291</f>
        <v>-1826845.1441568062</v>
      </c>
      <c r="Q291" s="96">
        <f>P291/AC291</f>
        <v>-9.4680378756379302E-2</v>
      </c>
      <c r="R291" s="119">
        <f>K291-AF291</f>
        <v>-63.155272282893407</v>
      </c>
      <c r="T291" s="82">
        <v>927</v>
      </c>
      <c r="U291" s="83" t="s">
        <v>304</v>
      </c>
      <c r="V291" s="100">
        <v>28811</v>
      </c>
      <c r="W291" s="85">
        <v>17107430.887393657</v>
      </c>
      <c r="X291" s="85">
        <v>2374106.4758272334</v>
      </c>
      <c r="Y291" s="88">
        <v>19481537.363220889</v>
      </c>
      <c r="Z291" s="103">
        <v>2237272.8258742541</v>
      </c>
      <c r="AA291" s="89">
        <v>21718810.189095143</v>
      </c>
      <c r="AB291" s="204">
        <v>-2423945</v>
      </c>
      <c r="AC291" s="113">
        <f>AA291+AB291</f>
        <v>19294865.189095143</v>
      </c>
      <c r="AD291" s="107">
        <v>-100359.16871400014</v>
      </c>
      <c r="AE291" s="108">
        <f>AC291+AD291</f>
        <v>19194506.020381141</v>
      </c>
      <c r="AF291" s="114">
        <f>AC291/V291</f>
        <v>669.70480681320134</v>
      </c>
      <c r="AG291" s="84">
        <f>AE291/V291</f>
        <v>666.22144390618655</v>
      </c>
      <c r="AH291" s="92">
        <v>1</v>
      </c>
      <c r="AI291" s="93">
        <v>33</v>
      </c>
    </row>
    <row r="292" spans="1:35">
      <c r="A292" s="82">
        <v>931</v>
      </c>
      <c r="B292" s="83" t="s">
        <v>305</v>
      </c>
      <c r="C292" s="100">
        <v>5764</v>
      </c>
      <c r="D292" s="85">
        <v>5013964.4824209353</v>
      </c>
      <c r="E292" s="108">
        <v>1778817.1470308185</v>
      </c>
      <c r="F292" s="88">
        <f>SUM(D292:E292)</f>
        <v>6792781.6294517536</v>
      </c>
      <c r="G292" s="103">
        <v>980124.79514343746</v>
      </c>
      <c r="H292" s="89">
        <f>SUM(F292:G292)</f>
        <v>7772906.4245951911</v>
      </c>
      <c r="I292" s="105">
        <v>137164</v>
      </c>
      <c r="J292" s="94">
        <f>SUM(H292:I292)</f>
        <v>7910070.4245951911</v>
      </c>
      <c r="K292" s="91">
        <f>J292/C292</f>
        <v>1372.3231132191518</v>
      </c>
      <c r="L292" s="84">
        <v>-79956.288234000094</v>
      </c>
      <c r="M292" s="91">
        <f>SUM(J292,L292)</f>
        <v>7830114.136361191</v>
      </c>
      <c r="N292" s="92">
        <v>13</v>
      </c>
      <c r="O292" s="92">
        <v>13</v>
      </c>
      <c r="P292" s="117">
        <f>J292-AC292</f>
        <v>-396866.66528732143</v>
      </c>
      <c r="Q292" s="96">
        <f>P292/AC292</f>
        <v>-4.777533054520032E-2</v>
      </c>
      <c r="R292" s="119">
        <f>K292-AF292</f>
        <v>-41.142445719509624</v>
      </c>
      <c r="T292" s="82">
        <v>931</v>
      </c>
      <c r="U292" s="83" t="s">
        <v>305</v>
      </c>
      <c r="V292" s="100">
        <v>5877</v>
      </c>
      <c r="W292" s="85">
        <v>5110843.4812685223</v>
      </c>
      <c r="X292" s="85">
        <v>2141123.5742001934</v>
      </c>
      <c r="Y292" s="88">
        <v>7251967.0554687157</v>
      </c>
      <c r="Z292" s="103">
        <v>917806.03441379685</v>
      </c>
      <c r="AA292" s="89">
        <v>8169773.0898825126</v>
      </c>
      <c r="AB292" s="204">
        <v>137164</v>
      </c>
      <c r="AC292" s="113">
        <f>AA292+AB292</f>
        <v>8306937.0898825126</v>
      </c>
      <c r="AD292" s="107">
        <v>-57116.397030000022</v>
      </c>
      <c r="AE292" s="108">
        <f>AC292+AD292</f>
        <v>8249820.6928525129</v>
      </c>
      <c r="AF292" s="114">
        <f>AC292/V292</f>
        <v>1413.4655589386614</v>
      </c>
      <c r="AG292" s="84">
        <f>AE292/V292</f>
        <v>1403.7469274889422</v>
      </c>
      <c r="AH292" s="92">
        <v>13</v>
      </c>
      <c r="AI292" s="92">
        <v>13</v>
      </c>
    </row>
    <row r="293" spans="1:35">
      <c r="A293" s="82">
        <v>934</v>
      </c>
      <c r="B293" s="83" t="s">
        <v>306</v>
      </c>
      <c r="C293" s="100">
        <v>2607</v>
      </c>
      <c r="D293" s="85">
        <v>762202.86780954385</v>
      </c>
      <c r="E293" s="108">
        <v>1125777.2486699692</v>
      </c>
      <c r="F293" s="88">
        <f>SUM(D293:E293)</f>
        <v>1887980.116479513</v>
      </c>
      <c r="G293" s="103">
        <v>366481.13894980727</v>
      </c>
      <c r="H293" s="89">
        <f>SUM(F293:G293)</f>
        <v>2254461.25542932</v>
      </c>
      <c r="I293" s="105">
        <v>-776435</v>
      </c>
      <c r="J293" s="94">
        <f>SUM(H293:I293)</f>
        <v>1478026.25542932</v>
      </c>
      <c r="K293" s="91">
        <f>J293/C293</f>
        <v>566.94524565758343</v>
      </c>
      <c r="L293" s="84">
        <v>-2814897.4073999999</v>
      </c>
      <c r="M293" s="91">
        <f>SUM(J293,L293)</f>
        <v>-1336871.1519706799</v>
      </c>
      <c r="N293" s="92">
        <v>14</v>
      </c>
      <c r="O293" s="92">
        <v>14</v>
      </c>
      <c r="P293" s="117">
        <f>J293-AC293</f>
        <v>-119834.34218066558</v>
      </c>
      <c r="Q293" s="96">
        <f>P293/AC293</f>
        <v>-7.4996743996259052E-2</v>
      </c>
      <c r="R293" s="119">
        <f>K293-AF293</f>
        <v>-34.658895008826789</v>
      </c>
      <c r="T293" s="82">
        <v>934</v>
      </c>
      <c r="U293" s="83" t="s">
        <v>306</v>
      </c>
      <c r="V293" s="100">
        <v>2656</v>
      </c>
      <c r="W293" s="85">
        <v>799941.71694532991</v>
      </c>
      <c r="X293" s="85">
        <v>1235556.0594255235</v>
      </c>
      <c r="Y293" s="88">
        <v>2035497.7763708534</v>
      </c>
      <c r="Z293" s="103">
        <v>338797.82123913197</v>
      </c>
      <c r="AA293" s="89">
        <v>2374295.5976099856</v>
      </c>
      <c r="AB293" s="204">
        <v>-776435</v>
      </c>
      <c r="AC293" s="113">
        <f>AA293+AB293</f>
        <v>1597860.5976099856</v>
      </c>
      <c r="AD293" s="107">
        <v>-2840067.6276000002</v>
      </c>
      <c r="AE293" s="108">
        <f>AC293+AD293</f>
        <v>-1242207.0299900146</v>
      </c>
      <c r="AF293" s="114">
        <f>AC293/V293</f>
        <v>601.60414066641022</v>
      </c>
      <c r="AG293" s="84">
        <f>AE293/V293</f>
        <v>-467.69842996611999</v>
      </c>
      <c r="AH293" s="92">
        <v>14</v>
      </c>
      <c r="AI293" s="92">
        <v>14</v>
      </c>
    </row>
    <row r="294" spans="1:35">
      <c r="A294" s="82">
        <v>935</v>
      </c>
      <c r="B294" s="83" t="s">
        <v>307</v>
      </c>
      <c r="C294" s="100">
        <v>2831</v>
      </c>
      <c r="D294" s="85">
        <v>374955.63242754521</v>
      </c>
      <c r="E294" s="108">
        <v>957330.4061472601</v>
      </c>
      <c r="F294" s="88">
        <f>SUM(D294:E294)</f>
        <v>1332286.0385748053</v>
      </c>
      <c r="G294" s="103">
        <v>426238.98057070939</v>
      </c>
      <c r="H294" s="89">
        <f>SUM(F294:G294)</f>
        <v>1758525.0191455146</v>
      </c>
      <c r="I294" s="105">
        <v>118143</v>
      </c>
      <c r="J294" s="94">
        <f>SUM(H294:I294)</f>
        <v>1876668.0191455146</v>
      </c>
      <c r="K294" s="91">
        <f>J294/C294</f>
        <v>662.89933562187025</v>
      </c>
      <c r="L294" s="84">
        <v>692564.44296000001</v>
      </c>
      <c r="M294" s="91">
        <f>SUM(J294,L294)</f>
        <v>2569232.4621055145</v>
      </c>
      <c r="N294" s="92">
        <v>8</v>
      </c>
      <c r="O294" s="92">
        <v>8</v>
      </c>
      <c r="P294" s="117">
        <f>J294-AC294</f>
        <v>-377030.04417072679</v>
      </c>
      <c r="Q294" s="96">
        <f>P294/AC294</f>
        <v>-0.16729394691671326</v>
      </c>
      <c r="R294" s="119">
        <f>K294-AF294</f>
        <v>-107.06925451008783</v>
      </c>
      <c r="T294" s="82">
        <v>935</v>
      </c>
      <c r="U294" s="83" t="s">
        <v>307</v>
      </c>
      <c r="V294" s="100">
        <v>2927</v>
      </c>
      <c r="W294" s="85">
        <v>575099.23805131018</v>
      </c>
      <c r="X294" s="85">
        <v>1165821.3467909284</v>
      </c>
      <c r="Y294" s="88">
        <v>1740920.5848422386</v>
      </c>
      <c r="Z294" s="103">
        <v>394634.47847400268</v>
      </c>
      <c r="AA294" s="89">
        <v>2135555.0633162414</v>
      </c>
      <c r="AB294" s="204">
        <v>118143</v>
      </c>
      <c r="AC294" s="113">
        <f>AA294+AB294</f>
        <v>2253698.0633162414</v>
      </c>
      <c r="AD294" s="107">
        <v>657559.50095999998</v>
      </c>
      <c r="AE294" s="108">
        <f>AC294+AD294</f>
        <v>2911257.5642762412</v>
      </c>
      <c r="AF294" s="114">
        <f>AC294/V294</f>
        <v>769.96859013195808</v>
      </c>
      <c r="AG294" s="84">
        <f>AE294/V294</f>
        <v>994.62164819823749</v>
      </c>
      <c r="AH294" s="92">
        <v>8</v>
      </c>
      <c r="AI294" s="92">
        <v>8</v>
      </c>
    </row>
    <row r="295" spans="1:35">
      <c r="A295" s="82">
        <v>936</v>
      </c>
      <c r="B295" s="83" t="s">
        <v>308</v>
      </c>
      <c r="C295" s="100">
        <v>6190</v>
      </c>
      <c r="D295" s="85">
        <v>3936390.6963051306</v>
      </c>
      <c r="E295" s="108">
        <v>2277006.1407105457</v>
      </c>
      <c r="F295" s="88">
        <f>SUM(D295:E295)</f>
        <v>6213396.8370156763</v>
      </c>
      <c r="G295" s="103">
        <v>1121143.6291099715</v>
      </c>
      <c r="H295" s="89">
        <f>SUM(F295:G295)</f>
        <v>7334540.4661256475</v>
      </c>
      <c r="I295" s="105">
        <v>595792</v>
      </c>
      <c r="J295" s="94">
        <f>SUM(H295:I295)</f>
        <v>7930332.4661256475</v>
      </c>
      <c r="K295" s="91">
        <f>J295/C295</f>
        <v>1281.1522562400078</v>
      </c>
      <c r="L295" s="84">
        <v>148270.93290000007</v>
      </c>
      <c r="M295" s="91">
        <f>SUM(J295,L295)</f>
        <v>8078603.3990256479</v>
      </c>
      <c r="N295" s="92">
        <v>6</v>
      </c>
      <c r="O295" s="92">
        <v>6</v>
      </c>
      <c r="P295" s="117">
        <f>J295-AC295</f>
        <v>-147530.34305898473</v>
      </c>
      <c r="Q295" s="96">
        <f>P295/AC295</f>
        <v>-1.8263536599215435E-2</v>
      </c>
      <c r="R295" s="119">
        <f>K295-AF295</f>
        <v>-6.156557972682549</v>
      </c>
      <c r="T295" s="82">
        <v>936</v>
      </c>
      <c r="U295" s="83" t="s">
        <v>308</v>
      </c>
      <c r="V295" s="100">
        <v>6275</v>
      </c>
      <c r="W295" s="85">
        <v>4019383.623855433</v>
      </c>
      <c r="X295" s="85">
        <v>2409040.6902955533</v>
      </c>
      <c r="Y295" s="88">
        <v>6428424.3141509863</v>
      </c>
      <c r="Z295" s="103">
        <v>1053646.4950336462</v>
      </c>
      <c r="AA295" s="89">
        <v>7482070.8091846323</v>
      </c>
      <c r="AB295" s="204">
        <v>595792</v>
      </c>
      <c r="AC295" s="113">
        <f>AA295+AB295</f>
        <v>8077862.8091846323</v>
      </c>
      <c r="AD295" s="107">
        <v>185359.50240000003</v>
      </c>
      <c r="AE295" s="108">
        <f>AC295+AD295</f>
        <v>8263222.3115846319</v>
      </c>
      <c r="AF295" s="114">
        <f>AC295/V295</f>
        <v>1287.3088142126903</v>
      </c>
      <c r="AG295" s="84">
        <f>AE295/V295</f>
        <v>1316.8481771449613</v>
      </c>
      <c r="AH295" s="92">
        <v>6</v>
      </c>
      <c r="AI295" s="92">
        <v>6</v>
      </c>
    </row>
    <row r="296" spans="1:35">
      <c r="A296" s="82">
        <v>946</v>
      </c>
      <c r="B296" s="83" t="s">
        <v>309</v>
      </c>
      <c r="C296" s="100">
        <v>6210</v>
      </c>
      <c r="D296" s="85">
        <v>5535967.7995339334</v>
      </c>
      <c r="E296" s="108">
        <v>2228107.1919770367</v>
      </c>
      <c r="F296" s="88">
        <f>SUM(D296:E296)</f>
        <v>7764074.9915109705</v>
      </c>
      <c r="G296" s="103">
        <v>979120.51997832558</v>
      </c>
      <c r="H296" s="89">
        <f>SUM(F296:G296)</f>
        <v>8743195.5114892963</v>
      </c>
      <c r="I296" s="105">
        <v>799475</v>
      </c>
      <c r="J296" s="94">
        <f>SUM(H296:I296)</f>
        <v>9542670.5114892963</v>
      </c>
      <c r="K296" s="91">
        <f>J296/C296</f>
        <v>1536.6619181142185</v>
      </c>
      <c r="L296" s="84">
        <v>-151021.32119999995</v>
      </c>
      <c r="M296" s="91">
        <f>SUM(J296,L296)</f>
        <v>9391649.1902892962</v>
      </c>
      <c r="N296" s="92">
        <v>15</v>
      </c>
      <c r="O296" s="92">
        <v>15</v>
      </c>
      <c r="P296" s="117">
        <f>J296-AC296</f>
        <v>-36128.043859479949</v>
      </c>
      <c r="Q296" s="96">
        <f>P296/AC296</f>
        <v>-3.7716675688211588E-3</v>
      </c>
      <c r="R296" s="119">
        <f>K296-AF296</f>
        <v>14.042532428512459</v>
      </c>
      <c r="T296" s="82">
        <v>946</v>
      </c>
      <c r="U296" s="83" t="s">
        <v>309</v>
      </c>
      <c r="V296" s="100">
        <v>6291</v>
      </c>
      <c r="W296" s="85">
        <v>5598294.936422877</v>
      </c>
      <c r="X296" s="85">
        <v>2260590.3994615776</v>
      </c>
      <c r="Y296" s="88">
        <v>7858885.3358844547</v>
      </c>
      <c r="Z296" s="103">
        <v>920438.21946432185</v>
      </c>
      <c r="AA296" s="89">
        <v>8779323.5553487763</v>
      </c>
      <c r="AB296" s="204">
        <v>799475</v>
      </c>
      <c r="AC296" s="113">
        <f>AA296+AB296</f>
        <v>9578798.5553487763</v>
      </c>
      <c r="AD296" s="107">
        <v>-100739.22237000003</v>
      </c>
      <c r="AE296" s="108">
        <f>AC296+AD296</f>
        <v>9478059.3329787757</v>
      </c>
      <c r="AF296" s="114">
        <f>AC296/V296</f>
        <v>1522.619385685706</v>
      </c>
      <c r="AG296" s="84">
        <f>AE296/V296</f>
        <v>1506.6061568874227</v>
      </c>
      <c r="AH296" s="92">
        <v>15</v>
      </c>
      <c r="AI296" s="92">
        <v>15</v>
      </c>
    </row>
    <row r="297" spans="1:35">
      <c r="A297" s="82">
        <v>976</v>
      </c>
      <c r="B297" s="83" t="s">
        <v>310</v>
      </c>
      <c r="C297" s="100">
        <v>3721</v>
      </c>
      <c r="D297" s="85">
        <v>2460970.8366343076</v>
      </c>
      <c r="E297" s="108">
        <v>1973527.9257328133</v>
      </c>
      <c r="F297" s="88">
        <f>SUM(D297:E297)</f>
        <v>4434498.7623671209</v>
      </c>
      <c r="G297" s="103">
        <v>626519.84358243179</v>
      </c>
      <c r="H297" s="89">
        <f>SUM(F297:G297)</f>
        <v>5061018.6059495527</v>
      </c>
      <c r="I297" s="105">
        <v>-642666</v>
      </c>
      <c r="J297" s="94">
        <f>SUM(H297:I297)</f>
        <v>4418352.6059495527</v>
      </c>
      <c r="K297" s="91">
        <f>J297/C297</f>
        <v>1187.4099989114627</v>
      </c>
      <c r="L297" s="84">
        <v>-197061.15444000004</v>
      </c>
      <c r="M297" s="91">
        <f>SUM(J297,L297)</f>
        <v>4221291.451509553</v>
      </c>
      <c r="N297" s="92">
        <v>19</v>
      </c>
      <c r="O297" s="92">
        <v>19</v>
      </c>
      <c r="P297" s="117">
        <f>J297-AC297</f>
        <v>158440.66379622184</v>
      </c>
      <c r="Q297" s="96">
        <f>P297/AC297</f>
        <v>3.7193412903303372E-2</v>
      </c>
      <c r="R297" s="119">
        <f>K297-AF297</f>
        <v>55.959283864097188</v>
      </c>
      <c r="T297" s="82">
        <v>976</v>
      </c>
      <c r="U297" s="83" t="s">
        <v>310</v>
      </c>
      <c r="V297" s="100">
        <v>3765</v>
      </c>
      <c r="W297" s="85">
        <v>2376610.4555654665</v>
      </c>
      <c r="X297" s="85">
        <v>1933795.041801872</v>
      </c>
      <c r="Y297" s="88">
        <v>4310405.4973673383</v>
      </c>
      <c r="Z297" s="103">
        <v>592172.44478599227</v>
      </c>
      <c r="AA297" s="89">
        <v>4902577.9421533309</v>
      </c>
      <c r="AB297" s="204">
        <v>-642666</v>
      </c>
      <c r="AC297" s="113">
        <f>AA297+AB297</f>
        <v>4259911.9421533309</v>
      </c>
      <c r="AD297" s="107">
        <v>-68793.045540000006</v>
      </c>
      <c r="AE297" s="108">
        <f>AC297+AD297</f>
        <v>4191118.896613331</v>
      </c>
      <c r="AF297" s="114">
        <f>AC297/V297</f>
        <v>1131.4507150473655</v>
      </c>
      <c r="AG297" s="84">
        <f>AE297/V297</f>
        <v>1113.1789898043376</v>
      </c>
      <c r="AH297" s="92">
        <v>19</v>
      </c>
      <c r="AI297" s="92">
        <v>19</v>
      </c>
    </row>
    <row r="298" spans="1:35">
      <c r="A298" s="82">
        <v>977</v>
      </c>
      <c r="B298" s="83" t="s">
        <v>311</v>
      </c>
      <c r="C298" s="100">
        <v>15406</v>
      </c>
      <c r="D298" s="85">
        <v>10139556.111770416</v>
      </c>
      <c r="E298" s="108">
        <v>5805150.4684643298</v>
      </c>
      <c r="F298" s="88">
        <f>SUM(D298:E298)</f>
        <v>15944706.580234746</v>
      </c>
      <c r="G298" s="103">
        <v>1125512.6972076579</v>
      </c>
      <c r="H298" s="89">
        <f>SUM(F298:G298)</f>
        <v>17070219.277442403</v>
      </c>
      <c r="I298" s="105">
        <v>522748</v>
      </c>
      <c r="J298" s="94">
        <f>SUM(H298:I298)</f>
        <v>17592967.277442403</v>
      </c>
      <c r="K298" s="91">
        <f>J298/C298</f>
        <v>1141.9555548125668</v>
      </c>
      <c r="L298" s="84">
        <v>433477.86510000011</v>
      </c>
      <c r="M298" s="91">
        <f>SUM(J298,L298)</f>
        <v>18026445.142542403</v>
      </c>
      <c r="N298" s="92">
        <v>17</v>
      </c>
      <c r="O298" s="92">
        <v>17</v>
      </c>
      <c r="P298" s="117">
        <f>J298-AC298</f>
        <v>213358.44305218384</v>
      </c>
      <c r="Q298" s="96">
        <f>P298/AC298</f>
        <v>1.2276366233858894E-2</v>
      </c>
      <c r="R298" s="119">
        <f>K298-AF298</f>
        <v>11.133195882888913</v>
      </c>
      <c r="T298" s="82">
        <v>977</v>
      </c>
      <c r="U298" s="83" t="s">
        <v>311</v>
      </c>
      <c r="V298" s="100">
        <v>15369</v>
      </c>
      <c r="W298" s="85">
        <v>9936205.9756977968</v>
      </c>
      <c r="X298" s="85">
        <v>5927749.3487155894</v>
      </c>
      <c r="Y298" s="88">
        <v>15863955.324413385</v>
      </c>
      <c r="Z298" s="103">
        <v>992905.50997683522</v>
      </c>
      <c r="AA298" s="89">
        <v>16856860.834390219</v>
      </c>
      <c r="AB298" s="204">
        <v>522748</v>
      </c>
      <c r="AC298" s="113">
        <f>AA298+AB298</f>
        <v>17379608.834390219</v>
      </c>
      <c r="AD298" s="107">
        <v>422084.58993000019</v>
      </c>
      <c r="AE298" s="108">
        <f>AC298+AD298</f>
        <v>17801693.424320221</v>
      </c>
      <c r="AF298" s="114">
        <f>AC298/V298</f>
        <v>1130.8223589296779</v>
      </c>
      <c r="AG298" s="84">
        <f>AE298/V298</f>
        <v>1158.2857325994028</v>
      </c>
      <c r="AH298" s="92">
        <v>17</v>
      </c>
      <c r="AI298" s="92">
        <v>17</v>
      </c>
    </row>
    <row r="299" spans="1:35">
      <c r="A299" s="82">
        <v>980</v>
      </c>
      <c r="B299" s="83" t="s">
        <v>312</v>
      </c>
      <c r="C299" s="100">
        <v>33704</v>
      </c>
      <c r="D299" s="85">
        <v>24924642.978644069</v>
      </c>
      <c r="E299" s="108">
        <v>4649815.3100576382</v>
      </c>
      <c r="F299" s="88">
        <f>SUM(D299:E299)</f>
        <v>29574458.288701706</v>
      </c>
      <c r="G299" s="103">
        <v>1789970.5474948068</v>
      </c>
      <c r="H299" s="89">
        <f>SUM(F299:G299)</f>
        <v>31364428.836196512</v>
      </c>
      <c r="I299" s="105">
        <v>-3676999</v>
      </c>
      <c r="J299" s="94">
        <f>SUM(H299:I299)</f>
        <v>27687429.836196512</v>
      </c>
      <c r="K299" s="91">
        <f>J299/C299</f>
        <v>821.48794909199239</v>
      </c>
      <c r="L299" s="84">
        <v>-793362.00690000015</v>
      </c>
      <c r="M299" s="91">
        <f>SUM(J299,L299)</f>
        <v>26894067.829296511</v>
      </c>
      <c r="N299" s="92">
        <v>6</v>
      </c>
      <c r="O299" s="92">
        <v>6</v>
      </c>
      <c r="P299" s="117">
        <f>J299-AC299</f>
        <v>410637.48255823925</v>
      </c>
      <c r="Q299" s="96">
        <f>P299/AC299</f>
        <v>1.5054463781312871E-2</v>
      </c>
      <c r="R299" s="119">
        <f>K299-AF299</f>
        <v>11.534795496414631</v>
      </c>
      <c r="T299" s="82">
        <v>980</v>
      </c>
      <c r="U299" s="83" t="s">
        <v>312</v>
      </c>
      <c r="V299" s="100">
        <v>33677</v>
      </c>
      <c r="W299" s="85">
        <v>24250431.307077177</v>
      </c>
      <c r="X299" s="85">
        <v>5042701.1944374954</v>
      </c>
      <c r="Y299" s="88">
        <v>29293132.501514673</v>
      </c>
      <c r="Z299" s="103">
        <v>1660658.8521236</v>
      </c>
      <c r="AA299" s="89">
        <v>30953791.353638273</v>
      </c>
      <c r="AB299" s="204">
        <v>-3676999</v>
      </c>
      <c r="AC299" s="113">
        <f>AA299+AB299</f>
        <v>27276792.353638273</v>
      </c>
      <c r="AD299" s="107">
        <v>-1048855.9942244999</v>
      </c>
      <c r="AE299" s="108">
        <f>AC299+AD299</f>
        <v>26227936.359413773</v>
      </c>
      <c r="AF299" s="114">
        <f>AC299/V299</f>
        <v>809.95315359557776</v>
      </c>
      <c r="AG299" s="84">
        <f>AE299/V299</f>
        <v>778.80857438054977</v>
      </c>
      <c r="AH299" s="92">
        <v>6</v>
      </c>
      <c r="AI299" s="92">
        <v>6</v>
      </c>
    </row>
    <row r="300" spans="1:35">
      <c r="A300" s="82">
        <v>981</v>
      </c>
      <c r="B300" s="83" t="s">
        <v>313</v>
      </c>
      <c r="C300" s="100">
        <v>2193</v>
      </c>
      <c r="D300" s="85">
        <v>776496.01147293416</v>
      </c>
      <c r="E300" s="108">
        <v>1157552.1409047411</v>
      </c>
      <c r="F300" s="88">
        <f>SUM(D300:E300)</f>
        <v>1934048.1523776753</v>
      </c>
      <c r="G300" s="103">
        <v>386553.02333186421</v>
      </c>
      <c r="H300" s="89">
        <f>SUM(F300:G300)</f>
        <v>2320601.1757095396</v>
      </c>
      <c r="I300" s="105">
        <v>-534298</v>
      </c>
      <c r="J300" s="94">
        <f>SUM(H300:I300)</f>
        <v>1786303.1757095396</v>
      </c>
      <c r="K300" s="91">
        <f>J300/C300</f>
        <v>814.54773174169611</v>
      </c>
      <c r="L300" s="84">
        <v>-6667.6080000000002</v>
      </c>
      <c r="M300" s="91">
        <f>SUM(J300,L300)</f>
        <v>1779635.5677095396</v>
      </c>
      <c r="N300" s="92">
        <v>5</v>
      </c>
      <c r="O300" s="92">
        <v>5</v>
      </c>
      <c r="P300" s="117">
        <f>J300-AC300</f>
        <v>-156769.24921321822</v>
      </c>
      <c r="Q300" s="96">
        <f>P300/AC300</f>
        <v>-8.0681114714213603E-2</v>
      </c>
      <c r="R300" s="119">
        <f>K300-AF300</f>
        <v>-65.865691422217651</v>
      </c>
      <c r="T300" s="82">
        <v>981</v>
      </c>
      <c r="U300" s="83" t="s">
        <v>313</v>
      </c>
      <c r="V300" s="100">
        <v>2207</v>
      </c>
      <c r="W300" s="85">
        <v>911050.57272456994</v>
      </c>
      <c r="X300" s="85">
        <v>1204427.7756147403</v>
      </c>
      <c r="Y300" s="88">
        <v>2115478.3483393104</v>
      </c>
      <c r="Z300" s="103">
        <v>361892.07658344752</v>
      </c>
      <c r="AA300" s="89">
        <v>2477370.4249227578</v>
      </c>
      <c r="AB300" s="204">
        <v>-534298</v>
      </c>
      <c r="AC300" s="113">
        <f>AA300+AB300</f>
        <v>1943072.4249227578</v>
      </c>
      <c r="AD300" s="107">
        <v>-18335.922000000002</v>
      </c>
      <c r="AE300" s="108">
        <f>AC300+AD300</f>
        <v>1924736.5029227578</v>
      </c>
      <c r="AF300" s="114">
        <f>AC300/V300</f>
        <v>880.41342316391376</v>
      </c>
      <c r="AG300" s="84">
        <f>AE300/V300</f>
        <v>872.10534794868954</v>
      </c>
      <c r="AH300" s="92">
        <v>5</v>
      </c>
      <c r="AI300" s="92">
        <v>5</v>
      </c>
    </row>
    <row r="301" spans="1:35">
      <c r="A301" s="82">
        <v>989</v>
      </c>
      <c r="B301" s="83" t="s">
        <v>314</v>
      </c>
      <c r="C301" s="100">
        <v>5220</v>
      </c>
      <c r="D301" s="85">
        <v>-311546.77542918315</v>
      </c>
      <c r="E301" s="108">
        <v>2282174.6223935839</v>
      </c>
      <c r="F301" s="88">
        <f>SUM(D301:E301)</f>
        <v>1970627.8469644007</v>
      </c>
      <c r="G301" s="103">
        <v>735942.11131393386</v>
      </c>
      <c r="H301" s="89">
        <f>SUM(F301:G301)</f>
        <v>2706569.9582783347</v>
      </c>
      <c r="I301" s="105">
        <v>-102624</v>
      </c>
      <c r="J301" s="94">
        <f>SUM(H301:I301)</f>
        <v>2603945.9582783347</v>
      </c>
      <c r="K301" s="91">
        <f>J301/C301</f>
        <v>498.8402218924013</v>
      </c>
      <c r="L301" s="84">
        <v>214330.25916000002</v>
      </c>
      <c r="M301" s="91">
        <f>SUM(J301,L301)</f>
        <v>2818276.2174383346</v>
      </c>
      <c r="N301" s="92">
        <v>14</v>
      </c>
      <c r="O301" s="92">
        <v>14</v>
      </c>
      <c r="P301" s="117">
        <f>J301-AC301</f>
        <v>-317164.36946798395</v>
      </c>
      <c r="Q301" s="96">
        <f>P301/AC301</f>
        <v>-0.10857664856249409</v>
      </c>
      <c r="R301" s="119">
        <f>K301-AF301</f>
        <v>-50.65382019682346</v>
      </c>
      <c r="T301" s="82">
        <v>989</v>
      </c>
      <c r="U301" s="83" t="s">
        <v>314</v>
      </c>
      <c r="V301" s="100">
        <v>5316</v>
      </c>
      <c r="W301" s="85">
        <v>81378.14014996239</v>
      </c>
      <c r="X301" s="85">
        <v>2265545.5823936807</v>
      </c>
      <c r="Y301" s="88">
        <v>2346923.7225436429</v>
      </c>
      <c r="Z301" s="103">
        <v>676810.6052026758</v>
      </c>
      <c r="AA301" s="89">
        <v>3023734.3277463187</v>
      </c>
      <c r="AB301" s="204">
        <v>-102624</v>
      </c>
      <c r="AC301" s="113">
        <f>AA301+AB301</f>
        <v>2921110.3277463187</v>
      </c>
      <c r="AD301" s="107">
        <v>169240.56005999999</v>
      </c>
      <c r="AE301" s="108">
        <f>AC301+AD301</f>
        <v>3090350.8878063187</v>
      </c>
      <c r="AF301" s="114">
        <f>AC301/V301</f>
        <v>549.49404208922476</v>
      </c>
      <c r="AG301" s="84">
        <f>AE301/V301</f>
        <v>581.3301143352744</v>
      </c>
      <c r="AH301" s="92">
        <v>14</v>
      </c>
      <c r="AI301" s="92">
        <v>14</v>
      </c>
    </row>
    <row r="302" spans="1:35">
      <c r="A302" s="82">
        <v>992</v>
      </c>
      <c r="B302" s="83" t="s">
        <v>315</v>
      </c>
      <c r="C302" s="100">
        <v>17740</v>
      </c>
      <c r="D302" s="85">
        <v>5647231.7317760671</v>
      </c>
      <c r="E302" s="108">
        <v>3452704.9351406568</v>
      </c>
      <c r="F302" s="88">
        <f>SUM(D302:E302)</f>
        <v>9099936.6669167243</v>
      </c>
      <c r="G302" s="103">
        <v>1662878.4008388482</v>
      </c>
      <c r="H302" s="89">
        <f>SUM(F302:G302)</f>
        <v>10762815.067755572</v>
      </c>
      <c r="I302" s="105">
        <v>-20798</v>
      </c>
      <c r="J302" s="91">
        <f>SUM(H302:I302)</f>
        <v>10742017.067755572</v>
      </c>
      <c r="K302" s="91">
        <f>J302/C302</f>
        <v>605.52520111361741</v>
      </c>
      <c r="L302" s="84">
        <v>-34288.174140000017</v>
      </c>
      <c r="M302" s="91">
        <f>SUM(J302,L302)</f>
        <v>10707728.893615572</v>
      </c>
      <c r="N302" s="92">
        <v>13</v>
      </c>
      <c r="O302" s="92">
        <v>13</v>
      </c>
      <c r="P302" s="117">
        <f>J302-AC302</f>
        <v>-734879.51341650262</v>
      </c>
      <c r="Q302" s="96">
        <f>P302/AC302</f>
        <v>-6.4031204622169144E-2</v>
      </c>
      <c r="R302" s="119">
        <f>K302-AF302</f>
        <v>-33.109075285696804</v>
      </c>
      <c r="T302" s="82">
        <v>992</v>
      </c>
      <c r="U302" s="83" t="s">
        <v>315</v>
      </c>
      <c r="V302" s="100">
        <v>17971</v>
      </c>
      <c r="W302" s="85">
        <v>5918493.6535280589</v>
      </c>
      <c r="X302" s="85">
        <v>4063704.1119463444</v>
      </c>
      <c r="Y302" s="88">
        <v>9982197.7654744033</v>
      </c>
      <c r="Z302" s="103">
        <v>1515496.8156976718</v>
      </c>
      <c r="AA302" s="89">
        <v>11497694.581172075</v>
      </c>
      <c r="AB302" s="204">
        <v>-20798</v>
      </c>
      <c r="AC302" s="113">
        <f>AA302+AB302</f>
        <v>11476896.581172075</v>
      </c>
      <c r="AD302" s="84">
        <v>77460.935939999938</v>
      </c>
      <c r="AE302" s="84">
        <v>11554357.517112074</v>
      </c>
      <c r="AF302" s="114">
        <f>AC302/V302</f>
        <v>638.63427639931422</v>
      </c>
      <c r="AG302" s="84">
        <f>AE302/V302</f>
        <v>642.94460614946718</v>
      </c>
      <c r="AH302" s="92">
        <v>13</v>
      </c>
      <c r="AI302" s="92">
        <v>13</v>
      </c>
    </row>
    <row r="303" spans="1:35">
      <c r="D303" s="21"/>
      <c r="E303" s="21"/>
      <c r="G303" s="15"/>
    </row>
  </sheetData>
  <autoFilter ref="A10:AI10" xr:uid="{5E26B68A-C397-4289-AE13-5FFD99F138ED}">
    <sortState xmlns:xlrd2="http://schemas.microsoft.com/office/spreadsheetml/2017/richdata2" ref="A11:AI302">
      <sortCondition ref="A10"/>
    </sortState>
  </autoFilter>
  <sortState xmlns:xlrd2="http://schemas.microsoft.com/office/spreadsheetml/2017/richdata2" ref="A11:F301">
    <sortCondition ref="A10:A301"/>
  </sortState>
  <conditionalFormatting sqref="C11:C301 V11:V301">
    <cfRule type="cellIs" dxfId="10" priority="4" operator="lessThan">
      <formula>0</formula>
    </cfRule>
  </conditionalFormatting>
  <conditionalFormatting sqref="P10:R302">
    <cfRule type="cellIs" dxfId="9" priority="1" operator="lessThan">
      <formula>0</formula>
    </cfRule>
    <cfRule type="cellIs" dxfId="8" priority="2" operator="greaterThan">
      <formula>0</formula>
    </cfRule>
    <cfRule type="cellIs" dxfId="7" priority="3" operator="lessThan">
      <formula>0</formula>
    </cfRule>
  </conditionalFormatting>
  <hyperlinks>
    <hyperlink ref="A6" r:id="rId1" display="OKM:n valtionosuusrahoitus 2025 OPH:n 19.12.2024 tietojen mukaan" xr:uid="{5A22C593-98D2-4FF4-A97D-477AB94BA9BC}"/>
    <hyperlink ref="A5" r:id="rId2" display="Valtionosuuksien laskentatiedot vuodelle 2026 / VM 30.4.2025" xr:uid="{B5B7F7A8-AC70-4FA4-A425-802EBAA629AC}"/>
  </hyperlinks>
  <printOptions horizontalCentered="1"/>
  <pageMargins left="0.39370078740157483" right="0.39370078740157483" top="1.5748031496062993" bottom="0.78740157480314965" header="0.39370078740157483" footer="0.39370078740157483"/>
  <pageSetup paperSize="9" orientation="portrait" r:id="rId3"/>
  <headerFooter scaleWithDoc="0">
    <oddHeader>&amp;L&amp;G</oddHeader>
    <oddFooter>&amp;L&amp;8&amp;K06+000&amp;P/&amp;N | &amp;D &amp;T | &amp;Z&amp;F&amp;R&amp;8&amp;K06+000&amp;G</oddFooter>
  </headerFooter>
  <ignoredErrors>
    <ignoredError sqref="F10 L10 F11:F302" formulaRange="1"/>
  </ignoredErrors>
  <legacyDrawing r:id="rId4"/>
  <legacyDrawingHF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35BFF-2FE8-4C6E-B887-1766FF9A5084}">
  <dimension ref="A1:AD302"/>
  <sheetViews>
    <sheetView zoomScaleNormal="100" workbookViewId="0">
      <pane xSplit="2" ySplit="10" topLeftCell="C11" activePane="bottomRight" state="frozen"/>
      <selection pane="topRight" activeCell="C1" sqref="C1"/>
      <selection pane="bottomLeft" activeCell="A11" sqref="A11"/>
      <selection pane="bottomRight"/>
    </sheetView>
  </sheetViews>
  <sheetFormatPr defaultRowHeight="12"/>
  <cols>
    <col min="1" max="1" width="7.28515625" customWidth="1"/>
    <col min="2" max="2" width="16.28515625" customWidth="1"/>
    <col min="3" max="3" width="11.28515625" bestFit="1" customWidth="1"/>
    <col min="4" max="4" width="15.28515625" bestFit="1" customWidth="1"/>
    <col min="5" max="5" width="16.28515625" customWidth="1"/>
    <col min="6" max="6" width="15.28515625" customWidth="1"/>
    <col min="7" max="7" width="15" customWidth="1"/>
    <col min="8" max="8" width="16.28515625" style="46" customWidth="1"/>
    <col min="9" max="9" width="14.140625" bestFit="1" customWidth="1"/>
    <col min="10" max="10" width="14.28515625" style="46" bestFit="1" customWidth="1"/>
    <col min="11" max="11" width="14.28515625" style="46" customWidth="1"/>
    <col min="12" max="12" width="15.28515625" style="46" customWidth="1"/>
    <col min="13" max="13" width="8.42578125" style="46" customWidth="1"/>
    <col min="14" max="14" width="9.42578125" customWidth="1"/>
    <col min="15" max="15" width="6.5703125" bestFit="1" customWidth="1"/>
    <col min="16" max="16" width="5.5703125" customWidth="1"/>
    <col min="17" max="17" width="8.7109375" customWidth="1"/>
    <col min="18" max="18" width="18" bestFit="1" customWidth="1"/>
    <col min="19" max="19" width="11.28515625" bestFit="1" customWidth="1"/>
    <col min="20" max="20" width="15.28515625" bestFit="1" customWidth="1"/>
    <col min="21" max="21" width="16.28515625" style="46" customWidth="1"/>
    <col min="22" max="22" width="15.28515625" bestFit="1" customWidth="1"/>
    <col min="23" max="23" width="15" style="46" bestFit="1" customWidth="1"/>
    <col min="24" max="24" width="15" bestFit="1" customWidth="1"/>
    <col min="25" max="25" width="14.5703125" bestFit="1" customWidth="1"/>
    <col min="26" max="26" width="15.42578125" style="46" customWidth="1"/>
    <col min="27" max="27" width="11.28515625" customWidth="1"/>
    <col min="28" max="28" width="17" customWidth="1"/>
    <col min="29" max="29" width="9.28515625" customWidth="1"/>
    <col min="30" max="30" width="6.5703125" bestFit="1" customWidth="1"/>
  </cols>
  <sheetData>
    <row r="1" spans="1:30" s="1" customFormat="1" ht="30.75">
      <c r="A1" s="301" t="s">
        <v>567</v>
      </c>
      <c r="B1" s="6"/>
      <c r="C1" s="7"/>
      <c r="D1" s="10"/>
      <c r="E1" s="22"/>
      <c r="F1" s="22"/>
      <c r="G1"/>
      <c r="H1"/>
      <c r="J1" s="46"/>
      <c r="K1" s="46"/>
      <c r="L1" s="46"/>
      <c r="M1" s="46"/>
      <c r="Q1" s="219" t="s">
        <v>568</v>
      </c>
      <c r="Z1" s="46"/>
    </row>
    <row r="2" spans="1:30" s="162" customFormat="1" ht="15.75">
      <c r="A2" s="359" t="str">
        <f>'1. Vos-laskelma'!A2</f>
        <v>Tiivistelmä VM:n ensimmäisestä ennakkollisesta valtionosuuslaskelmasta vuodelle 2026 + OKM:n valtionosuus vuoden 2025 vos-päätöksen mukaisesti</v>
      </c>
      <c r="B2" s="360"/>
      <c r="C2" s="361"/>
      <c r="D2" s="362"/>
      <c r="E2" s="363"/>
      <c r="F2" s="363"/>
      <c r="J2" s="364"/>
      <c r="K2" s="364"/>
      <c r="L2" s="364"/>
      <c r="M2" s="364"/>
      <c r="Z2" s="364"/>
    </row>
    <row r="3" spans="1:30" s="162" customFormat="1" ht="15.75">
      <c r="A3" s="81" t="str">
        <f>'1. Vos-laskelma'!A3</f>
        <v>Kuntaliiton julkaisu 26.6.2025</v>
      </c>
      <c r="B3" s="365"/>
      <c r="C3" s="366"/>
      <c r="D3" s="367"/>
      <c r="E3" s="368"/>
      <c r="F3" s="368"/>
      <c r="J3" s="364"/>
      <c r="K3" s="364"/>
      <c r="L3" s="364"/>
      <c r="M3" s="364"/>
      <c r="Q3" s="369"/>
      <c r="Z3" s="364"/>
    </row>
    <row r="4" spans="1:30" s="162" customFormat="1" ht="15.75">
      <c r="A4" s="81" t="str">
        <f>'1. Vos-laskelma'!A4</f>
        <v>Lähteet:</v>
      </c>
      <c r="B4" s="365"/>
      <c r="C4" s="370"/>
      <c r="D4" s="367"/>
      <c r="E4" s="368"/>
      <c r="F4" s="368"/>
      <c r="J4" s="364"/>
      <c r="K4" s="364"/>
      <c r="L4" s="364"/>
      <c r="M4" s="364"/>
      <c r="Z4" s="364"/>
    </row>
    <row r="5" spans="1:30" s="162" customFormat="1" ht="19.5">
      <c r="A5" s="81" t="str">
        <f>'1. Vos-laskelma'!A5</f>
        <v>Valtionosuuksien laskentatiedot vuodelle 2026 / VM 25.6.2025</v>
      </c>
      <c r="B5" s="370"/>
      <c r="C5" s="371"/>
      <c r="D5" s="367"/>
      <c r="E5" s="368"/>
      <c r="F5" s="372"/>
      <c r="G5" s="372"/>
      <c r="J5" s="364"/>
      <c r="K5" s="364"/>
      <c r="L5" s="364"/>
      <c r="M5" s="364"/>
      <c r="Z5" s="364"/>
    </row>
    <row r="6" spans="1:30" s="162" customFormat="1" ht="19.5">
      <c r="A6" s="81" t="str">
        <f>'1. Vos-laskelma'!A6</f>
        <v>OKM:n valtionosuusrahoitus 2025 OPH:n 22.4.2025 tietojen mukaan</v>
      </c>
      <c r="B6" s="371"/>
      <c r="C6" s="371"/>
      <c r="D6" s="373"/>
      <c r="E6" s="374"/>
      <c r="F6" s="374"/>
      <c r="G6" s="372"/>
      <c r="J6" s="364"/>
      <c r="K6" s="364"/>
      <c r="L6" s="364"/>
      <c r="M6" s="364"/>
      <c r="Z6" s="364"/>
    </row>
    <row r="7" spans="1:30" s="162" customFormat="1" ht="15.75">
      <c r="A7" s="81" t="str">
        <f>'1. Vos-laskelma'!A7</f>
        <v>Muutoslaskelmat Kuntaliitto / Olli Riikonen</v>
      </c>
      <c r="B7" s="360"/>
      <c r="C7" s="371"/>
      <c r="D7" s="373"/>
      <c r="E7" s="374"/>
      <c r="F7" s="374"/>
      <c r="J7" s="364"/>
      <c r="K7" s="364"/>
      <c r="L7" s="364"/>
      <c r="M7" s="364"/>
      <c r="Z7" s="364"/>
    </row>
    <row r="8" spans="1:30" s="162" customFormat="1" ht="15.75">
      <c r="A8" s="81" t="str">
        <f>'1. Vos-laskelma'!A8</f>
        <v>Sarakeotsikossa oleva numero viittaa kirjanpidon tiliin, johon ko. erä kirjataan.</v>
      </c>
      <c r="B8" s="360"/>
      <c r="H8" s="364"/>
      <c r="J8" s="364"/>
      <c r="K8" s="364"/>
      <c r="L8" s="364"/>
      <c r="M8" s="364"/>
      <c r="U8" s="364"/>
      <c r="W8" s="364"/>
      <c r="Z8" s="364"/>
    </row>
    <row r="9" spans="1:30" s="46" customFormat="1" ht="99">
      <c r="A9" s="298" t="s">
        <v>10</v>
      </c>
      <c r="B9" s="298" t="s">
        <v>11</v>
      </c>
      <c r="C9" s="299" t="s">
        <v>521</v>
      </c>
      <c r="D9" s="299" t="str">
        <f>'1. Vos-laskelma'!D9</f>
        <v>5501 Peruspalvelujen valtionosuus ilman tasausta</v>
      </c>
      <c r="E9" s="299" t="str">
        <f>'1. Vos-laskelma'!E9</f>
        <v>5502   Verotuloihin perustuva valtionosuuden tasaus</v>
      </c>
      <c r="F9" s="299" t="str">
        <f>'1. Vos-laskelma'!F9</f>
        <v xml:space="preserve">Kunnan  peruspalvelujen valtionosuus yhteensä (D+E) </v>
      </c>
      <c r="G9" s="299" t="str">
        <f>'1. Vos-laskelma'!G9</f>
        <v xml:space="preserve">5890 Verotulo-menetysten korvaus        </v>
      </c>
      <c r="H9" s="299" t="str">
        <f>'1. Vos-laskelma'!H9</f>
        <v>VM:n valtionosuudet ja verotulo-menetysten korvaus yhteensä</v>
      </c>
      <c r="I9" s="300" t="str">
        <f>'1. Vos-laskelma'!I9</f>
        <v>5701 Opetus- ja kulttuuritoimen valtionosuus (ns. OKM-vos)</v>
      </c>
      <c r="J9" s="299" t="str">
        <f>'1. Vos-laskelma'!J9</f>
        <v>Kunnan valtionosuudet yhteensä (H+I)</v>
      </c>
      <c r="K9" s="299" t="str">
        <f>'1. Vos-laskelma'!L9</f>
        <v>Kotikunta-korvaus, netto</v>
      </c>
      <c r="L9" s="299" t="str">
        <f>'1. Vos-laskelma'!M9</f>
        <v>Valtionosuus-maksatus (valtionosuudet + kotikunta-korvaukset)</v>
      </c>
      <c r="M9" s="299" t="s">
        <v>541</v>
      </c>
      <c r="N9" s="298" t="s">
        <v>16</v>
      </c>
      <c r="O9" s="298" t="s">
        <v>17</v>
      </c>
      <c r="Q9" s="222" t="s">
        <v>10</v>
      </c>
      <c r="R9" s="222" t="s">
        <v>11</v>
      </c>
      <c r="S9" s="223" t="s">
        <v>357</v>
      </c>
      <c r="T9" s="223" t="s">
        <v>317</v>
      </c>
      <c r="U9" s="223" t="s">
        <v>365</v>
      </c>
      <c r="V9" s="223" t="s">
        <v>21</v>
      </c>
      <c r="W9" s="223" t="s">
        <v>364</v>
      </c>
      <c r="X9" s="223" t="s">
        <v>13</v>
      </c>
      <c r="Y9" s="223" t="s">
        <v>14</v>
      </c>
      <c r="Z9" s="222" t="s">
        <v>359</v>
      </c>
      <c r="AA9" s="222" t="s">
        <v>15</v>
      </c>
      <c r="AB9" s="222" t="s">
        <v>361</v>
      </c>
      <c r="AC9" s="222" t="s">
        <v>16</v>
      </c>
      <c r="AD9" s="222" t="s">
        <v>17</v>
      </c>
    </row>
    <row r="10" spans="1:30" s="116" customFormat="1" ht="32.25" customHeight="1">
      <c r="A10" s="111"/>
      <c r="B10" s="112" t="s">
        <v>22</v>
      </c>
      <c r="C10" s="113">
        <v>5605317</v>
      </c>
      <c r="D10" s="114">
        <v>477.7508211065076</v>
      </c>
      <c r="E10" s="114">
        <v>139.48451638164468</v>
      </c>
      <c r="F10" s="114">
        <v>617.23533748815225</v>
      </c>
      <c r="G10" s="114">
        <v>101.86756609840296</v>
      </c>
      <c r="H10" s="114">
        <v>719.10290358655516</v>
      </c>
      <c r="I10" s="114">
        <v>32.278244031515079</v>
      </c>
      <c r="J10" s="114">
        <v>751.38114761807026</v>
      </c>
      <c r="K10" s="114">
        <v>-42.593749580017366</v>
      </c>
      <c r="L10" s="114">
        <v>708.78739803805263</v>
      </c>
      <c r="M10" s="114">
        <v>26.337434620733006</v>
      </c>
      <c r="N10" s="113">
        <v>0</v>
      </c>
      <c r="O10" s="114">
        <v>0</v>
      </c>
      <c r="P10" s="131"/>
      <c r="Q10" s="114"/>
      <c r="R10" s="113" t="s">
        <v>22</v>
      </c>
      <c r="S10" s="113">
        <v>5573310</v>
      </c>
      <c r="T10" s="113">
        <v>453.2887047921962</v>
      </c>
      <c r="U10" s="113">
        <v>142.31132213707815</v>
      </c>
      <c r="V10" s="113">
        <v>595.60002692927458</v>
      </c>
      <c r="W10" s="113">
        <v>96.980071088814583</v>
      </c>
      <c r="X10" s="113">
        <v>692.58009801808794</v>
      </c>
      <c r="Y10" s="113">
        <v>32.463614979249314</v>
      </c>
      <c r="Z10" s="113">
        <v>725.04371299733725</v>
      </c>
      <c r="AA10" s="113">
        <v>-39.960753241169506</v>
      </c>
      <c r="AB10" s="113">
        <v>685.08295975616772</v>
      </c>
      <c r="AC10" s="113">
        <v>0</v>
      </c>
      <c r="AD10" s="114">
        <v>0</v>
      </c>
    </row>
    <row r="11" spans="1:30" s="9" customFormat="1" ht="16.5">
      <c r="A11" s="82">
        <v>5</v>
      </c>
      <c r="B11" s="83" t="s">
        <v>23</v>
      </c>
      <c r="C11" s="108">
        <v>9078</v>
      </c>
      <c r="D11" s="84">
        <v>639.5501877167834</v>
      </c>
      <c r="E11" s="84">
        <v>560.42714534965251</v>
      </c>
      <c r="F11" s="84">
        <v>1199.9773330664359</v>
      </c>
      <c r="G11" s="84">
        <v>164.21838522482142</v>
      </c>
      <c r="H11" s="84">
        <v>1364.1957182912574</v>
      </c>
      <c r="I11" s="84">
        <v>161.09087904824852</v>
      </c>
      <c r="J11" s="84">
        <v>1525.286597339506</v>
      </c>
      <c r="K11" s="84">
        <v>281.9668111037671</v>
      </c>
      <c r="L11" s="84">
        <v>1807.253408443273</v>
      </c>
      <c r="M11" s="84">
        <v>-37.085347834163713</v>
      </c>
      <c r="N11" s="92">
        <v>14</v>
      </c>
      <c r="O11" s="92">
        <v>14</v>
      </c>
      <c r="P11" s="15"/>
      <c r="Q11" s="99">
        <v>5</v>
      </c>
      <c r="R11" s="48" t="s">
        <v>23</v>
      </c>
      <c r="S11" s="85">
        <v>9113</v>
      </c>
      <c r="T11" s="108">
        <v>669.26108486252758</v>
      </c>
      <c r="U11" s="108">
        <v>579.61591813131065</v>
      </c>
      <c r="V11" s="108">
        <v>1248.8770029938382</v>
      </c>
      <c r="W11" s="108">
        <v>153.02275958354051</v>
      </c>
      <c r="X11" s="108">
        <v>1401.8997625773789</v>
      </c>
      <c r="Y11" s="108">
        <v>160.47218259629102</v>
      </c>
      <c r="Z11" s="108">
        <v>1562.3719451736697</v>
      </c>
      <c r="AA11" s="108">
        <v>281.16738826950507</v>
      </c>
      <c r="AB11" s="108">
        <v>1843.5393334431751</v>
      </c>
      <c r="AC11" s="92">
        <v>14</v>
      </c>
      <c r="AD11" s="92">
        <v>14</v>
      </c>
    </row>
    <row r="12" spans="1:30" s="9" customFormat="1" ht="16.5">
      <c r="A12" s="82">
        <v>9</v>
      </c>
      <c r="B12" s="83" t="s">
        <v>24</v>
      </c>
      <c r="C12" s="108">
        <v>2410</v>
      </c>
      <c r="D12" s="84">
        <v>865.84266122896031</v>
      </c>
      <c r="E12" s="84">
        <v>736.10016771315372</v>
      </c>
      <c r="F12" s="84">
        <v>1601.9428289421139</v>
      </c>
      <c r="G12" s="84">
        <v>158.92867656521528</v>
      </c>
      <c r="H12" s="84">
        <v>1760.8715055073292</v>
      </c>
      <c r="I12" s="84">
        <v>-199.97385892116182</v>
      </c>
      <c r="J12" s="84">
        <v>1560.8976465861674</v>
      </c>
      <c r="K12" s="84">
        <v>44.266277178423245</v>
      </c>
      <c r="L12" s="84">
        <v>1605.1639237645909</v>
      </c>
      <c r="M12" s="84">
        <v>-4.9611028711790368</v>
      </c>
      <c r="N12" s="92">
        <v>17</v>
      </c>
      <c r="O12" s="92">
        <v>17</v>
      </c>
      <c r="P12" s="15"/>
      <c r="Q12" s="99">
        <v>9</v>
      </c>
      <c r="R12" s="48" t="s">
        <v>24</v>
      </c>
      <c r="S12" s="85">
        <v>2437</v>
      </c>
      <c r="T12" s="108">
        <v>894.12242539424676</v>
      </c>
      <c r="U12" s="108">
        <v>722.80182833449794</v>
      </c>
      <c r="V12" s="108">
        <v>1616.9242537287448</v>
      </c>
      <c r="W12" s="108">
        <v>146.69280512540095</v>
      </c>
      <c r="X12" s="108">
        <v>1763.6170588541459</v>
      </c>
      <c r="Y12" s="108">
        <v>-197.75830939679935</v>
      </c>
      <c r="Z12" s="108">
        <v>1565.8587494573464</v>
      </c>
      <c r="AA12" s="108">
        <v>34.199876897825192</v>
      </c>
      <c r="AB12" s="108">
        <v>1600.0586263551718</v>
      </c>
      <c r="AC12" s="92">
        <v>17</v>
      </c>
      <c r="AD12" s="92">
        <v>17</v>
      </c>
    </row>
    <row r="13" spans="1:30" s="9" customFormat="1" ht="16.5">
      <c r="A13" s="82">
        <v>10</v>
      </c>
      <c r="B13" s="83" t="s">
        <v>25</v>
      </c>
      <c r="C13" s="108">
        <v>10780</v>
      </c>
      <c r="D13" s="84">
        <v>341.55432066964892</v>
      </c>
      <c r="E13" s="84">
        <v>629.29151779100448</v>
      </c>
      <c r="F13" s="84">
        <v>970.84583846065334</v>
      </c>
      <c r="G13" s="84">
        <v>163.68975333498159</v>
      </c>
      <c r="H13" s="84">
        <v>1134.5355917956349</v>
      </c>
      <c r="I13" s="84">
        <v>-25.949072356215215</v>
      </c>
      <c r="J13" s="84">
        <v>1108.5865194394196</v>
      </c>
      <c r="K13" s="84">
        <v>0.78087709647495229</v>
      </c>
      <c r="L13" s="84">
        <v>1109.3673965358948</v>
      </c>
      <c r="M13" s="84">
        <v>25.44771995516794</v>
      </c>
      <c r="N13" s="92">
        <v>14</v>
      </c>
      <c r="O13" s="92">
        <v>14</v>
      </c>
      <c r="P13" s="15"/>
      <c r="Q13" s="99">
        <v>10</v>
      </c>
      <c r="R13" s="48" t="s">
        <v>25</v>
      </c>
      <c r="S13" s="85">
        <v>10933</v>
      </c>
      <c r="T13" s="108">
        <v>343.61525174305268</v>
      </c>
      <c r="U13" s="108">
        <v>614.1261173928259</v>
      </c>
      <c r="V13" s="108">
        <v>957.7413691358787</v>
      </c>
      <c r="W13" s="108">
        <v>150.98336284631498</v>
      </c>
      <c r="X13" s="108">
        <v>1108.7247319821936</v>
      </c>
      <c r="Y13" s="108">
        <v>-25.585932497942011</v>
      </c>
      <c r="Z13" s="108">
        <v>1083.1387994842516</v>
      </c>
      <c r="AA13" s="108">
        <v>0.90716792280252234</v>
      </c>
      <c r="AB13" s="108">
        <v>1084.0459674070541</v>
      </c>
      <c r="AC13" s="92">
        <v>14</v>
      </c>
      <c r="AD13" s="92">
        <v>14</v>
      </c>
    </row>
    <row r="14" spans="1:30" s="9" customFormat="1" ht="16.5">
      <c r="A14" s="82">
        <v>16</v>
      </c>
      <c r="B14" s="83" t="s">
        <v>26</v>
      </c>
      <c r="C14" s="108">
        <v>7889</v>
      </c>
      <c r="D14" s="84">
        <v>631.39063295665539</v>
      </c>
      <c r="E14" s="84">
        <v>310.04367920356333</v>
      </c>
      <c r="F14" s="84">
        <v>941.43431216021872</v>
      </c>
      <c r="G14" s="84">
        <v>132.21563269318995</v>
      </c>
      <c r="H14" s="84">
        <v>1073.6499448534087</v>
      </c>
      <c r="I14" s="84">
        <v>-66.201546457092149</v>
      </c>
      <c r="J14" s="84">
        <v>1007.4483983963165</v>
      </c>
      <c r="K14" s="84">
        <v>57.805938542274056</v>
      </c>
      <c r="L14" s="84">
        <v>1065.2543369385905</v>
      </c>
      <c r="M14" s="84">
        <v>-60.224438131058037</v>
      </c>
      <c r="N14" s="92">
        <v>7</v>
      </c>
      <c r="O14" s="92">
        <v>7</v>
      </c>
      <c r="P14" s="15"/>
      <c r="Q14" s="99">
        <v>16</v>
      </c>
      <c r="R14" s="48" t="s">
        <v>26</v>
      </c>
      <c r="S14" s="85">
        <v>7968</v>
      </c>
      <c r="T14" s="108">
        <v>676.40640160717385</v>
      </c>
      <c r="U14" s="108">
        <v>333.04804874956363</v>
      </c>
      <c r="V14" s="108">
        <v>1009.4544503567374</v>
      </c>
      <c r="W14" s="108">
        <v>123.76356689352862</v>
      </c>
      <c r="X14" s="108">
        <v>1133.218017250266</v>
      </c>
      <c r="Y14" s="108">
        <v>-65.545180722891573</v>
      </c>
      <c r="Z14" s="108">
        <v>1067.6728365273746</v>
      </c>
      <c r="AA14" s="108">
        <v>68.302606487198801</v>
      </c>
      <c r="AB14" s="108">
        <v>1135.9754430145733</v>
      </c>
      <c r="AC14" s="92">
        <v>7</v>
      </c>
      <c r="AD14" s="92">
        <v>7</v>
      </c>
    </row>
    <row r="15" spans="1:30" s="9" customFormat="1" ht="16.5">
      <c r="A15" s="82">
        <v>18</v>
      </c>
      <c r="B15" s="83" t="s">
        <v>27</v>
      </c>
      <c r="C15" s="108">
        <v>4651</v>
      </c>
      <c r="D15" s="84">
        <v>396.72169236924043</v>
      </c>
      <c r="E15" s="84">
        <v>214.16637369568014</v>
      </c>
      <c r="F15" s="84">
        <v>610.88806606492062</v>
      </c>
      <c r="G15" s="84">
        <v>100.60178777721489</v>
      </c>
      <c r="H15" s="84">
        <v>711.48985384213552</v>
      </c>
      <c r="I15" s="84">
        <v>4.9241023435820255</v>
      </c>
      <c r="J15" s="84">
        <v>716.41395618571755</v>
      </c>
      <c r="K15" s="84">
        <v>130.15167948828213</v>
      </c>
      <c r="L15" s="84">
        <v>846.56563567399962</v>
      </c>
      <c r="M15" s="84">
        <v>-7.0897030557129028</v>
      </c>
      <c r="N15" s="92">
        <v>1</v>
      </c>
      <c r="O15" s="93">
        <v>34</v>
      </c>
      <c r="P15" s="15"/>
      <c r="Q15" s="99">
        <v>18</v>
      </c>
      <c r="R15" s="48" t="s">
        <v>27</v>
      </c>
      <c r="S15" s="85">
        <v>4700</v>
      </c>
      <c r="T15" s="108">
        <v>404.99928365420965</v>
      </c>
      <c r="U15" s="108">
        <v>220.06534332972015</v>
      </c>
      <c r="V15" s="108">
        <v>625.06462698392988</v>
      </c>
      <c r="W15" s="108">
        <v>93.566266300053812</v>
      </c>
      <c r="X15" s="108">
        <v>718.6308932839836</v>
      </c>
      <c r="Y15" s="108">
        <v>4.8727659574468083</v>
      </c>
      <c r="Z15" s="108">
        <v>723.50365924143046</v>
      </c>
      <c r="AA15" s="108">
        <v>122.86486379999999</v>
      </c>
      <c r="AB15" s="108">
        <v>846.36852304143042</v>
      </c>
      <c r="AC15" s="92">
        <v>1</v>
      </c>
      <c r="AD15" s="93">
        <v>34</v>
      </c>
    </row>
    <row r="16" spans="1:30" s="9" customFormat="1" ht="16.5">
      <c r="A16" s="82">
        <v>19</v>
      </c>
      <c r="B16" s="83" t="s">
        <v>28</v>
      </c>
      <c r="C16" s="108">
        <v>3966</v>
      </c>
      <c r="D16" s="84">
        <v>321.74817648924954</v>
      </c>
      <c r="E16" s="84">
        <v>401.69652008949578</v>
      </c>
      <c r="F16" s="84">
        <v>723.44469657874538</v>
      </c>
      <c r="G16" s="84">
        <v>85.757629169136251</v>
      </c>
      <c r="H16" s="84">
        <v>809.20232574788167</v>
      </c>
      <c r="I16" s="84">
        <v>-248.92939989914271</v>
      </c>
      <c r="J16" s="84">
        <v>560.27292584873896</v>
      </c>
      <c r="K16" s="84">
        <v>18.934426399394855</v>
      </c>
      <c r="L16" s="84">
        <v>579.2073522481337</v>
      </c>
      <c r="M16" s="84">
        <v>17.964500739716641</v>
      </c>
      <c r="N16" s="92">
        <v>2</v>
      </c>
      <c r="O16" s="92">
        <v>2</v>
      </c>
      <c r="P16" s="15"/>
      <c r="Q16" s="99">
        <v>19</v>
      </c>
      <c r="R16" s="48" t="s">
        <v>28</v>
      </c>
      <c r="S16" s="85">
        <v>3961</v>
      </c>
      <c r="T16" s="108">
        <v>300.77198858621858</v>
      </c>
      <c r="U16" s="108">
        <v>411.1174535830757</v>
      </c>
      <c r="V16" s="108">
        <v>711.88944216929417</v>
      </c>
      <c r="W16" s="108">
        <v>79.662608286862692</v>
      </c>
      <c r="X16" s="108">
        <v>791.55205045615685</v>
      </c>
      <c r="Y16" s="108">
        <v>-249.24362534713455</v>
      </c>
      <c r="Z16" s="108">
        <v>542.30842510902232</v>
      </c>
      <c r="AA16" s="108">
        <v>24.429098990154007</v>
      </c>
      <c r="AB16" s="108">
        <v>566.73752409917631</v>
      </c>
      <c r="AC16" s="92">
        <v>2</v>
      </c>
      <c r="AD16" s="92">
        <v>2</v>
      </c>
    </row>
    <row r="17" spans="1:30" s="9" customFormat="1" ht="16.5">
      <c r="A17" s="82">
        <v>20</v>
      </c>
      <c r="B17" s="83" t="s">
        <v>29</v>
      </c>
      <c r="C17" s="108">
        <v>16387</v>
      </c>
      <c r="D17" s="84">
        <v>53.767426132673933</v>
      </c>
      <c r="E17" s="84">
        <v>414.40300063661192</v>
      </c>
      <c r="F17" s="84">
        <v>468.17042676928588</v>
      </c>
      <c r="G17" s="84">
        <v>80.568984451170721</v>
      </c>
      <c r="H17" s="84">
        <v>548.73941122045665</v>
      </c>
      <c r="I17" s="84">
        <v>-136.61121620796973</v>
      </c>
      <c r="J17" s="84">
        <v>412.12819501248691</v>
      </c>
      <c r="K17" s="84">
        <v>-20.644276615609936</v>
      </c>
      <c r="L17" s="84">
        <v>391.4839183968769</v>
      </c>
      <c r="M17" s="84">
        <v>26.712947649736861</v>
      </c>
      <c r="N17" s="92">
        <v>6</v>
      </c>
      <c r="O17" s="92">
        <v>6</v>
      </c>
      <c r="P17" s="15"/>
      <c r="Q17" s="99">
        <v>20</v>
      </c>
      <c r="R17" s="48" t="s">
        <v>29</v>
      </c>
      <c r="S17" s="85">
        <v>16405</v>
      </c>
      <c r="T17" s="108">
        <v>28.823480980358259</v>
      </c>
      <c r="U17" s="108">
        <v>419.8010899779747</v>
      </c>
      <c r="V17" s="108">
        <v>448.62457095833298</v>
      </c>
      <c r="W17" s="108">
        <v>73.251999171865975</v>
      </c>
      <c r="X17" s="108">
        <v>521.87657013019896</v>
      </c>
      <c r="Y17" s="108">
        <v>-136.46132276744896</v>
      </c>
      <c r="Z17" s="108">
        <v>385.41524736275005</v>
      </c>
      <c r="AA17" s="108">
        <v>-24.881090688204818</v>
      </c>
      <c r="AB17" s="108">
        <v>360.53415667454516</v>
      </c>
      <c r="AC17" s="92">
        <v>6</v>
      </c>
      <c r="AD17" s="92">
        <v>6</v>
      </c>
    </row>
    <row r="18" spans="1:30" s="9" customFormat="1" ht="16.5">
      <c r="A18" s="82">
        <v>46</v>
      </c>
      <c r="B18" s="83" t="s">
        <v>30</v>
      </c>
      <c r="C18" s="108">
        <v>1288</v>
      </c>
      <c r="D18" s="84">
        <v>1232.986867639265</v>
      </c>
      <c r="E18" s="84">
        <v>409.44978933678846</v>
      </c>
      <c r="F18" s="84">
        <v>1642.4366569760534</v>
      </c>
      <c r="G18" s="84">
        <v>199.00160618308064</v>
      </c>
      <c r="H18" s="84">
        <v>1841.4382631591341</v>
      </c>
      <c r="I18" s="84">
        <v>-274.46428571428572</v>
      </c>
      <c r="J18" s="84">
        <v>1566.9739774448483</v>
      </c>
      <c r="K18" s="84">
        <v>374.27644285714291</v>
      </c>
      <c r="L18" s="84">
        <v>1941.2504203019914</v>
      </c>
      <c r="M18" s="84">
        <v>-10.796864325870274</v>
      </c>
      <c r="N18" s="92">
        <v>10</v>
      </c>
      <c r="O18" s="92">
        <v>10</v>
      </c>
      <c r="P18" s="15"/>
      <c r="Q18" s="99">
        <v>46</v>
      </c>
      <c r="R18" s="48" t="s">
        <v>30</v>
      </c>
      <c r="S18" s="85">
        <v>1320</v>
      </c>
      <c r="T18" s="108">
        <v>1223.0571148372528</v>
      </c>
      <c r="U18" s="108">
        <v>439.44469981450715</v>
      </c>
      <c r="V18" s="108">
        <v>1662.5018146517602</v>
      </c>
      <c r="W18" s="108">
        <v>183.07963317956444</v>
      </c>
      <c r="X18" s="108">
        <v>1845.5814478313248</v>
      </c>
      <c r="Y18" s="108">
        <v>-267.81060606060606</v>
      </c>
      <c r="Z18" s="108">
        <v>1577.7708417707186</v>
      </c>
      <c r="AA18" s="108">
        <v>276.7436161363637</v>
      </c>
      <c r="AB18" s="108">
        <v>1854.5144579070825</v>
      </c>
      <c r="AC18" s="92">
        <v>10</v>
      </c>
      <c r="AD18" s="92">
        <v>10</v>
      </c>
    </row>
    <row r="19" spans="1:30" s="9" customFormat="1" ht="16.5">
      <c r="A19" s="82">
        <v>47</v>
      </c>
      <c r="B19" s="83" t="s">
        <v>31</v>
      </c>
      <c r="C19" s="108">
        <v>1762</v>
      </c>
      <c r="D19" s="84">
        <v>1553.5773829889858</v>
      </c>
      <c r="E19" s="84">
        <v>241.58053540678387</v>
      </c>
      <c r="F19" s="84">
        <v>1795.1579183957697</v>
      </c>
      <c r="G19" s="84">
        <v>169.62666315141323</v>
      </c>
      <c r="H19" s="84">
        <v>1964.7845815471828</v>
      </c>
      <c r="I19" s="84">
        <v>-39.487514188422246</v>
      </c>
      <c r="J19" s="84">
        <v>1925.2970673587606</v>
      </c>
      <c r="K19" s="84">
        <v>-36.895106696935301</v>
      </c>
      <c r="L19" s="84">
        <v>1888.4019606618256</v>
      </c>
      <c r="M19" s="84">
        <v>-29.437975531251368</v>
      </c>
      <c r="N19" s="92">
        <v>19</v>
      </c>
      <c r="O19" s="92">
        <v>19</v>
      </c>
      <c r="P19" s="15"/>
      <c r="Q19" s="99">
        <v>47</v>
      </c>
      <c r="R19" s="48" t="s">
        <v>31</v>
      </c>
      <c r="S19" s="85">
        <v>1771</v>
      </c>
      <c r="T19" s="108">
        <v>1564.4051631434636</v>
      </c>
      <c r="U19" s="108">
        <v>271.06828540360453</v>
      </c>
      <c r="V19" s="108">
        <v>1835.4734485470683</v>
      </c>
      <c r="W19" s="108">
        <v>158.54843793413517</v>
      </c>
      <c r="X19" s="108">
        <v>1994.0218864812032</v>
      </c>
      <c r="Y19" s="108">
        <v>-39.28684359119142</v>
      </c>
      <c r="Z19" s="108">
        <v>1954.735042890012</v>
      </c>
      <c r="AA19" s="108">
        <v>-27.2954025974026</v>
      </c>
      <c r="AB19" s="108">
        <v>1927.4396402926093</v>
      </c>
      <c r="AC19" s="92">
        <v>19</v>
      </c>
      <c r="AD19" s="92">
        <v>19</v>
      </c>
    </row>
    <row r="20" spans="1:30" s="9" customFormat="1" ht="16.5">
      <c r="A20" s="82">
        <v>49</v>
      </c>
      <c r="B20" s="83" t="s">
        <v>32</v>
      </c>
      <c r="C20" s="108">
        <v>320931</v>
      </c>
      <c r="D20" s="84">
        <v>1443.8380448698781</v>
      </c>
      <c r="E20" s="84">
        <v>-77.108745542916225</v>
      </c>
      <c r="F20" s="84">
        <v>1366.7292993269618</v>
      </c>
      <c r="G20" s="84">
        <v>72.025266939344192</v>
      </c>
      <c r="H20" s="84">
        <v>1438.754566266306</v>
      </c>
      <c r="I20" s="84">
        <v>23.773340686938937</v>
      </c>
      <c r="J20" s="84">
        <v>1462.5279069532451</v>
      </c>
      <c r="K20" s="84">
        <v>-56.024779251801775</v>
      </c>
      <c r="L20" s="84">
        <v>1406.5031277014434</v>
      </c>
      <c r="M20" s="84">
        <v>15.949447334207207</v>
      </c>
      <c r="N20" s="92">
        <v>1</v>
      </c>
      <c r="O20" s="93">
        <v>33</v>
      </c>
      <c r="P20" s="15"/>
      <c r="Q20" s="99">
        <v>49</v>
      </c>
      <c r="R20" s="48" t="s">
        <v>32</v>
      </c>
      <c r="S20" s="85">
        <v>314024</v>
      </c>
      <c r="T20" s="108">
        <v>1424.6409680565296</v>
      </c>
      <c r="U20" s="108">
        <v>-76.552827579359445</v>
      </c>
      <c r="V20" s="108">
        <v>1348.0881404771701</v>
      </c>
      <c r="W20" s="108">
        <v>74.194080637804305</v>
      </c>
      <c r="X20" s="108">
        <v>1422.2822211149744</v>
      </c>
      <c r="Y20" s="108">
        <v>24.296238504063382</v>
      </c>
      <c r="Z20" s="108">
        <v>1446.5784596190379</v>
      </c>
      <c r="AA20" s="108">
        <v>-56.198380521882058</v>
      </c>
      <c r="AB20" s="108">
        <v>1390.3800790971559</v>
      </c>
      <c r="AC20" s="92">
        <v>1</v>
      </c>
      <c r="AD20" s="93">
        <v>33</v>
      </c>
    </row>
    <row r="21" spans="1:30" s="9" customFormat="1" ht="16.5">
      <c r="A21" s="82">
        <v>50</v>
      </c>
      <c r="B21" s="83" t="s">
        <v>33</v>
      </c>
      <c r="C21" s="108">
        <v>11084</v>
      </c>
      <c r="D21" s="84">
        <v>175.43422627453262</v>
      </c>
      <c r="E21" s="84">
        <v>286.09837659772552</v>
      </c>
      <c r="F21" s="84">
        <v>461.53260287225817</v>
      </c>
      <c r="G21" s="84">
        <v>109.21507926180821</v>
      </c>
      <c r="H21" s="84">
        <v>570.74768213406639</v>
      </c>
      <c r="I21" s="84">
        <v>-100.07921328040419</v>
      </c>
      <c r="J21" s="84">
        <v>470.6684688536622</v>
      </c>
      <c r="K21" s="84">
        <v>23.239477269938654</v>
      </c>
      <c r="L21" s="84">
        <v>493.90794612360077</v>
      </c>
      <c r="M21" s="84">
        <v>37.287952349832494</v>
      </c>
      <c r="N21" s="92">
        <v>4</v>
      </c>
      <c r="O21" s="92">
        <v>4</v>
      </c>
      <c r="P21" s="15"/>
      <c r="Q21" s="99">
        <v>50</v>
      </c>
      <c r="R21" s="48" t="s">
        <v>33</v>
      </c>
      <c r="S21" s="85">
        <v>11184</v>
      </c>
      <c r="T21" s="108">
        <v>134.71860597653958</v>
      </c>
      <c r="U21" s="108">
        <v>297.06582576670036</v>
      </c>
      <c r="V21" s="108">
        <v>431.78443174323996</v>
      </c>
      <c r="W21" s="108">
        <v>100.78045528991738</v>
      </c>
      <c r="X21" s="108">
        <v>532.56488703315733</v>
      </c>
      <c r="Y21" s="108">
        <v>-99.184370529327609</v>
      </c>
      <c r="Z21" s="108">
        <v>433.38051650382971</v>
      </c>
      <c r="AA21" s="108">
        <v>23.463911110515024</v>
      </c>
      <c r="AB21" s="108">
        <v>456.84442761434474</v>
      </c>
      <c r="AC21" s="92">
        <v>4</v>
      </c>
      <c r="AD21" s="92">
        <v>4</v>
      </c>
    </row>
    <row r="22" spans="1:30" s="9" customFormat="1" ht="16.5">
      <c r="A22" s="82">
        <v>51</v>
      </c>
      <c r="B22" s="83" t="s">
        <v>34</v>
      </c>
      <c r="C22" s="108">
        <v>9052</v>
      </c>
      <c r="D22" s="84">
        <v>-521.54208364928922</v>
      </c>
      <c r="E22" s="84">
        <v>-37.81050048513783</v>
      </c>
      <c r="F22" s="84">
        <v>-559.35258413442705</v>
      </c>
      <c r="G22" s="84">
        <v>149.45307217120688</v>
      </c>
      <c r="H22" s="84">
        <v>-409.89951196322016</v>
      </c>
      <c r="I22" s="84">
        <v>-46.98353954927088</v>
      </c>
      <c r="J22" s="84">
        <v>-456.88305151249102</v>
      </c>
      <c r="K22" s="84">
        <v>-0.72738211444983591</v>
      </c>
      <c r="L22" s="84">
        <v>-457.6104336269409</v>
      </c>
      <c r="M22" s="84">
        <v>-5.1717835505759808</v>
      </c>
      <c r="N22" s="92">
        <v>4</v>
      </c>
      <c r="O22" s="92">
        <v>4</v>
      </c>
      <c r="P22" s="15"/>
      <c r="Q22" s="99">
        <v>51</v>
      </c>
      <c r="R22" s="48" t="s">
        <v>34</v>
      </c>
      <c r="S22" s="85">
        <v>9143</v>
      </c>
      <c r="T22" s="108">
        <v>-519.77337164607377</v>
      </c>
      <c r="U22" s="108">
        <v>-28.872986870619027</v>
      </c>
      <c r="V22" s="108">
        <v>-548.64635851669277</v>
      </c>
      <c r="W22" s="108">
        <v>143.45100436862447</v>
      </c>
      <c r="X22" s="108">
        <v>-405.19535414806836</v>
      </c>
      <c r="Y22" s="108">
        <v>-46.515913813846659</v>
      </c>
      <c r="Z22" s="108">
        <v>-451.71126796191504</v>
      </c>
      <c r="AA22" s="108">
        <v>-4.1585950585147096</v>
      </c>
      <c r="AB22" s="108">
        <v>-455.86986302042976</v>
      </c>
      <c r="AC22" s="92">
        <v>4</v>
      </c>
      <c r="AD22" s="92">
        <v>4</v>
      </c>
    </row>
    <row r="23" spans="1:30" s="9" customFormat="1" ht="16.5">
      <c r="A23" s="82">
        <v>52</v>
      </c>
      <c r="B23" s="83" t="s">
        <v>35</v>
      </c>
      <c r="C23" s="108">
        <v>2272</v>
      </c>
      <c r="D23" s="84">
        <v>705.08246657984932</v>
      </c>
      <c r="E23" s="84">
        <v>462.81683369074489</v>
      </c>
      <c r="F23" s="84">
        <v>1167.8993002705943</v>
      </c>
      <c r="G23" s="84">
        <v>171.13461615095736</v>
      </c>
      <c r="H23" s="84">
        <v>1339.0339164215516</v>
      </c>
      <c r="I23" s="84">
        <v>110.10255281690141</v>
      </c>
      <c r="J23" s="84">
        <v>1449.1364692384529</v>
      </c>
      <c r="K23" s="84">
        <v>5.135701584507042</v>
      </c>
      <c r="L23" s="84">
        <v>1454.2721708229599</v>
      </c>
      <c r="M23" s="84">
        <v>-59.201525320276005</v>
      </c>
      <c r="N23" s="92">
        <v>14</v>
      </c>
      <c r="O23" s="92">
        <v>14</v>
      </c>
      <c r="P23" s="15"/>
      <c r="Q23" s="99">
        <v>52</v>
      </c>
      <c r="R23" s="48" t="s">
        <v>35</v>
      </c>
      <c r="S23" s="85">
        <v>2292</v>
      </c>
      <c r="T23" s="108">
        <v>742.03983129549954</v>
      </c>
      <c r="U23" s="108">
        <v>499.2746987477276</v>
      </c>
      <c r="V23" s="108">
        <v>1241.3145300432273</v>
      </c>
      <c r="W23" s="108">
        <v>157.88166695878272</v>
      </c>
      <c r="X23" s="108">
        <v>1399.19619700201</v>
      </c>
      <c r="Y23" s="108">
        <v>109.14179755671903</v>
      </c>
      <c r="Z23" s="108">
        <v>1508.337994558729</v>
      </c>
      <c r="AA23" s="108">
        <v>-18.050832303664919</v>
      </c>
      <c r="AB23" s="108">
        <v>1490.287162255064</v>
      </c>
      <c r="AC23" s="92">
        <v>14</v>
      </c>
      <c r="AD23" s="92">
        <v>14</v>
      </c>
    </row>
    <row r="24" spans="1:30" s="9" customFormat="1" ht="16.5">
      <c r="A24" s="82">
        <v>61</v>
      </c>
      <c r="B24" s="83" t="s">
        <v>36</v>
      </c>
      <c r="C24" s="108">
        <v>16478</v>
      </c>
      <c r="D24" s="84">
        <v>183.1324339084608</v>
      </c>
      <c r="E24" s="84">
        <v>384.56076771749542</v>
      </c>
      <c r="F24" s="84">
        <v>567.69320162595625</v>
      </c>
      <c r="G24" s="84">
        <v>125.43725339076349</v>
      </c>
      <c r="H24" s="84">
        <v>693.13045501671968</v>
      </c>
      <c r="I24" s="84">
        <v>158.77891734433791</v>
      </c>
      <c r="J24" s="84">
        <v>851.90937236105765</v>
      </c>
      <c r="K24" s="84">
        <v>20.636485495812607</v>
      </c>
      <c r="L24" s="84">
        <v>872.54585785687016</v>
      </c>
      <c r="M24" s="84">
        <v>57.977161641905013</v>
      </c>
      <c r="N24" s="92">
        <v>5</v>
      </c>
      <c r="O24" s="92">
        <v>5</v>
      </c>
      <c r="P24" s="15"/>
      <c r="Q24" s="99">
        <v>61</v>
      </c>
      <c r="R24" s="48" t="s">
        <v>36</v>
      </c>
      <c r="S24" s="85">
        <v>16469</v>
      </c>
      <c r="T24" s="108">
        <v>188.98458031046721</v>
      </c>
      <c r="U24" s="108">
        <v>328.66119953301626</v>
      </c>
      <c r="V24" s="108">
        <v>517.64577984348352</v>
      </c>
      <c r="W24" s="108">
        <v>117.42074382727522</v>
      </c>
      <c r="X24" s="108">
        <v>635.06652367075867</v>
      </c>
      <c r="Y24" s="108">
        <v>158.86568704839397</v>
      </c>
      <c r="Z24" s="108">
        <v>793.93221071915264</v>
      </c>
      <c r="AA24" s="108">
        <v>21.27630514421033</v>
      </c>
      <c r="AB24" s="108">
        <v>815.20851586336289</v>
      </c>
      <c r="AC24" s="92">
        <v>5</v>
      </c>
      <c r="AD24" s="92">
        <v>5</v>
      </c>
    </row>
    <row r="25" spans="1:30" s="9" customFormat="1" ht="16.5">
      <c r="A25" s="82">
        <v>69</v>
      </c>
      <c r="B25" s="83" t="s">
        <v>37</v>
      </c>
      <c r="C25" s="108">
        <v>6492</v>
      </c>
      <c r="D25" s="84">
        <v>78.218686610141873</v>
      </c>
      <c r="E25" s="84">
        <v>475.63246661752032</v>
      </c>
      <c r="F25" s="84">
        <v>553.85115322766217</v>
      </c>
      <c r="G25" s="84">
        <v>131.03836939896775</v>
      </c>
      <c r="H25" s="84">
        <v>684.88952262662997</v>
      </c>
      <c r="I25" s="84">
        <v>105.35120147874306</v>
      </c>
      <c r="J25" s="84">
        <v>790.24072410537303</v>
      </c>
      <c r="K25" s="84">
        <v>-3.3635884473197795</v>
      </c>
      <c r="L25" s="84">
        <v>786.87713565805325</v>
      </c>
      <c r="M25" s="84">
        <v>41.812528088837325</v>
      </c>
      <c r="N25" s="92">
        <v>17</v>
      </c>
      <c r="O25" s="92">
        <v>17</v>
      </c>
      <c r="P25" s="15"/>
      <c r="Q25" s="99">
        <v>69</v>
      </c>
      <c r="R25" s="48" t="s">
        <v>37</v>
      </c>
      <c r="S25" s="85">
        <v>6558</v>
      </c>
      <c r="T25" s="108">
        <v>32.202411277096388</v>
      </c>
      <c r="U25" s="108">
        <v>493.15161471884846</v>
      </c>
      <c r="V25" s="108">
        <v>525.35402599594488</v>
      </c>
      <c r="W25" s="108">
        <v>118.78322766011523</v>
      </c>
      <c r="X25" s="108">
        <v>644.13725365606001</v>
      </c>
      <c r="Y25" s="108">
        <v>104.29094236047575</v>
      </c>
      <c r="Z25" s="108">
        <v>748.42819601653571</v>
      </c>
      <c r="AA25" s="108">
        <v>5.5792160567246123</v>
      </c>
      <c r="AB25" s="108">
        <v>754.00741207326041</v>
      </c>
      <c r="AC25" s="92">
        <v>17</v>
      </c>
      <c r="AD25" s="92">
        <v>17</v>
      </c>
    </row>
    <row r="26" spans="1:30" s="9" customFormat="1" ht="16.5">
      <c r="A26" s="82">
        <v>71</v>
      </c>
      <c r="B26" s="83" t="s">
        <v>38</v>
      </c>
      <c r="C26" s="108">
        <v>6365</v>
      </c>
      <c r="D26" s="84">
        <v>649.71924235984147</v>
      </c>
      <c r="E26" s="84">
        <v>640.00390223625459</v>
      </c>
      <c r="F26" s="84">
        <v>1289.7231445960961</v>
      </c>
      <c r="G26" s="84">
        <v>156.46532407406448</v>
      </c>
      <c r="H26" s="84">
        <v>1446.1884686701605</v>
      </c>
      <c r="I26" s="84">
        <v>125.85545954438335</v>
      </c>
      <c r="J26" s="84">
        <v>1572.0439282145439</v>
      </c>
      <c r="K26" s="84">
        <v>4.6877526787117034</v>
      </c>
      <c r="L26" s="84">
        <v>1576.7316808932558</v>
      </c>
      <c r="M26" s="84">
        <v>62.507725029652192</v>
      </c>
      <c r="N26" s="92">
        <v>17</v>
      </c>
      <c r="O26" s="92">
        <v>17</v>
      </c>
      <c r="P26" s="15"/>
      <c r="Q26" s="99">
        <v>71</v>
      </c>
      <c r="R26" s="48" t="s">
        <v>38</v>
      </c>
      <c r="S26" s="85">
        <v>6473</v>
      </c>
      <c r="T26" s="108">
        <v>625.5949675124549</v>
      </c>
      <c r="U26" s="108">
        <v>616.53939456463911</v>
      </c>
      <c r="V26" s="108">
        <v>1242.134362077094</v>
      </c>
      <c r="W26" s="108">
        <v>143.64624092241226</v>
      </c>
      <c r="X26" s="108">
        <v>1385.7806029995063</v>
      </c>
      <c r="Y26" s="108">
        <v>123.75560018538545</v>
      </c>
      <c r="Z26" s="108">
        <v>1509.5362031848917</v>
      </c>
      <c r="AA26" s="108">
        <v>-1.8283646222771506</v>
      </c>
      <c r="AB26" s="108">
        <v>1507.7078385626146</v>
      </c>
      <c r="AC26" s="92">
        <v>17</v>
      </c>
      <c r="AD26" s="92">
        <v>17</v>
      </c>
    </row>
    <row r="27" spans="1:30" s="9" customFormat="1" ht="16.5">
      <c r="A27" s="82">
        <v>72</v>
      </c>
      <c r="B27" s="83" t="s">
        <v>39</v>
      </c>
      <c r="C27" s="108">
        <v>927</v>
      </c>
      <c r="D27" s="84">
        <v>1184.7309672561255</v>
      </c>
      <c r="E27" s="84">
        <v>386.44527234755861</v>
      </c>
      <c r="F27" s="84">
        <v>1571.1762396036841</v>
      </c>
      <c r="G27" s="84">
        <v>123.698490687477</v>
      </c>
      <c r="H27" s="84">
        <v>1694.8747302911611</v>
      </c>
      <c r="I27" s="84">
        <v>-263.38942826321465</v>
      </c>
      <c r="J27" s="84">
        <v>1431.4853020279465</v>
      </c>
      <c r="K27" s="84">
        <v>-28.770692556634305</v>
      </c>
      <c r="L27" s="84">
        <v>1402.7146094713121</v>
      </c>
      <c r="M27" s="84">
        <v>-39.774281645342626</v>
      </c>
      <c r="N27" s="92">
        <v>17</v>
      </c>
      <c r="O27" s="92">
        <v>17</v>
      </c>
      <c r="P27" s="15"/>
      <c r="Q27" s="99">
        <v>72</v>
      </c>
      <c r="R27" s="48" t="s">
        <v>39</v>
      </c>
      <c r="S27" s="85">
        <v>948</v>
      </c>
      <c r="T27" s="108">
        <v>1227.6133930042133</v>
      </c>
      <c r="U27" s="108">
        <v>386.99920181057519</v>
      </c>
      <c r="V27" s="108">
        <v>1614.6125948147883</v>
      </c>
      <c r="W27" s="108">
        <v>114.2018411791759</v>
      </c>
      <c r="X27" s="108">
        <v>1728.8144359939643</v>
      </c>
      <c r="Y27" s="108">
        <v>-257.55485232067508</v>
      </c>
      <c r="Z27" s="108">
        <v>1471.2595836732892</v>
      </c>
      <c r="AA27" s="108">
        <v>-26.375031645569621</v>
      </c>
      <c r="AB27" s="108">
        <v>1444.8845520277196</v>
      </c>
      <c r="AC27" s="92">
        <v>17</v>
      </c>
      <c r="AD27" s="92">
        <v>17</v>
      </c>
    </row>
    <row r="28" spans="1:30" s="9" customFormat="1" ht="16.5">
      <c r="A28" s="82">
        <v>74</v>
      </c>
      <c r="B28" s="83" t="s">
        <v>40</v>
      </c>
      <c r="C28" s="108">
        <v>985</v>
      </c>
      <c r="D28" s="84">
        <v>862.21397743544571</v>
      </c>
      <c r="E28" s="84">
        <v>561.6797560969585</v>
      </c>
      <c r="F28" s="84">
        <v>1423.8937335324042</v>
      </c>
      <c r="G28" s="84">
        <v>225.90670721633657</v>
      </c>
      <c r="H28" s="84">
        <v>1649.8004407487408</v>
      </c>
      <c r="I28" s="84">
        <v>-293.2456852791878</v>
      </c>
      <c r="J28" s="84">
        <v>1356.5547554695531</v>
      </c>
      <c r="K28" s="84">
        <v>69.383738071065991</v>
      </c>
      <c r="L28" s="84">
        <v>1425.9384935406192</v>
      </c>
      <c r="M28" s="84">
        <v>44.02747501460226</v>
      </c>
      <c r="N28" s="92">
        <v>16</v>
      </c>
      <c r="O28" s="92">
        <v>16</v>
      </c>
      <c r="P28" s="15"/>
      <c r="Q28" s="99">
        <v>74</v>
      </c>
      <c r="R28" s="48" t="s">
        <v>40</v>
      </c>
      <c r="S28" s="85">
        <v>1013</v>
      </c>
      <c r="T28" s="108">
        <v>833.8056599207523</v>
      </c>
      <c r="U28" s="108">
        <v>559.98317964700118</v>
      </c>
      <c r="V28" s="108">
        <v>1393.7888395677535</v>
      </c>
      <c r="W28" s="108">
        <v>203.87861857722694</v>
      </c>
      <c r="X28" s="108">
        <v>1597.6674581449806</v>
      </c>
      <c r="Y28" s="108">
        <v>-285.14017769002959</v>
      </c>
      <c r="Z28" s="108">
        <v>1312.5272804549509</v>
      </c>
      <c r="AA28" s="108">
        <v>47.802076110562687</v>
      </c>
      <c r="AB28" s="108">
        <v>1360.3293565655138</v>
      </c>
      <c r="AC28" s="92">
        <v>16</v>
      </c>
      <c r="AD28" s="92">
        <v>16</v>
      </c>
    </row>
    <row r="29" spans="1:30" s="9" customFormat="1" ht="16.5">
      <c r="A29" s="82">
        <v>75</v>
      </c>
      <c r="B29" s="83" t="s">
        <v>41</v>
      </c>
      <c r="C29" s="108">
        <v>19311</v>
      </c>
      <c r="D29" s="84">
        <v>-50.340849199383229</v>
      </c>
      <c r="E29" s="84">
        <v>134.53228607850969</v>
      </c>
      <c r="F29" s="84">
        <v>84.191436879126456</v>
      </c>
      <c r="G29" s="84">
        <v>90.362002786812866</v>
      </c>
      <c r="H29" s="84">
        <v>174.55343966593932</v>
      </c>
      <c r="I29" s="84">
        <v>-84.021904613950596</v>
      </c>
      <c r="J29" s="84">
        <v>90.531535051988726</v>
      </c>
      <c r="K29" s="84">
        <v>2.5386353798353309</v>
      </c>
      <c r="L29" s="84">
        <v>93.070170431824067</v>
      </c>
      <c r="M29" s="84">
        <v>173.47036648161941</v>
      </c>
      <c r="N29" s="92">
        <v>8</v>
      </c>
      <c r="O29" s="92">
        <v>8</v>
      </c>
      <c r="P29" s="15"/>
      <c r="Q29" s="99">
        <v>75</v>
      </c>
      <c r="R29" s="48" t="s">
        <v>41</v>
      </c>
      <c r="S29" s="85">
        <v>19534</v>
      </c>
      <c r="T29" s="108">
        <v>-77.321322538022457</v>
      </c>
      <c r="U29" s="108">
        <v>-4.7449948254060876</v>
      </c>
      <c r="V29" s="108">
        <v>-82.066317363428553</v>
      </c>
      <c r="W29" s="108">
        <v>82.190197104065106</v>
      </c>
      <c r="X29" s="108">
        <v>0.12387974063655918</v>
      </c>
      <c r="Y29" s="108">
        <v>-83.062711170267221</v>
      </c>
      <c r="Z29" s="108">
        <v>-82.938831429630667</v>
      </c>
      <c r="AA29" s="108">
        <v>-0.36181347803829406</v>
      </c>
      <c r="AB29" s="108">
        <v>-83.300644907668968</v>
      </c>
      <c r="AC29" s="92">
        <v>8</v>
      </c>
      <c r="AD29" s="92">
        <v>8</v>
      </c>
    </row>
    <row r="30" spans="1:30" s="9" customFormat="1" ht="16.5">
      <c r="A30" s="82">
        <v>77</v>
      </c>
      <c r="B30" s="83" t="s">
        <v>42</v>
      </c>
      <c r="C30" s="108">
        <v>4509</v>
      </c>
      <c r="D30" s="84">
        <v>123.17961762559536</v>
      </c>
      <c r="E30" s="84">
        <v>502.46686217898861</v>
      </c>
      <c r="F30" s="84">
        <v>625.64647980458392</v>
      </c>
      <c r="G30" s="84">
        <v>175.47914763626781</v>
      </c>
      <c r="H30" s="84">
        <v>801.12562744085176</v>
      </c>
      <c r="I30" s="84">
        <v>78.22044799290309</v>
      </c>
      <c r="J30" s="84">
        <v>879.34607543375489</v>
      </c>
      <c r="K30" s="84">
        <v>3.068371390552227</v>
      </c>
      <c r="L30" s="84">
        <v>882.41444682430711</v>
      </c>
      <c r="M30" s="84">
        <v>-94.002405672863802</v>
      </c>
      <c r="N30" s="92">
        <v>13</v>
      </c>
      <c r="O30" s="92">
        <v>13</v>
      </c>
      <c r="P30" s="15"/>
      <c r="Q30" s="99">
        <v>77</v>
      </c>
      <c r="R30" s="48" t="s">
        <v>42</v>
      </c>
      <c r="S30" s="85">
        <v>4549</v>
      </c>
      <c r="T30" s="108">
        <v>149.59087294997269</v>
      </c>
      <c r="U30" s="108">
        <v>583.72624442809877</v>
      </c>
      <c r="V30" s="108">
        <v>733.31711737807143</v>
      </c>
      <c r="W30" s="108">
        <v>162.49871919128626</v>
      </c>
      <c r="X30" s="108">
        <v>895.81583656935766</v>
      </c>
      <c r="Y30" s="108">
        <v>77.532644537260936</v>
      </c>
      <c r="Z30" s="108">
        <v>973.34848110661869</v>
      </c>
      <c r="AA30" s="108">
        <v>0.61011031655309667</v>
      </c>
      <c r="AB30" s="108">
        <v>973.95859142317181</v>
      </c>
      <c r="AC30" s="92">
        <v>13</v>
      </c>
      <c r="AD30" s="92">
        <v>13</v>
      </c>
    </row>
    <row r="31" spans="1:30" s="9" customFormat="1" ht="16.5">
      <c r="A31" s="82">
        <v>78</v>
      </c>
      <c r="B31" s="83" t="s">
        <v>43</v>
      </c>
      <c r="C31" s="108">
        <v>7702</v>
      </c>
      <c r="D31" s="84">
        <v>-167.22968119391467</v>
      </c>
      <c r="E31" s="84">
        <v>-8.4036699376229063</v>
      </c>
      <c r="F31" s="84">
        <v>-175.63335113153758</v>
      </c>
      <c r="G31" s="84">
        <v>89.293129348832053</v>
      </c>
      <c r="H31" s="84">
        <v>-86.340221782705527</v>
      </c>
      <c r="I31" s="84">
        <v>-14.521423007011165</v>
      </c>
      <c r="J31" s="84">
        <v>-100.86164478971669</v>
      </c>
      <c r="K31" s="84">
        <v>4.544915866008826</v>
      </c>
      <c r="L31" s="84">
        <v>-96.316728923707871</v>
      </c>
      <c r="M31" s="84">
        <v>36.585586965741996</v>
      </c>
      <c r="N31" s="92">
        <v>1</v>
      </c>
      <c r="O31" s="93">
        <v>33</v>
      </c>
      <c r="P31" s="15"/>
      <c r="Q31" s="99">
        <v>78</v>
      </c>
      <c r="R31" s="48" t="s">
        <v>43</v>
      </c>
      <c r="S31" s="85">
        <v>7721</v>
      </c>
      <c r="T31" s="108">
        <v>-191.8673421706275</v>
      </c>
      <c r="U31" s="108">
        <v>-13.045398076594818</v>
      </c>
      <c r="V31" s="108">
        <v>-204.9127402472223</v>
      </c>
      <c r="W31" s="108">
        <v>81.951196874097477</v>
      </c>
      <c r="X31" s="108">
        <v>-122.96154337312483</v>
      </c>
      <c r="Y31" s="108">
        <v>-14.485688382333894</v>
      </c>
      <c r="Z31" s="108">
        <v>-137.44723175545869</v>
      </c>
      <c r="AA31" s="108">
        <v>5.8884538337002992</v>
      </c>
      <c r="AB31" s="108">
        <v>-131.55877792175841</v>
      </c>
      <c r="AC31" s="92">
        <v>1</v>
      </c>
      <c r="AD31" s="93">
        <v>33</v>
      </c>
    </row>
    <row r="32" spans="1:30" s="9" customFormat="1" ht="16.5">
      <c r="A32" s="82">
        <v>79</v>
      </c>
      <c r="B32" s="83" t="s">
        <v>44</v>
      </c>
      <c r="C32" s="108">
        <v>6647</v>
      </c>
      <c r="D32" s="84">
        <v>-81.318137018316861</v>
      </c>
      <c r="E32" s="84">
        <v>-49.025296791556514</v>
      </c>
      <c r="F32" s="84">
        <v>-130.34343380987337</v>
      </c>
      <c r="G32" s="84">
        <v>97.016215059967948</v>
      </c>
      <c r="H32" s="84">
        <v>-33.327218749905427</v>
      </c>
      <c r="I32" s="84">
        <v>-8.2930645403941625</v>
      </c>
      <c r="J32" s="84">
        <v>-41.620283290299589</v>
      </c>
      <c r="K32" s="84">
        <v>7.0342411764706103</v>
      </c>
      <c r="L32" s="84">
        <v>-34.586042113828974</v>
      </c>
      <c r="M32" s="84">
        <v>55.351127371499835</v>
      </c>
      <c r="N32" s="92">
        <v>4</v>
      </c>
      <c r="O32" s="92">
        <v>4</v>
      </c>
      <c r="P32" s="15"/>
      <c r="Q32" s="99">
        <v>79</v>
      </c>
      <c r="R32" s="48" t="s">
        <v>44</v>
      </c>
      <c r="S32" s="85">
        <v>6703</v>
      </c>
      <c r="T32" s="108">
        <v>-133.9840529276095</v>
      </c>
      <c r="U32" s="108">
        <v>-42.992286684601318</v>
      </c>
      <c r="V32" s="108">
        <v>-176.97633961221084</v>
      </c>
      <c r="W32" s="108">
        <v>88.228709347248639</v>
      </c>
      <c r="X32" s="108">
        <v>-88.747630264962183</v>
      </c>
      <c r="Y32" s="108">
        <v>-8.2237803968372365</v>
      </c>
      <c r="Z32" s="108">
        <v>-96.971410661799425</v>
      </c>
      <c r="AA32" s="108">
        <v>7.9577598090407413</v>
      </c>
      <c r="AB32" s="108">
        <v>-89.013650852758687</v>
      </c>
      <c r="AC32" s="92">
        <v>4</v>
      </c>
      <c r="AD32" s="92">
        <v>4</v>
      </c>
    </row>
    <row r="33" spans="1:30" s="9" customFormat="1" ht="16.5">
      <c r="A33" s="82">
        <v>81</v>
      </c>
      <c r="B33" s="83" t="s">
        <v>45</v>
      </c>
      <c r="C33" s="108">
        <v>2482</v>
      </c>
      <c r="D33" s="84">
        <v>-11.282523968220049</v>
      </c>
      <c r="E33" s="84">
        <v>164.68773790975141</v>
      </c>
      <c r="F33" s="84">
        <v>153.40521394153134</v>
      </c>
      <c r="G33" s="84">
        <v>197.96945956418759</v>
      </c>
      <c r="H33" s="84">
        <v>351.37467350571893</v>
      </c>
      <c r="I33" s="84">
        <v>-291.42667203867848</v>
      </c>
      <c r="J33" s="84">
        <v>59.948001467040456</v>
      </c>
      <c r="K33" s="84">
        <v>-65.14484045124901</v>
      </c>
      <c r="L33" s="84">
        <v>-5.1968389842085481</v>
      </c>
      <c r="M33" s="84">
        <v>-47.708054586688263</v>
      </c>
      <c r="N33" s="92">
        <v>7</v>
      </c>
      <c r="O33" s="92">
        <v>7</v>
      </c>
      <c r="P33" s="15"/>
      <c r="Q33" s="99">
        <v>81</v>
      </c>
      <c r="R33" s="48" t="s">
        <v>45</v>
      </c>
      <c r="S33" s="85">
        <v>2531</v>
      </c>
      <c r="T33" s="108">
        <v>-62.207831831612872</v>
      </c>
      <c r="U33" s="108">
        <v>274.07081317449268</v>
      </c>
      <c r="V33" s="108">
        <v>211.86298134287981</v>
      </c>
      <c r="W33" s="108">
        <v>181.57774480172208</v>
      </c>
      <c r="X33" s="108">
        <v>393.44072614460191</v>
      </c>
      <c r="Y33" s="108">
        <v>-285.78467009087319</v>
      </c>
      <c r="Z33" s="108">
        <v>107.65605605372872</v>
      </c>
      <c r="AA33" s="108">
        <v>-47.45171438166733</v>
      </c>
      <c r="AB33" s="108">
        <v>60.204341672061396</v>
      </c>
      <c r="AC33" s="92">
        <v>7</v>
      </c>
      <c r="AD33" s="92">
        <v>7</v>
      </c>
    </row>
    <row r="34" spans="1:30" s="9" customFormat="1" ht="16.5">
      <c r="A34" s="82">
        <v>82</v>
      </c>
      <c r="B34" s="83" t="s">
        <v>46</v>
      </c>
      <c r="C34" s="108">
        <v>9361</v>
      </c>
      <c r="D34" s="84">
        <v>374.49592078589308</v>
      </c>
      <c r="E34" s="84">
        <v>56.108860492140636</v>
      </c>
      <c r="F34" s="84">
        <v>430.60478127803373</v>
      </c>
      <c r="G34" s="84">
        <v>78.875066916385663</v>
      </c>
      <c r="H34" s="84">
        <v>509.47984819441939</v>
      </c>
      <c r="I34" s="84">
        <v>-217.29943382117295</v>
      </c>
      <c r="J34" s="84">
        <v>292.18041437324644</v>
      </c>
      <c r="K34" s="84">
        <v>7.6569582309581524E-2</v>
      </c>
      <c r="L34" s="84">
        <v>292.256983955556</v>
      </c>
      <c r="M34" s="84">
        <v>21.669806327923936</v>
      </c>
      <c r="N34" s="92">
        <v>5</v>
      </c>
      <c r="O34" s="92">
        <v>5</v>
      </c>
      <c r="P34" s="15"/>
      <c r="Q34" s="99">
        <v>82</v>
      </c>
      <c r="R34" s="48" t="s">
        <v>46</v>
      </c>
      <c r="S34" s="85">
        <v>9371</v>
      </c>
      <c r="T34" s="108">
        <v>360.96067706417858</v>
      </c>
      <c r="U34" s="108">
        <v>52.323907744295205</v>
      </c>
      <c r="V34" s="108">
        <v>413.28458480847382</v>
      </c>
      <c r="W34" s="108">
        <v>74.293572057678915</v>
      </c>
      <c r="X34" s="108">
        <v>487.57815686615271</v>
      </c>
      <c r="Y34" s="108">
        <v>-217.06754882083021</v>
      </c>
      <c r="Z34" s="108">
        <v>270.5106080453225</v>
      </c>
      <c r="AA34" s="108">
        <v>8.5541902870558122</v>
      </c>
      <c r="AB34" s="108">
        <v>279.0647983323783</v>
      </c>
      <c r="AC34" s="92">
        <v>5</v>
      </c>
      <c r="AD34" s="92">
        <v>5</v>
      </c>
    </row>
    <row r="35" spans="1:30" s="9" customFormat="1" ht="16.5">
      <c r="A35" s="82">
        <v>86</v>
      </c>
      <c r="B35" s="83" t="s">
        <v>47</v>
      </c>
      <c r="C35" s="108">
        <v>7901</v>
      </c>
      <c r="D35" s="84">
        <v>280.17145347141053</v>
      </c>
      <c r="E35" s="84">
        <v>321.65766006395529</v>
      </c>
      <c r="F35" s="84">
        <v>601.82911353536588</v>
      </c>
      <c r="G35" s="84">
        <v>99.205418896794541</v>
      </c>
      <c r="H35" s="84">
        <v>701.0345324321604</v>
      </c>
      <c r="I35" s="84">
        <v>-142.37944563979244</v>
      </c>
      <c r="J35" s="84">
        <v>558.65508679236791</v>
      </c>
      <c r="K35" s="84">
        <v>2.7637534742437491</v>
      </c>
      <c r="L35" s="84">
        <v>561.41884026661171</v>
      </c>
      <c r="M35" s="84">
        <v>-33.568523523024055</v>
      </c>
      <c r="N35" s="92">
        <v>5</v>
      </c>
      <c r="O35" s="92">
        <v>5</v>
      </c>
      <c r="P35" s="15"/>
      <c r="Q35" s="99">
        <v>86</v>
      </c>
      <c r="R35" s="48" t="s">
        <v>47</v>
      </c>
      <c r="S35" s="85">
        <v>7998</v>
      </c>
      <c r="T35" s="108">
        <v>309.0811866131055</v>
      </c>
      <c r="U35" s="108">
        <v>332.1726894423922</v>
      </c>
      <c r="V35" s="108">
        <v>641.2538760554977</v>
      </c>
      <c r="W35" s="108">
        <v>91.622397425685747</v>
      </c>
      <c r="X35" s="108">
        <v>732.87627348118349</v>
      </c>
      <c r="Y35" s="108">
        <v>-140.65266316579144</v>
      </c>
      <c r="Z35" s="108">
        <v>592.22361031539197</v>
      </c>
      <c r="AA35" s="108">
        <v>-73.247400337584409</v>
      </c>
      <c r="AB35" s="108">
        <v>518.97620997780757</v>
      </c>
      <c r="AC35" s="92">
        <v>5</v>
      </c>
      <c r="AD35" s="92">
        <v>5</v>
      </c>
    </row>
    <row r="36" spans="1:30" s="9" customFormat="1" ht="16.5">
      <c r="A36" s="82">
        <v>90</v>
      </c>
      <c r="B36" s="83" t="s">
        <v>48</v>
      </c>
      <c r="C36" s="108">
        <v>2929</v>
      </c>
      <c r="D36" s="84">
        <v>-73.596618762076929</v>
      </c>
      <c r="E36" s="84">
        <v>280.54342158819026</v>
      </c>
      <c r="F36" s="84">
        <v>206.94680282611333</v>
      </c>
      <c r="G36" s="84">
        <v>188.89838922640163</v>
      </c>
      <c r="H36" s="84">
        <v>395.84519205251496</v>
      </c>
      <c r="I36" s="84">
        <v>-128.92625469443496</v>
      </c>
      <c r="J36" s="84">
        <v>266.91893735808003</v>
      </c>
      <c r="K36" s="84">
        <v>-8.5365414817343819</v>
      </c>
      <c r="L36" s="84">
        <v>258.38239587634553</v>
      </c>
      <c r="M36" s="84">
        <v>-3.0963481648944366</v>
      </c>
      <c r="N36" s="92">
        <v>12</v>
      </c>
      <c r="O36" s="92">
        <v>12</v>
      </c>
      <c r="P36" s="15"/>
      <c r="Q36" s="99">
        <v>90</v>
      </c>
      <c r="R36" s="48" t="s">
        <v>48</v>
      </c>
      <c r="S36" s="85">
        <v>3001</v>
      </c>
      <c r="T36" s="108">
        <v>-50.675100898629282</v>
      </c>
      <c r="U36" s="108">
        <v>273.73101367632336</v>
      </c>
      <c r="V36" s="108">
        <v>223.05591277769409</v>
      </c>
      <c r="W36" s="108">
        <v>172.79242839339767</v>
      </c>
      <c r="X36" s="108">
        <v>395.84834117109176</v>
      </c>
      <c r="Y36" s="108">
        <v>-125.83305564811729</v>
      </c>
      <c r="Z36" s="108">
        <v>270.01528552297447</v>
      </c>
      <c r="AA36" s="108">
        <v>-16.135789103632117</v>
      </c>
      <c r="AB36" s="108">
        <v>253.87949641934236</v>
      </c>
      <c r="AC36" s="92">
        <v>12</v>
      </c>
      <c r="AD36" s="92">
        <v>12</v>
      </c>
    </row>
    <row r="37" spans="1:30" s="9" customFormat="1" ht="16.5">
      <c r="A37" s="82">
        <v>91</v>
      </c>
      <c r="B37" s="83" t="s">
        <v>49</v>
      </c>
      <c r="C37" s="108">
        <v>684018</v>
      </c>
      <c r="D37" s="84">
        <v>586.38714247408336</v>
      </c>
      <c r="E37" s="84">
        <v>-83.823205580222051</v>
      </c>
      <c r="F37" s="84">
        <v>502.5639368938613</v>
      </c>
      <c r="G37" s="84">
        <v>107.33987552674849</v>
      </c>
      <c r="H37" s="84">
        <v>609.90381242060982</v>
      </c>
      <c r="I37" s="84">
        <v>81.779787958796405</v>
      </c>
      <c r="J37" s="84">
        <v>691.68360037940624</v>
      </c>
      <c r="K37" s="84">
        <v>-166.11409337544629</v>
      </c>
      <c r="L37" s="84">
        <v>525.56950700395987</v>
      </c>
      <c r="M37" s="84">
        <v>64.322852851273637</v>
      </c>
      <c r="N37" s="92">
        <v>1</v>
      </c>
      <c r="O37" s="93">
        <v>31</v>
      </c>
      <c r="P37" s="15"/>
      <c r="Q37" s="99">
        <v>91</v>
      </c>
      <c r="R37" s="48" t="s">
        <v>49</v>
      </c>
      <c r="S37" s="85">
        <v>674500</v>
      </c>
      <c r="T37" s="108">
        <v>526.09906577892309</v>
      </c>
      <c r="U37" s="108">
        <v>-88.452836573813741</v>
      </c>
      <c r="V37" s="108">
        <v>437.64622920510936</v>
      </c>
      <c r="W37" s="108">
        <v>106.78071995386085</v>
      </c>
      <c r="X37" s="108">
        <v>544.42694915897016</v>
      </c>
      <c r="Y37" s="108">
        <v>82.933798369162346</v>
      </c>
      <c r="Z37" s="108">
        <v>627.36074752813261</v>
      </c>
      <c r="AA37" s="108">
        <v>-159.35465176489339</v>
      </c>
      <c r="AB37" s="108">
        <v>468.00609576323916</v>
      </c>
      <c r="AC37" s="92">
        <v>1</v>
      </c>
      <c r="AD37" s="93">
        <v>31</v>
      </c>
    </row>
    <row r="38" spans="1:30" s="9" customFormat="1" ht="16.5">
      <c r="A38" s="82">
        <v>92</v>
      </c>
      <c r="B38" s="83" t="s">
        <v>50</v>
      </c>
      <c r="C38" s="108">
        <v>251269</v>
      </c>
      <c r="D38" s="84">
        <v>823.33955320658674</v>
      </c>
      <c r="E38" s="84">
        <v>-10.418856013176129</v>
      </c>
      <c r="F38" s="84">
        <v>812.92069719341066</v>
      </c>
      <c r="G38" s="84">
        <v>80.372659190663413</v>
      </c>
      <c r="H38" s="84">
        <v>893.29335638407406</v>
      </c>
      <c r="I38" s="84">
        <v>139.32039368167185</v>
      </c>
      <c r="J38" s="84">
        <v>1032.613750065746</v>
      </c>
      <c r="K38" s="84">
        <v>-28.112861570157861</v>
      </c>
      <c r="L38" s="84">
        <v>1004.500888495588</v>
      </c>
      <c r="M38" s="84">
        <v>74.588272032848636</v>
      </c>
      <c r="N38" s="92">
        <v>1</v>
      </c>
      <c r="O38" s="93">
        <v>32</v>
      </c>
      <c r="P38" s="15"/>
      <c r="Q38" s="99">
        <v>92</v>
      </c>
      <c r="R38" s="48" t="s">
        <v>50</v>
      </c>
      <c r="S38" s="85">
        <v>247443</v>
      </c>
      <c r="T38" s="108">
        <v>754.58529149437686</v>
      </c>
      <c r="U38" s="108">
        <v>-16.595819380059602</v>
      </c>
      <c r="V38" s="108">
        <v>737.98947211431721</v>
      </c>
      <c r="W38" s="108">
        <v>78.561419852294151</v>
      </c>
      <c r="X38" s="108">
        <v>816.5508919666114</v>
      </c>
      <c r="Y38" s="108">
        <v>141.47458606628598</v>
      </c>
      <c r="Z38" s="108">
        <v>958.02547803289735</v>
      </c>
      <c r="AA38" s="108">
        <v>-24.368499504758653</v>
      </c>
      <c r="AB38" s="108">
        <v>933.65697852813867</v>
      </c>
      <c r="AC38" s="92">
        <v>1</v>
      </c>
      <c r="AD38" s="93">
        <v>32</v>
      </c>
    </row>
    <row r="39" spans="1:30" s="9" customFormat="1" ht="16.5">
      <c r="A39" s="82">
        <v>97</v>
      </c>
      <c r="B39" s="83" t="s">
        <v>51</v>
      </c>
      <c r="C39" s="108">
        <v>2059</v>
      </c>
      <c r="D39" s="84">
        <v>140.87146738096044</v>
      </c>
      <c r="E39" s="84">
        <v>96.603464946020111</v>
      </c>
      <c r="F39" s="84">
        <v>237.47493232698054</v>
      </c>
      <c r="G39" s="84">
        <v>180.1695157012704</v>
      </c>
      <c r="H39" s="84">
        <v>417.64444802825096</v>
      </c>
      <c r="I39" s="84">
        <v>-262.00728508984946</v>
      </c>
      <c r="J39" s="84">
        <v>155.6371629384015</v>
      </c>
      <c r="K39" s="84">
        <v>6.2984446624575128</v>
      </c>
      <c r="L39" s="84">
        <v>161.93560760085902</v>
      </c>
      <c r="M39" s="84">
        <v>29.39012175215224</v>
      </c>
      <c r="N39" s="92">
        <v>10</v>
      </c>
      <c r="O39" s="92">
        <v>10</v>
      </c>
      <c r="P39" s="15"/>
      <c r="Q39" s="99">
        <v>97</v>
      </c>
      <c r="R39" s="48" t="s">
        <v>51</v>
      </c>
      <c r="S39" s="85">
        <v>2062</v>
      </c>
      <c r="T39" s="108">
        <v>69.867521566114789</v>
      </c>
      <c r="U39" s="108">
        <v>147.31048723053388</v>
      </c>
      <c r="V39" s="108">
        <v>217.17800879664867</v>
      </c>
      <c r="W39" s="108">
        <v>170.69512356321849</v>
      </c>
      <c r="X39" s="108">
        <v>387.8731323598671</v>
      </c>
      <c r="Y39" s="108">
        <v>-261.62609117361785</v>
      </c>
      <c r="Z39" s="108">
        <v>126.24704118624926</v>
      </c>
      <c r="AA39" s="108">
        <v>17.323816614936963</v>
      </c>
      <c r="AB39" s="108">
        <v>143.57085780118621</v>
      </c>
      <c r="AC39" s="92">
        <v>10</v>
      </c>
      <c r="AD39" s="92">
        <v>10</v>
      </c>
    </row>
    <row r="40" spans="1:30" s="9" customFormat="1" ht="16.5">
      <c r="A40" s="82">
        <v>98</v>
      </c>
      <c r="B40" s="83" t="s">
        <v>52</v>
      </c>
      <c r="C40" s="108">
        <v>22849</v>
      </c>
      <c r="D40" s="84">
        <v>645.57977572056029</v>
      </c>
      <c r="E40" s="84">
        <v>269.17290430658863</v>
      </c>
      <c r="F40" s="84">
        <v>914.75268002714893</v>
      </c>
      <c r="G40" s="84">
        <v>87.870447140252423</v>
      </c>
      <c r="H40" s="84">
        <v>1002.6231271674013</v>
      </c>
      <c r="I40" s="84">
        <v>-227.36233533196202</v>
      </c>
      <c r="J40" s="84">
        <v>775.26079183543925</v>
      </c>
      <c r="K40" s="84">
        <v>-108.81443459845067</v>
      </c>
      <c r="L40" s="84">
        <v>666.44635723698866</v>
      </c>
      <c r="M40" s="84">
        <v>-29.618705360984336</v>
      </c>
      <c r="N40" s="92">
        <v>7</v>
      </c>
      <c r="O40" s="92">
        <v>7</v>
      </c>
      <c r="P40" s="15"/>
      <c r="Q40" s="99">
        <v>98</v>
      </c>
      <c r="R40" s="48" t="s">
        <v>52</v>
      </c>
      <c r="S40" s="85">
        <v>22885</v>
      </c>
      <c r="T40" s="108">
        <v>674.79784033765873</v>
      </c>
      <c r="U40" s="108">
        <v>274.37359570198151</v>
      </c>
      <c r="V40" s="108">
        <v>949.1714360396403</v>
      </c>
      <c r="W40" s="108">
        <v>82.712736708454614</v>
      </c>
      <c r="X40" s="108">
        <v>1031.8841727480949</v>
      </c>
      <c r="Y40" s="108">
        <v>-227.0046755516714</v>
      </c>
      <c r="Z40" s="108">
        <v>804.87949719642359</v>
      </c>
      <c r="AA40" s="108">
        <v>-112.4071375809045</v>
      </c>
      <c r="AB40" s="108">
        <v>692.47235961551905</v>
      </c>
      <c r="AC40" s="92">
        <v>7</v>
      </c>
      <c r="AD40" s="92">
        <v>7</v>
      </c>
    </row>
    <row r="41" spans="1:30" s="9" customFormat="1" ht="16.5">
      <c r="A41" s="82">
        <v>102</v>
      </c>
      <c r="B41" s="83" t="s">
        <v>53</v>
      </c>
      <c r="C41" s="108">
        <v>9555</v>
      </c>
      <c r="D41" s="84">
        <v>231.4931440472987</v>
      </c>
      <c r="E41" s="84">
        <v>407.065666202812</v>
      </c>
      <c r="F41" s="84">
        <v>638.5588102501107</v>
      </c>
      <c r="G41" s="84">
        <v>159.91250904079624</v>
      </c>
      <c r="H41" s="84">
        <v>798.47131929090688</v>
      </c>
      <c r="I41" s="84">
        <v>112.46007326007326</v>
      </c>
      <c r="J41" s="84">
        <v>910.93139255098015</v>
      </c>
      <c r="K41" s="84">
        <v>18.867132527472528</v>
      </c>
      <c r="L41" s="84">
        <v>929.79852507845271</v>
      </c>
      <c r="M41" s="84">
        <v>23.110051611226595</v>
      </c>
      <c r="N41" s="92">
        <v>4</v>
      </c>
      <c r="O41" s="92">
        <v>4</v>
      </c>
      <c r="P41" s="15"/>
      <c r="Q41" s="99">
        <v>102</v>
      </c>
      <c r="R41" s="48" t="s">
        <v>53</v>
      </c>
      <c r="S41" s="85">
        <v>9646</v>
      </c>
      <c r="T41" s="108">
        <v>214.24993747801895</v>
      </c>
      <c r="U41" s="108">
        <v>412.83791793651284</v>
      </c>
      <c r="V41" s="108">
        <v>627.08785541453176</v>
      </c>
      <c r="W41" s="108">
        <v>149.33435635250774</v>
      </c>
      <c r="X41" s="108">
        <v>776.42221176703947</v>
      </c>
      <c r="Y41" s="108">
        <v>111.39912917271408</v>
      </c>
      <c r="Z41" s="108">
        <v>887.82134093975355</v>
      </c>
      <c r="AA41" s="108">
        <v>22.522013027161528</v>
      </c>
      <c r="AB41" s="108">
        <v>910.34335396691506</v>
      </c>
      <c r="AC41" s="92">
        <v>4</v>
      </c>
      <c r="AD41" s="92">
        <v>4</v>
      </c>
    </row>
    <row r="42" spans="1:30" s="9" customFormat="1" ht="16.5">
      <c r="A42" s="82">
        <v>103</v>
      </c>
      <c r="B42" s="83" t="s">
        <v>54</v>
      </c>
      <c r="C42" s="108">
        <v>2094</v>
      </c>
      <c r="D42" s="84">
        <v>134.82240380520784</v>
      </c>
      <c r="E42" s="84">
        <v>528.21089061378746</v>
      </c>
      <c r="F42" s="84">
        <v>663.0332944189953</v>
      </c>
      <c r="G42" s="84">
        <v>176.56067205762943</v>
      </c>
      <c r="H42" s="84">
        <v>839.5939664766247</v>
      </c>
      <c r="I42" s="84">
        <v>-261.30038204393503</v>
      </c>
      <c r="J42" s="84">
        <v>578.29358443268961</v>
      </c>
      <c r="K42" s="84">
        <v>21.493005730659032</v>
      </c>
      <c r="L42" s="84">
        <v>599.78659016334882</v>
      </c>
      <c r="M42" s="84">
        <v>-63.100941284259989</v>
      </c>
      <c r="N42" s="92">
        <v>5</v>
      </c>
      <c r="O42" s="92">
        <v>5</v>
      </c>
      <c r="P42" s="15"/>
      <c r="Q42" s="99">
        <v>103</v>
      </c>
      <c r="R42" s="48" t="s">
        <v>54</v>
      </c>
      <c r="S42" s="85">
        <v>2125</v>
      </c>
      <c r="T42" s="108">
        <v>202.66295476788432</v>
      </c>
      <c r="U42" s="108">
        <v>532.69798969943417</v>
      </c>
      <c r="V42" s="108">
        <v>735.3609444673184</v>
      </c>
      <c r="W42" s="108">
        <v>163.52205183786646</v>
      </c>
      <c r="X42" s="108">
        <v>898.88299630518486</v>
      </c>
      <c r="Y42" s="108">
        <v>-257.48847058823532</v>
      </c>
      <c r="Z42" s="108">
        <v>641.3945257169496</v>
      </c>
      <c r="AA42" s="108">
        <v>-11.727145835294115</v>
      </c>
      <c r="AB42" s="108">
        <v>629.66737988165551</v>
      </c>
      <c r="AC42" s="92">
        <v>5</v>
      </c>
      <c r="AD42" s="92">
        <v>5</v>
      </c>
    </row>
    <row r="43" spans="1:30" s="9" customFormat="1" ht="16.5">
      <c r="A43" s="82">
        <v>105</v>
      </c>
      <c r="B43" s="83" t="s">
        <v>55</v>
      </c>
      <c r="C43" s="108">
        <v>2002</v>
      </c>
      <c r="D43" s="84">
        <v>949.69183122636059</v>
      </c>
      <c r="E43" s="84">
        <v>521.5011607885491</v>
      </c>
      <c r="F43" s="84">
        <v>1471.1929920149096</v>
      </c>
      <c r="G43" s="84">
        <v>192.82952387537034</v>
      </c>
      <c r="H43" s="84">
        <v>1664.0225158902799</v>
      </c>
      <c r="I43" s="84">
        <v>-242.56293706293707</v>
      </c>
      <c r="J43" s="84">
        <v>1421.4595788273427</v>
      </c>
      <c r="K43" s="84">
        <v>-9.1588021978021974</v>
      </c>
      <c r="L43" s="84">
        <v>1412.3007766295409</v>
      </c>
      <c r="M43" s="84">
        <v>-19.284504903355355</v>
      </c>
      <c r="N43" s="92">
        <v>18</v>
      </c>
      <c r="O43" s="92">
        <v>18</v>
      </c>
      <c r="P43" s="15"/>
      <c r="Q43" s="99">
        <v>105</v>
      </c>
      <c r="R43" s="48" t="s">
        <v>55</v>
      </c>
      <c r="S43" s="85">
        <v>2063</v>
      </c>
      <c r="T43" s="108">
        <v>1008.8632088259723</v>
      </c>
      <c r="U43" s="108">
        <v>492.22008878746146</v>
      </c>
      <c r="V43" s="108">
        <v>1501.0832976134338</v>
      </c>
      <c r="W43" s="108">
        <v>175.05147928255752</v>
      </c>
      <c r="X43" s="108">
        <v>1676.1347768959913</v>
      </c>
      <c r="Y43" s="108">
        <v>-235.39069316529327</v>
      </c>
      <c r="Z43" s="108">
        <v>1440.7440837306981</v>
      </c>
      <c r="AA43" s="108">
        <v>-16.240780513814837</v>
      </c>
      <c r="AB43" s="108">
        <v>1424.5033032168831</v>
      </c>
      <c r="AC43" s="92">
        <v>18</v>
      </c>
      <c r="AD43" s="92">
        <v>18</v>
      </c>
    </row>
    <row r="44" spans="1:30" s="9" customFormat="1" ht="16.5">
      <c r="A44" s="82">
        <v>106</v>
      </c>
      <c r="B44" s="83" t="s">
        <v>56</v>
      </c>
      <c r="C44" s="108">
        <v>47031</v>
      </c>
      <c r="D44" s="84">
        <v>286.61153532423748</v>
      </c>
      <c r="E44" s="84">
        <v>8.3161205424738558</v>
      </c>
      <c r="F44" s="84">
        <v>294.92765586671135</v>
      </c>
      <c r="G44" s="84">
        <v>83.058935039899708</v>
      </c>
      <c r="H44" s="84">
        <v>377.98659090661107</v>
      </c>
      <c r="I44" s="84">
        <v>-9.3285705173183651</v>
      </c>
      <c r="J44" s="84">
        <v>368.65802038929269</v>
      </c>
      <c r="K44" s="84">
        <v>-4.5228331147541034</v>
      </c>
      <c r="L44" s="84">
        <v>364.13518727453851</v>
      </c>
      <c r="M44" s="84">
        <v>28.633470208849701</v>
      </c>
      <c r="N44" s="92">
        <v>1</v>
      </c>
      <c r="O44" s="93">
        <v>35</v>
      </c>
      <c r="P44" s="15"/>
      <c r="Q44" s="99">
        <v>106</v>
      </c>
      <c r="R44" s="48" t="s">
        <v>56</v>
      </c>
      <c r="S44" s="85">
        <v>46901</v>
      </c>
      <c r="T44" s="108">
        <v>272.35423488955831</v>
      </c>
      <c r="U44" s="108">
        <v>-2.9115846051241516</v>
      </c>
      <c r="V44" s="108">
        <v>269.44265028443414</v>
      </c>
      <c r="W44" s="108">
        <v>79.93632730693821</v>
      </c>
      <c r="X44" s="108">
        <v>349.3789775913724</v>
      </c>
      <c r="Y44" s="108">
        <v>-9.3544274109294037</v>
      </c>
      <c r="Z44" s="108">
        <v>340.02455018044299</v>
      </c>
      <c r="AA44" s="108">
        <v>-0.59424322381186645</v>
      </c>
      <c r="AB44" s="108">
        <v>339.43030695663111</v>
      </c>
      <c r="AC44" s="92">
        <v>1</v>
      </c>
      <c r="AD44" s="93">
        <v>35</v>
      </c>
    </row>
    <row r="45" spans="1:30" s="9" customFormat="1" ht="16.5">
      <c r="A45" s="82">
        <v>108</v>
      </c>
      <c r="B45" s="83" t="s">
        <v>57</v>
      </c>
      <c r="C45" s="108">
        <v>10348</v>
      </c>
      <c r="D45" s="84">
        <v>488.25947398434869</v>
      </c>
      <c r="E45" s="84">
        <v>430.91107437952093</v>
      </c>
      <c r="F45" s="84">
        <v>919.17054836386956</v>
      </c>
      <c r="G45" s="84">
        <v>97.015848778845267</v>
      </c>
      <c r="H45" s="84">
        <v>1016.1863971427148</v>
      </c>
      <c r="I45" s="84">
        <v>-122.56677618863549</v>
      </c>
      <c r="J45" s="84">
        <v>893.61962095407932</v>
      </c>
      <c r="K45" s="84">
        <v>3.696888374565134</v>
      </c>
      <c r="L45" s="84">
        <v>897.31650932864454</v>
      </c>
      <c r="M45" s="84">
        <v>65.315274899225869</v>
      </c>
      <c r="N45" s="92">
        <v>6</v>
      </c>
      <c r="O45" s="92">
        <v>6</v>
      </c>
      <c r="P45" s="15"/>
      <c r="Q45" s="99">
        <v>108</v>
      </c>
      <c r="R45" s="48" t="s">
        <v>57</v>
      </c>
      <c r="S45" s="85">
        <v>10319</v>
      </c>
      <c r="T45" s="108">
        <v>491.08130627488015</v>
      </c>
      <c r="U45" s="108">
        <v>370.92539008280625</v>
      </c>
      <c r="V45" s="108">
        <v>862.00669635768622</v>
      </c>
      <c r="W45" s="108">
        <v>89.208881405666034</v>
      </c>
      <c r="X45" s="108">
        <v>951.21557776335226</v>
      </c>
      <c r="Y45" s="108">
        <v>-122.91123170849889</v>
      </c>
      <c r="Z45" s="108">
        <v>828.30434605485345</v>
      </c>
      <c r="AA45" s="108">
        <v>-9.6389226029654029</v>
      </c>
      <c r="AB45" s="108">
        <v>818.66542345188805</v>
      </c>
      <c r="AC45" s="92">
        <v>6</v>
      </c>
      <c r="AD45" s="92">
        <v>6</v>
      </c>
    </row>
    <row r="46" spans="1:30" s="9" customFormat="1" ht="16.5">
      <c r="A46" s="82">
        <v>109</v>
      </c>
      <c r="B46" s="83" t="s">
        <v>58</v>
      </c>
      <c r="C46" s="108">
        <v>68433</v>
      </c>
      <c r="D46" s="84">
        <v>259.1008043513371</v>
      </c>
      <c r="E46" s="84">
        <v>57.775061284790908</v>
      </c>
      <c r="F46" s="84">
        <v>316.87586563612803</v>
      </c>
      <c r="G46" s="84">
        <v>95.348811693770699</v>
      </c>
      <c r="H46" s="84">
        <v>412.22467732989873</v>
      </c>
      <c r="I46" s="84">
        <v>-186.34055207283035</v>
      </c>
      <c r="J46" s="84">
        <v>225.88412525706838</v>
      </c>
      <c r="K46" s="84">
        <v>1.8996929402481293</v>
      </c>
      <c r="L46" s="84">
        <v>227.78381819731649</v>
      </c>
      <c r="M46" s="84">
        <v>-29.329677817233915</v>
      </c>
      <c r="N46" s="92">
        <v>5</v>
      </c>
      <c r="O46" s="92">
        <v>5</v>
      </c>
      <c r="P46" s="15"/>
      <c r="Q46" s="99">
        <v>109</v>
      </c>
      <c r="R46" s="48" t="s">
        <v>58</v>
      </c>
      <c r="S46" s="85">
        <v>68319</v>
      </c>
      <c r="T46" s="108">
        <v>252.79410695075518</v>
      </c>
      <c r="U46" s="108">
        <v>99.611700465358808</v>
      </c>
      <c r="V46" s="108">
        <v>352.40580741611399</v>
      </c>
      <c r="W46" s="108">
        <v>89.459483531254349</v>
      </c>
      <c r="X46" s="108">
        <v>441.86529094736835</v>
      </c>
      <c r="Y46" s="108">
        <v>-186.65148787306606</v>
      </c>
      <c r="Z46" s="108">
        <v>255.21380307430229</v>
      </c>
      <c r="AA46" s="108">
        <v>1.2199402801563133</v>
      </c>
      <c r="AB46" s="108">
        <v>256.43374335445856</v>
      </c>
      <c r="AC46" s="92">
        <v>5</v>
      </c>
      <c r="AD46" s="92">
        <v>5</v>
      </c>
    </row>
    <row r="47" spans="1:30" s="9" customFormat="1" ht="16.5">
      <c r="A47" s="82">
        <v>111</v>
      </c>
      <c r="B47" s="83" t="s">
        <v>59</v>
      </c>
      <c r="C47" s="108">
        <v>17829</v>
      </c>
      <c r="D47" s="84">
        <v>263.32454171525774</v>
      </c>
      <c r="E47" s="84">
        <v>239.59893989593812</v>
      </c>
      <c r="F47" s="84">
        <v>502.92348161119583</v>
      </c>
      <c r="G47" s="84">
        <v>116.7556701609526</v>
      </c>
      <c r="H47" s="84">
        <v>619.67915177214843</v>
      </c>
      <c r="I47" s="84">
        <v>-128.02209882775253</v>
      </c>
      <c r="J47" s="84">
        <v>491.6570529443959</v>
      </c>
      <c r="K47" s="84">
        <v>7.9918550092545839</v>
      </c>
      <c r="L47" s="84">
        <v>499.64890795365056</v>
      </c>
      <c r="M47" s="84">
        <v>-74.024804863811482</v>
      </c>
      <c r="N47" s="92">
        <v>7</v>
      </c>
      <c r="O47" s="92">
        <v>7</v>
      </c>
      <c r="P47" s="15"/>
      <c r="Q47" s="99">
        <v>111</v>
      </c>
      <c r="R47" s="48" t="s">
        <v>59</v>
      </c>
      <c r="S47" s="85">
        <v>17953</v>
      </c>
      <c r="T47" s="108">
        <v>266.11677221783134</v>
      </c>
      <c r="U47" s="108">
        <v>318.43439464798843</v>
      </c>
      <c r="V47" s="108">
        <v>584.55116686581971</v>
      </c>
      <c r="W47" s="108">
        <v>108.26855091008103</v>
      </c>
      <c r="X47" s="108">
        <v>692.81971777590081</v>
      </c>
      <c r="Y47" s="108">
        <v>-127.13785996769342</v>
      </c>
      <c r="Z47" s="108">
        <v>565.68185780820738</v>
      </c>
      <c r="AA47" s="108">
        <v>9.1473951451010986</v>
      </c>
      <c r="AB47" s="108">
        <v>574.82925295330858</v>
      </c>
      <c r="AC47" s="92">
        <v>7</v>
      </c>
      <c r="AD47" s="92">
        <v>7</v>
      </c>
    </row>
    <row r="48" spans="1:30" s="9" customFormat="1" ht="16.5">
      <c r="A48" s="82">
        <v>139</v>
      </c>
      <c r="B48" s="83" t="s">
        <v>60</v>
      </c>
      <c r="C48" s="108">
        <v>9806</v>
      </c>
      <c r="D48" s="84">
        <v>796.32468096569119</v>
      </c>
      <c r="E48" s="84">
        <v>574.67733727304687</v>
      </c>
      <c r="F48" s="84">
        <v>1371.0020182387379</v>
      </c>
      <c r="G48" s="84">
        <v>80.243435733261165</v>
      </c>
      <c r="H48" s="84">
        <v>1451.245453971999</v>
      </c>
      <c r="I48" s="84">
        <v>11.851621456251275</v>
      </c>
      <c r="J48" s="84">
        <v>1463.0970754282503</v>
      </c>
      <c r="K48" s="84">
        <v>14.278989190291668</v>
      </c>
      <c r="L48" s="84">
        <v>1477.3760646185422</v>
      </c>
      <c r="M48" s="84">
        <v>40.696524067442624</v>
      </c>
      <c r="N48" s="92">
        <v>17</v>
      </c>
      <c r="O48" s="92">
        <v>17</v>
      </c>
      <c r="P48" s="15"/>
      <c r="Q48" s="99">
        <v>139</v>
      </c>
      <c r="R48" s="48" t="s">
        <v>60</v>
      </c>
      <c r="S48" s="85">
        <v>9766</v>
      </c>
      <c r="T48" s="108">
        <v>774.12703977567776</v>
      </c>
      <c r="U48" s="108">
        <v>562.47571882405259</v>
      </c>
      <c r="V48" s="108">
        <v>1336.6027585997304</v>
      </c>
      <c r="W48" s="108">
        <v>73.897628927368459</v>
      </c>
      <c r="X48" s="108">
        <v>1410.5003875270988</v>
      </c>
      <c r="Y48" s="108">
        <v>11.900163833708785</v>
      </c>
      <c r="Z48" s="108">
        <v>1422.4005513608076</v>
      </c>
      <c r="AA48" s="108">
        <v>10.327248157894738</v>
      </c>
      <c r="AB48" s="108">
        <v>1432.7277995187023</v>
      </c>
      <c r="AC48" s="92">
        <v>17</v>
      </c>
      <c r="AD48" s="92">
        <v>17</v>
      </c>
    </row>
    <row r="49" spans="1:30" s="9" customFormat="1" ht="16.5">
      <c r="A49" s="82">
        <v>140</v>
      </c>
      <c r="B49" s="83" t="s">
        <v>61</v>
      </c>
      <c r="C49" s="108">
        <v>20463</v>
      </c>
      <c r="D49" s="84">
        <v>654.58394165280117</v>
      </c>
      <c r="E49" s="84">
        <v>366.03280392995072</v>
      </c>
      <c r="F49" s="84">
        <v>1020.6167455827519</v>
      </c>
      <c r="G49" s="84">
        <v>119.93211175464704</v>
      </c>
      <c r="H49" s="84">
        <v>1140.5488573373989</v>
      </c>
      <c r="I49" s="84">
        <v>-49.666813272736157</v>
      </c>
      <c r="J49" s="84">
        <v>1090.8820440646628</v>
      </c>
      <c r="K49" s="84">
        <v>-4.2008569681864865</v>
      </c>
      <c r="L49" s="84">
        <v>1086.6811870964762</v>
      </c>
      <c r="M49" s="84">
        <v>-13.769933978729568</v>
      </c>
      <c r="N49" s="92">
        <v>11</v>
      </c>
      <c r="O49" s="92">
        <v>11</v>
      </c>
      <c r="P49" s="15"/>
      <c r="Q49" s="99">
        <v>140</v>
      </c>
      <c r="R49" s="48" t="s">
        <v>61</v>
      </c>
      <c r="S49" s="85">
        <v>20618</v>
      </c>
      <c r="T49" s="108">
        <v>681.90879253739013</v>
      </c>
      <c r="U49" s="108">
        <v>360.66194597963636</v>
      </c>
      <c r="V49" s="108">
        <v>1042.5707385170265</v>
      </c>
      <c r="W49" s="108">
        <v>111.37467244905473</v>
      </c>
      <c r="X49" s="108">
        <v>1153.9454109660812</v>
      </c>
      <c r="Y49" s="108">
        <v>-49.293432922688915</v>
      </c>
      <c r="Z49" s="108">
        <v>1104.6519780433923</v>
      </c>
      <c r="AA49" s="108">
        <v>-1.7374005228441116</v>
      </c>
      <c r="AB49" s="108">
        <v>1102.9145775205484</v>
      </c>
      <c r="AC49" s="92">
        <v>11</v>
      </c>
      <c r="AD49" s="92">
        <v>11</v>
      </c>
    </row>
    <row r="50" spans="1:30" s="9" customFormat="1" ht="16.5">
      <c r="A50" s="82">
        <v>142</v>
      </c>
      <c r="B50" s="83" t="s">
        <v>62</v>
      </c>
      <c r="C50" s="108">
        <v>6401</v>
      </c>
      <c r="D50" s="84">
        <v>211.35944902636581</v>
      </c>
      <c r="E50" s="84">
        <v>408.77268515566766</v>
      </c>
      <c r="F50" s="84">
        <v>620.1321341820335</v>
      </c>
      <c r="G50" s="84">
        <v>133.27507284439719</v>
      </c>
      <c r="H50" s="84">
        <v>753.40720702643068</v>
      </c>
      <c r="I50" s="84">
        <v>-100.37431651304483</v>
      </c>
      <c r="J50" s="84">
        <v>653.03289051338584</v>
      </c>
      <c r="K50" s="84">
        <v>86.595051095141429</v>
      </c>
      <c r="L50" s="84">
        <v>739.62794160852729</v>
      </c>
      <c r="M50" s="84">
        <v>-16.586189949337495</v>
      </c>
      <c r="N50" s="92">
        <v>7</v>
      </c>
      <c r="O50" s="92">
        <v>7</v>
      </c>
      <c r="P50" s="15"/>
      <c r="Q50" s="99">
        <v>142</v>
      </c>
      <c r="R50" s="48" t="s">
        <v>62</v>
      </c>
      <c r="S50" s="85">
        <v>6444</v>
      </c>
      <c r="T50" s="108">
        <v>228.3522756416568</v>
      </c>
      <c r="U50" s="108">
        <v>417.06557240078325</v>
      </c>
      <c r="V50" s="108">
        <v>645.41784804244003</v>
      </c>
      <c r="W50" s="108">
        <v>123.9057637672727</v>
      </c>
      <c r="X50" s="108">
        <v>769.32361180971282</v>
      </c>
      <c r="Y50" s="108">
        <v>-99.704531346989441</v>
      </c>
      <c r="Z50" s="108">
        <v>669.61908046272333</v>
      </c>
      <c r="AA50" s="108">
        <v>87.077780921787721</v>
      </c>
      <c r="AB50" s="108">
        <v>756.69686138451107</v>
      </c>
      <c r="AC50" s="92">
        <v>7</v>
      </c>
      <c r="AD50" s="92">
        <v>7</v>
      </c>
    </row>
    <row r="51" spans="1:30" s="9" customFormat="1" ht="16.5">
      <c r="A51" s="82">
        <v>143</v>
      </c>
      <c r="B51" s="83" t="s">
        <v>63</v>
      </c>
      <c r="C51" s="108">
        <v>6758</v>
      </c>
      <c r="D51" s="84">
        <v>153.08563657219139</v>
      </c>
      <c r="E51" s="84">
        <v>406.39893279646924</v>
      </c>
      <c r="F51" s="84">
        <v>559.48456936866069</v>
      </c>
      <c r="G51" s="84">
        <v>135.68126477757241</v>
      </c>
      <c r="H51" s="84">
        <v>695.16583414623312</v>
      </c>
      <c r="I51" s="84">
        <v>-129.54587155963301</v>
      </c>
      <c r="J51" s="84">
        <v>565.61996258660008</v>
      </c>
      <c r="K51" s="84">
        <v>22.305112142645761</v>
      </c>
      <c r="L51" s="84">
        <v>587.92507472924581</v>
      </c>
      <c r="M51" s="84">
        <v>48.073146369864162</v>
      </c>
      <c r="N51" s="92">
        <v>6</v>
      </c>
      <c r="O51" s="92">
        <v>6</v>
      </c>
      <c r="P51" s="15"/>
      <c r="Q51" s="99">
        <v>143</v>
      </c>
      <c r="R51" s="48" t="s">
        <v>63</v>
      </c>
      <c r="S51" s="85">
        <v>6850</v>
      </c>
      <c r="T51" s="108">
        <v>136.77877235959295</v>
      </c>
      <c r="U51" s="108">
        <v>384.65711663745026</v>
      </c>
      <c r="V51" s="108">
        <v>521.43588899704321</v>
      </c>
      <c r="W51" s="108">
        <v>123.91691262115259</v>
      </c>
      <c r="X51" s="108">
        <v>645.35280161819583</v>
      </c>
      <c r="Y51" s="108">
        <v>-127.80598540145985</v>
      </c>
      <c r="Z51" s="108">
        <v>517.54681621673592</v>
      </c>
      <c r="AA51" s="108">
        <v>25.594854359124099</v>
      </c>
      <c r="AB51" s="108">
        <v>543.14167057586008</v>
      </c>
      <c r="AC51" s="92">
        <v>6</v>
      </c>
      <c r="AD51" s="92">
        <v>6</v>
      </c>
    </row>
    <row r="52" spans="1:30" s="9" customFormat="1" ht="16.5">
      <c r="A52" s="82">
        <v>145</v>
      </c>
      <c r="B52" s="83" t="s">
        <v>64</v>
      </c>
      <c r="C52" s="108">
        <v>12429</v>
      </c>
      <c r="D52" s="84">
        <v>654.04320555300433</v>
      </c>
      <c r="E52" s="84">
        <v>478.83275902886527</v>
      </c>
      <c r="F52" s="84">
        <v>1132.8759645818695</v>
      </c>
      <c r="G52" s="84">
        <v>97.983530960899643</v>
      </c>
      <c r="H52" s="84">
        <v>1230.8594955427691</v>
      </c>
      <c r="I52" s="84">
        <v>-33.645506476788157</v>
      </c>
      <c r="J52" s="84">
        <v>1197.213989065981</v>
      </c>
      <c r="K52" s="84">
        <v>21.216823268163168</v>
      </c>
      <c r="L52" s="84">
        <v>1218.4308123341443</v>
      </c>
      <c r="M52" s="84">
        <v>27.728186684733146</v>
      </c>
      <c r="N52" s="92">
        <v>14</v>
      </c>
      <c r="O52" s="92">
        <v>14</v>
      </c>
      <c r="P52" s="15"/>
      <c r="Q52" s="99">
        <v>145</v>
      </c>
      <c r="R52" s="48" t="s">
        <v>64</v>
      </c>
      <c r="S52" s="85">
        <v>12343</v>
      </c>
      <c r="T52" s="108">
        <v>642.87075153029741</v>
      </c>
      <c r="U52" s="108">
        <v>469.24433503130882</v>
      </c>
      <c r="V52" s="108">
        <v>1112.1150865616062</v>
      </c>
      <c r="W52" s="108">
        <v>91.250647764873705</v>
      </c>
      <c r="X52" s="108">
        <v>1203.3657343264799</v>
      </c>
      <c r="Y52" s="108">
        <v>-33.879931945232116</v>
      </c>
      <c r="Z52" s="108">
        <v>1169.4858023812478</v>
      </c>
      <c r="AA52" s="108">
        <v>13.54197505063599</v>
      </c>
      <c r="AB52" s="108">
        <v>1183.0277774318838</v>
      </c>
      <c r="AC52" s="92">
        <v>14</v>
      </c>
      <c r="AD52" s="92">
        <v>14</v>
      </c>
    </row>
    <row r="53" spans="1:30" s="9" customFormat="1" ht="16.5">
      <c r="A53" s="82">
        <v>146</v>
      </c>
      <c r="B53" s="83" t="s">
        <v>65</v>
      </c>
      <c r="C53" s="108">
        <v>4382</v>
      </c>
      <c r="D53" s="84">
        <v>596.22423208216992</v>
      </c>
      <c r="E53" s="84">
        <v>204.37086755415723</v>
      </c>
      <c r="F53" s="84">
        <v>800.59509963632718</v>
      </c>
      <c r="G53" s="84">
        <v>181.51793811276031</v>
      </c>
      <c r="H53" s="84">
        <v>982.11303774908743</v>
      </c>
      <c r="I53" s="84">
        <v>-58.789821999087174</v>
      </c>
      <c r="J53" s="84">
        <v>923.32321575000026</v>
      </c>
      <c r="K53" s="84">
        <v>31.230637654039256</v>
      </c>
      <c r="L53" s="84">
        <v>954.55385340403973</v>
      </c>
      <c r="M53" s="84">
        <v>-33.089652797043755</v>
      </c>
      <c r="N53" s="92">
        <v>12</v>
      </c>
      <c r="O53" s="92">
        <v>12</v>
      </c>
      <c r="P53" s="15"/>
      <c r="Q53" s="99">
        <v>146</v>
      </c>
      <c r="R53" s="48" t="s">
        <v>65</v>
      </c>
      <c r="S53" s="85">
        <v>4406</v>
      </c>
      <c r="T53" s="108">
        <v>561.65100900470452</v>
      </c>
      <c r="U53" s="108">
        <v>283.85148839476642</v>
      </c>
      <c r="V53" s="108">
        <v>845.50249739947094</v>
      </c>
      <c r="W53" s="108">
        <v>169.37995807449087</v>
      </c>
      <c r="X53" s="108">
        <v>1014.8824554739618</v>
      </c>
      <c r="Y53" s="108">
        <v>-58.469586926917842</v>
      </c>
      <c r="Z53" s="108">
        <v>956.41286854704401</v>
      </c>
      <c r="AA53" s="108">
        <v>23.096769655015894</v>
      </c>
      <c r="AB53" s="108">
        <v>979.50963820206005</v>
      </c>
      <c r="AC53" s="92">
        <v>12</v>
      </c>
      <c r="AD53" s="92">
        <v>12</v>
      </c>
    </row>
    <row r="54" spans="1:30" s="9" customFormat="1" ht="16.5">
      <c r="A54" s="82">
        <v>148</v>
      </c>
      <c r="B54" s="83" t="s">
        <v>66</v>
      </c>
      <c r="C54" s="108">
        <v>7224</v>
      </c>
      <c r="D54" s="84">
        <v>1722.3005769396441</v>
      </c>
      <c r="E54" s="84">
        <v>-5.9732141390249902</v>
      </c>
      <c r="F54" s="84">
        <v>1716.3273628006191</v>
      </c>
      <c r="G54" s="84">
        <v>111.71880982355758</v>
      </c>
      <c r="H54" s="84">
        <v>1828.0461726241767</v>
      </c>
      <c r="I54" s="84">
        <v>-84.254568106312291</v>
      </c>
      <c r="J54" s="84">
        <v>1743.7916045178645</v>
      </c>
      <c r="K54" s="84">
        <v>-9.4374711794019941</v>
      </c>
      <c r="L54" s="84">
        <v>1734.3541333384624</v>
      </c>
      <c r="M54" s="84">
        <v>2.4539557001121466</v>
      </c>
      <c r="N54" s="92">
        <v>19</v>
      </c>
      <c r="O54" s="92">
        <v>19</v>
      </c>
      <c r="P54" s="15"/>
      <c r="Q54" s="99">
        <v>148</v>
      </c>
      <c r="R54" s="48" t="s">
        <v>66</v>
      </c>
      <c r="S54" s="85">
        <v>7127</v>
      </c>
      <c r="T54" s="108">
        <v>1720.3350844542467</v>
      </c>
      <c r="U54" s="108">
        <v>-0.8683180581080534</v>
      </c>
      <c r="V54" s="108">
        <v>1719.4667663961386</v>
      </c>
      <c r="W54" s="108">
        <v>107.27217328733562</v>
      </c>
      <c r="X54" s="108">
        <v>1826.7389396834744</v>
      </c>
      <c r="Y54" s="108">
        <v>-85.401290865721904</v>
      </c>
      <c r="Z54" s="108">
        <v>1741.3376488177523</v>
      </c>
      <c r="AA54" s="108">
        <v>0.27598489687105293</v>
      </c>
      <c r="AB54" s="108">
        <v>1741.6136337146233</v>
      </c>
      <c r="AC54" s="92">
        <v>19</v>
      </c>
      <c r="AD54" s="92">
        <v>19</v>
      </c>
    </row>
    <row r="55" spans="1:30" s="9" customFormat="1" ht="16.5">
      <c r="A55" s="82">
        <v>149</v>
      </c>
      <c r="B55" s="83" t="s">
        <v>67</v>
      </c>
      <c r="C55" s="108">
        <v>5402</v>
      </c>
      <c r="D55" s="84">
        <v>565.09899238076446</v>
      </c>
      <c r="E55" s="84">
        <v>-11.888773676568896</v>
      </c>
      <c r="F55" s="84">
        <v>553.21021870419554</v>
      </c>
      <c r="G55" s="84">
        <v>108.66224402231498</v>
      </c>
      <c r="H55" s="84">
        <v>661.87246272651055</v>
      </c>
      <c r="I55" s="84">
        <v>-258.13365420214734</v>
      </c>
      <c r="J55" s="84">
        <v>403.73880852436321</v>
      </c>
      <c r="K55" s="84">
        <v>-477.71461149574236</v>
      </c>
      <c r="L55" s="84">
        <v>-73.975802971379181</v>
      </c>
      <c r="M55" s="84">
        <v>-53.442755243142699</v>
      </c>
      <c r="N55" s="92">
        <v>1</v>
      </c>
      <c r="O55" s="93">
        <v>33</v>
      </c>
      <c r="P55" s="15"/>
      <c r="Q55" s="99">
        <v>149</v>
      </c>
      <c r="R55" s="48" t="s">
        <v>67</v>
      </c>
      <c r="S55" s="85">
        <v>5379</v>
      </c>
      <c r="T55" s="108">
        <v>617.56725755975958</v>
      </c>
      <c r="U55" s="108">
        <v>-6.6417541995689007</v>
      </c>
      <c r="V55" s="108">
        <v>610.92550336019065</v>
      </c>
      <c r="W55" s="108">
        <v>105.49346512938257</v>
      </c>
      <c r="X55" s="108">
        <v>716.41896848957322</v>
      </c>
      <c r="Y55" s="108">
        <v>-259.23740472206731</v>
      </c>
      <c r="Z55" s="108">
        <v>457.18156376750591</v>
      </c>
      <c r="AA55" s="108">
        <v>-513.38660277746783</v>
      </c>
      <c r="AB55" s="108">
        <v>-56.205039009961851</v>
      </c>
      <c r="AC55" s="92">
        <v>1</v>
      </c>
      <c r="AD55" s="93">
        <v>33</v>
      </c>
    </row>
    <row r="56" spans="1:30" s="9" customFormat="1" ht="16.5">
      <c r="A56" s="82">
        <v>151</v>
      </c>
      <c r="B56" s="83" t="s">
        <v>68</v>
      </c>
      <c r="C56" s="108">
        <v>1794</v>
      </c>
      <c r="D56" s="84">
        <v>126.91692240375328</v>
      </c>
      <c r="E56" s="84">
        <v>170.66024260337491</v>
      </c>
      <c r="F56" s="84">
        <v>297.5771650071282</v>
      </c>
      <c r="G56" s="84">
        <v>215.05183055217586</v>
      </c>
      <c r="H56" s="84">
        <v>512.62899555930403</v>
      </c>
      <c r="I56" s="84">
        <v>-237.93478260869566</v>
      </c>
      <c r="J56" s="84">
        <v>274.6942129506084</v>
      </c>
      <c r="K56" s="84">
        <v>6.4576192307692324</v>
      </c>
      <c r="L56" s="84">
        <v>281.15183218137764</v>
      </c>
      <c r="M56" s="84">
        <v>-19.307206975513054</v>
      </c>
      <c r="N56" s="92">
        <v>14</v>
      </c>
      <c r="O56" s="92">
        <v>14</v>
      </c>
      <c r="P56" s="15"/>
      <c r="Q56" s="99">
        <v>151</v>
      </c>
      <c r="R56" s="48" t="s">
        <v>68</v>
      </c>
      <c r="S56" s="85">
        <v>1814</v>
      </c>
      <c r="T56" s="108">
        <v>11.891303643352126</v>
      </c>
      <c r="U56" s="108">
        <v>318.46268558448969</v>
      </c>
      <c r="V56" s="108">
        <v>330.35398922784185</v>
      </c>
      <c r="W56" s="108">
        <v>198.95889707093676</v>
      </c>
      <c r="X56" s="108">
        <v>529.31288629877861</v>
      </c>
      <c r="Y56" s="108">
        <v>-235.31146637265712</v>
      </c>
      <c r="Z56" s="108">
        <v>294.00141992612146</v>
      </c>
      <c r="AA56" s="108">
        <v>38.594202866593164</v>
      </c>
      <c r="AB56" s="108">
        <v>332.59562279271461</v>
      </c>
      <c r="AC56" s="92">
        <v>14</v>
      </c>
      <c r="AD56" s="92">
        <v>14</v>
      </c>
    </row>
    <row r="57" spans="1:30" s="9" customFormat="1" ht="16.5">
      <c r="A57" s="82">
        <v>152</v>
      </c>
      <c r="B57" s="83" t="s">
        <v>69</v>
      </c>
      <c r="C57" s="108">
        <v>4319</v>
      </c>
      <c r="D57" s="84">
        <v>313.94991574067927</v>
      </c>
      <c r="E57" s="84">
        <v>499.8845808425765</v>
      </c>
      <c r="F57" s="84">
        <v>813.83449658325571</v>
      </c>
      <c r="G57" s="84">
        <v>153.86678967970985</v>
      </c>
      <c r="H57" s="84">
        <v>967.7012862629656</v>
      </c>
      <c r="I57" s="84">
        <v>56.018522806205141</v>
      </c>
      <c r="J57" s="84">
        <v>1023.7198090691708</v>
      </c>
      <c r="K57" s="84">
        <v>91.855215559157244</v>
      </c>
      <c r="L57" s="84">
        <v>1115.575024628328</v>
      </c>
      <c r="M57" s="84">
        <v>5.7182371116939521</v>
      </c>
      <c r="N57" s="92">
        <v>14</v>
      </c>
      <c r="O57" s="92">
        <v>14</v>
      </c>
      <c r="P57" s="15"/>
      <c r="Q57" s="99">
        <v>152</v>
      </c>
      <c r="R57" s="48" t="s">
        <v>69</v>
      </c>
      <c r="S57" s="85">
        <v>4357</v>
      </c>
      <c r="T57" s="108">
        <v>328.47875537383959</v>
      </c>
      <c r="U57" s="108">
        <v>490.89001665810594</v>
      </c>
      <c r="V57" s="108">
        <v>819.36877203194547</v>
      </c>
      <c r="W57" s="108">
        <v>143.10284812383279</v>
      </c>
      <c r="X57" s="108">
        <v>962.47162015577828</v>
      </c>
      <c r="Y57" s="108">
        <v>55.529951801698417</v>
      </c>
      <c r="Z57" s="108">
        <v>1018.0015719574768</v>
      </c>
      <c r="AA57" s="108">
        <v>81.15482826486118</v>
      </c>
      <c r="AB57" s="108">
        <v>1099.1564002223379</v>
      </c>
      <c r="AC57" s="92">
        <v>14</v>
      </c>
      <c r="AD57" s="92">
        <v>14</v>
      </c>
    </row>
    <row r="58" spans="1:30" s="9" customFormat="1" ht="16.5">
      <c r="A58" s="82">
        <v>153</v>
      </c>
      <c r="B58" s="83" t="s">
        <v>70</v>
      </c>
      <c r="C58" s="108">
        <v>24724</v>
      </c>
      <c r="D58" s="84">
        <v>472.09663694628688</v>
      </c>
      <c r="E58" s="84">
        <v>274.60664461890076</v>
      </c>
      <c r="F58" s="84">
        <v>746.70328156518758</v>
      </c>
      <c r="G58" s="84">
        <v>90.577443627753667</v>
      </c>
      <c r="H58" s="84">
        <v>837.28072519294119</v>
      </c>
      <c r="I58" s="84">
        <v>16.928450088982366</v>
      </c>
      <c r="J58" s="84">
        <v>854.20917528192354</v>
      </c>
      <c r="K58" s="84">
        <v>-37.607774009868947</v>
      </c>
      <c r="L58" s="84">
        <v>816.60140127205477</v>
      </c>
      <c r="M58" s="84">
        <v>8.1810814666556553</v>
      </c>
      <c r="N58" s="92">
        <v>9</v>
      </c>
      <c r="O58" s="92">
        <v>9</v>
      </c>
      <c r="P58" s="15"/>
      <c r="Q58" s="99">
        <v>153</v>
      </c>
      <c r="R58" s="48" t="s">
        <v>70</v>
      </c>
      <c r="S58" s="85">
        <v>24919</v>
      </c>
      <c r="T58" s="108">
        <v>453.06468516541003</v>
      </c>
      <c r="U58" s="108">
        <v>292.74589414177569</v>
      </c>
      <c r="V58" s="108">
        <v>745.81057930718566</v>
      </c>
      <c r="W58" s="108">
        <v>83.421535536213312</v>
      </c>
      <c r="X58" s="108">
        <v>829.23211484339902</v>
      </c>
      <c r="Y58" s="108">
        <v>16.795978971868855</v>
      </c>
      <c r="Z58" s="108">
        <v>846.02809381526788</v>
      </c>
      <c r="AA58" s="108">
        <v>-35.184883666198488</v>
      </c>
      <c r="AB58" s="108">
        <v>810.84321014906936</v>
      </c>
      <c r="AC58" s="92">
        <v>9</v>
      </c>
      <c r="AD58" s="92">
        <v>9</v>
      </c>
    </row>
    <row r="59" spans="1:30" s="9" customFormat="1" ht="16.5">
      <c r="A59" s="82">
        <v>165</v>
      </c>
      <c r="B59" s="83" t="s">
        <v>71</v>
      </c>
      <c r="C59" s="108">
        <v>16015</v>
      </c>
      <c r="D59" s="84">
        <v>380.52314099356414</v>
      </c>
      <c r="E59" s="84">
        <v>220.13585367128732</v>
      </c>
      <c r="F59" s="84">
        <v>600.65899466485143</v>
      </c>
      <c r="G59" s="84">
        <v>86.825001240130447</v>
      </c>
      <c r="H59" s="84">
        <v>687.48399590498184</v>
      </c>
      <c r="I59" s="84">
        <v>-117.31239463003435</v>
      </c>
      <c r="J59" s="84">
        <v>570.17160127494753</v>
      </c>
      <c r="K59" s="84">
        <v>22.070969035279433</v>
      </c>
      <c r="L59" s="84">
        <v>592.24257031022694</v>
      </c>
      <c r="M59" s="84">
        <v>-18.886043031528743</v>
      </c>
      <c r="N59" s="92">
        <v>5</v>
      </c>
      <c r="O59" s="92">
        <v>5</v>
      </c>
      <c r="P59" s="15"/>
      <c r="Q59" s="99">
        <v>165</v>
      </c>
      <c r="R59" s="48" t="s">
        <v>71</v>
      </c>
      <c r="S59" s="85">
        <v>16123</v>
      </c>
      <c r="T59" s="108">
        <v>378.1925084177123</v>
      </c>
      <c r="U59" s="108">
        <v>246.95140571249141</v>
      </c>
      <c r="V59" s="108">
        <v>625.14391413020371</v>
      </c>
      <c r="W59" s="108">
        <v>80.440307116048004</v>
      </c>
      <c r="X59" s="108">
        <v>705.58422124625167</v>
      </c>
      <c r="Y59" s="108">
        <v>-116.52657693977548</v>
      </c>
      <c r="Z59" s="108">
        <v>589.05764430647628</v>
      </c>
      <c r="AA59" s="108">
        <v>18.117466134094187</v>
      </c>
      <c r="AB59" s="108">
        <v>607.17511044057051</v>
      </c>
      <c r="AC59" s="92">
        <v>5</v>
      </c>
      <c r="AD59" s="92">
        <v>5</v>
      </c>
    </row>
    <row r="60" spans="1:30" s="9" customFormat="1" ht="16.5">
      <c r="A60" s="82">
        <v>167</v>
      </c>
      <c r="B60" s="83" t="s">
        <v>72</v>
      </c>
      <c r="C60" s="108">
        <v>78741</v>
      </c>
      <c r="D60" s="84">
        <v>231.19185740720872</v>
      </c>
      <c r="E60" s="84">
        <v>331.35996685427762</v>
      </c>
      <c r="F60" s="84">
        <v>562.55182426148633</v>
      </c>
      <c r="G60" s="84">
        <v>117.63637928179939</v>
      </c>
      <c r="H60" s="84">
        <v>680.18820354328568</v>
      </c>
      <c r="I60" s="84">
        <v>37.850306701718289</v>
      </c>
      <c r="J60" s="84">
        <v>718.03851024500398</v>
      </c>
      <c r="K60" s="84">
        <v>-141.37643201965935</v>
      </c>
      <c r="L60" s="84">
        <v>576.66207822534466</v>
      </c>
      <c r="M60" s="84">
        <v>48.092380639169846</v>
      </c>
      <c r="N60" s="92">
        <v>12</v>
      </c>
      <c r="O60" s="92">
        <v>12</v>
      </c>
      <c r="P60" s="15"/>
      <c r="Q60" s="99">
        <v>167</v>
      </c>
      <c r="R60" s="48" t="s">
        <v>72</v>
      </c>
      <c r="S60" s="85">
        <v>78062</v>
      </c>
      <c r="T60" s="108">
        <v>223.91120739744571</v>
      </c>
      <c r="U60" s="108">
        <v>297.19900477748678</v>
      </c>
      <c r="V60" s="108">
        <v>521.11021217493249</v>
      </c>
      <c r="W60" s="108">
        <v>110.65638065244352</v>
      </c>
      <c r="X60" s="108">
        <v>631.76659282737603</v>
      </c>
      <c r="Y60" s="108">
        <v>38.17953677845815</v>
      </c>
      <c r="Z60" s="108">
        <v>669.94612960583413</v>
      </c>
      <c r="AA60" s="108">
        <v>-137.6512839413671</v>
      </c>
      <c r="AB60" s="108">
        <v>532.29484566446706</v>
      </c>
      <c r="AC60" s="92">
        <v>12</v>
      </c>
      <c r="AD60" s="92">
        <v>12</v>
      </c>
    </row>
    <row r="61" spans="1:30" s="9" customFormat="1" ht="16.5">
      <c r="A61" s="82">
        <v>169</v>
      </c>
      <c r="B61" s="83" t="s">
        <v>73</v>
      </c>
      <c r="C61" s="108">
        <v>4848</v>
      </c>
      <c r="D61" s="84">
        <v>311.54839760768652</v>
      </c>
      <c r="E61" s="84">
        <v>406.08898560499466</v>
      </c>
      <c r="F61" s="84">
        <v>717.63738321268124</v>
      </c>
      <c r="G61" s="84">
        <v>108.67211280963255</v>
      </c>
      <c r="H61" s="84">
        <v>826.30949602231385</v>
      </c>
      <c r="I61" s="84">
        <v>-249.95049504950495</v>
      </c>
      <c r="J61" s="84">
        <v>576.35900097280887</v>
      </c>
      <c r="K61" s="84">
        <v>-14.423791027227725</v>
      </c>
      <c r="L61" s="84">
        <v>561.93520994558105</v>
      </c>
      <c r="M61" s="84">
        <v>-28.589883908903971</v>
      </c>
      <c r="N61" s="92">
        <v>5</v>
      </c>
      <c r="O61" s="92">
        <v>5</v>
      </c>
      <c r="P61" s="15"/>
      <c r="Q61" s="99">
        <v>169</v>
      </c>
      <c r="R61" s="48" t="s">
        <v>73</v>
      </c>
      <c r="S61" s="85">
        <v>4916</v>
      </c>
      <c r="T61" s="108">
        <v>335.94745263494167</v>
      </c>
      <c r="U61" s="108">
        <v>416.24050827905404</v>
      </c>
      <c r="V61" s="108">
        <v>752.18796091399565</v>
      </c>
      <c r="W61" s="108">
        <v>99.254007775691107</v>
      </c>
      <c r="X61" s="108">
        <v>851.44196868968686</v>
      </c>
      <c r="Y61" s="108">
        <v>-246.49308380797396</v>
      </c>
      <c r="Z61" s="108">
        <v>604.94888488171284</v>
      </c>
      <c r="AA61" s="108">
        <v>-3.356861228641173</v>
      </c>
      <c r="AB61" s="108">
        <v>601.59202365307169</v>
      </c>
      <c r="AC61" s="92">
        <v>5</v>
      </c>
      <c r="AD61" s="92">
        <v>5</v>
      </c>
    </row>
    <row r="62" spans="1:30" s="9" customFormat="1" ht="16.5">
      <c r="A62" s="82">
        <v>171</v>
      </c>
      <c r="B62" s="83" t="s">
        <v>74</v>
      </c>
      <c r="C62" s="108">
        <v>4552</v>
      </c>
      <c r="D62" s="84">
        <v>256.90236841662397</v>
      </c>
      <c r="E62" s="84">
        <v>340.67548538489774</v>
      </c>
      <c r="F62" s="84">
        <v>597.57785380152177</v>
      </c>
      <c r="G62" s="84">
        <v>158.55426713243642</v>
      </c>
      <c r="H62" s="84">
        <v>756.13212093395816</v>
      </c>
      <c r="I62" s="84">
        <v>59.645210896309315</v>
      </c>
      <c r="J62" s="84">
        <v>815.77733183026749</v>
      </c>
      <c r="K62" s="84">
        <v>7.6900136203866483</v>
      </c>
      <c r="L62" s="84">
        <v>823.46734545065408</v>
      </c>
      <c r="M62" s="84">
        <v>36.485699420371247</v>
      </c>
      <c r="N62" s="92">
        <v>11</v>
      </c>
      <c r="O62" s="92">
        <v>11</v>
      </c>
      <c r="P62" s="15"/>
      <c r="Q62" s="99">
        <v>171</v>
      </c>
      <c r="R62" s="48" t="s">
        <v>74</v>
      </c>
      <c r="S62" s="85">
        <v>4590</v>
      </c>
      <c r="T62" s="108">
        <v>258.18644716356204</v>
      </c>
      <c r="U62" s="108">
        <v>313.76283438255928</v>
      </c>
      <c r="V62" s="108">
        <v>571.94928154612126</v>
      </c>
      <c r="W62" s="108">
        <v>148.19093474177066</v>
      </c>
      <c r="X62" s="108">
        <v>720.14021628789192</v>
      </c>
      <c r="Y62" s="108">
        <v>59.151416122004356</v>
      </c>
      <c r="Z62" s="108">
        <v>779.29163240989624</v>
      </c>
      <c r="AA62" s="108">
        <v>-4.3579137254901976</v>
      </c>
      <c r="AB62" s="108">
        <v>774.93371868440613</v>
      </c>
      <c r="AC62" s="92">
        <v>11</v>
      </c>
      <c r="AD62" s="92">
        <v>11</v>
      </c>
    </row>
    <row r="63" spans="1:30" s="9" customFormat="1" ht="16.5">
      <c r="A63" s="82">
        <v>172</v>
      </c>
      <c r="B63" s="83" t="s">
        <v>75</v>
      </c>
      <c r="C63" s="108">
        <v>4099</v>
      </c>
      <c r="D63" s="84">
        <v>196.0030471150418</v>
      </c>
      <c r="E63" s="84">
        <v>405.92870301301957</v>
      </c>
      <c r="F63" s="84">
        <v>601.93175012806137</v>
      </c>
      <c r="G63" s="84">
        <v>177.25121469933714</v>
      </c>
      <c r="H63" s="84">
        <v>779.18296482739856</v>
      </c>
      <c r="I63" s="84">
        <v>233.96706513783849</v>
      </c>
      <c r="J63" s="84">
        <v>1013.1500299652371</v>
      </c>
      <c r="K63" s="84">
        <v>32.817514369358392</v>
      </c>
      <c r="L63" s="84">
        <v>1045.9675443345952</v>
      </c>
      <c r="M63" s="84">
        <v>21.696817001688373</v>
      </c>
      <c r="N63" s="92">
        <v>13</v>
      </c>
      <c r="O63" s="92">
        <v>13</v>
      </c>
      <c r="P63" s="15"/>
      <c r="Q63" s="99">
        <v>172</v>
      </c>
      <c r="R63" s="48" t="s">
        <v>75</v>
      </c>
      <c r="S63" s="85">
        <v>4079</v>
      </c>
      <c r="T63" s="108">
        <v>156.00514242885885</v>
      </c>
      <c r="U63" s="108">
        <v>433.26378945702896</v>
      </c>
      <c r="V63" s="108">
        <v>589.26893188588781</v>
      </c>
      <c r="W63" s="108">
        <v>167.07003739048258</v>
      </c>
      <c r="X63" s="108">
        <v>756.33896927637045</v>
      </c>
      <c r="Y63" s="108">
        <v>235.11424368717823</v>
      </c>
      <c r="Z63" s="108">
        <v>991.45321296354871</v>
      </c>
      <c r="AA63" s="108">
        <v>-28.246204030399671</v>
      </c>
      <c r="AB63" s="108">
        <v>963.20700893314904</v>
      </c>
      <c r="AC63" s="92">
        <v>13</v>
      </c>
      <c r="AD63" s="92">
        <v>13</v>
      </c>
    </row>
    <row r="64" spans="1:30" s="9" customFormat="1" ht="16.5">
      <c r="A64" s="82">
        <v>176</v>
      </c>
      <c r="B64" s="83" t="s">
        <v>76</v>
      </c>
      <c r="C64" s="108">
        <v>4160</v>
      </c>
      <c r="D64" s="84">
        <v>-85.103347960835805</v>
      </c>
      <c r="E64" s="84">
        <v>502.45892691204836</v>
      </c>
      <c r="F64" s="84">
        <v>417.35557895121258</v>
      </c>
      <c r="G64" s="84">
        <v>190.40512543720681</v>
      </c>
      <c r="H64" s="84">
        <v>607.76070438841941</v>
      </c>
      <c r="I64" s="84">
        <v>29.760336538461537</v>
      </c>
      <c r="J64" s="84">
        <v>637.52104092688091</v>
      </c>
      <c r="K64" s="84">
        <v>-57.740523605769241</v>
      </c>
      <c r="L64" s="84">
        <v>579.78051732111169</v>
      </c>
      <c r="M64" s="84">
        <v>-27.749084757098672</v>
      </c>
      <c r="N64" s="92">
        <v>12</v>
      </c>
      <c r="O64" s="92">
        <v>12</v>
      </c>
      <c r="P64" s="15"/>
      <c r="Q64" s="99">
        <v>176</v>
      </c>
      <c r="R64" s="48" t="s">
        <v>76</v>
      </c>
      <c r="S64" s="85">
        <v>4259</v>
      </c>
      <c r="T64" s="108">
        <v>-64.607137186732373</v>
      </c>
      <c r="U64" s="108">
        <v>525.91209319641212</v>
      </c>
      <c r="V64" s="108">
        <v>461.30495600967976</v>
      </c>
      <c r="W64" s="108">
        <v>174.89660897930105</v>
      </c>
      <c r="X64" s="108">
        <v>636.20156498898075</v>
      </c>
      <c r="Y64" s="108">
        <v>29.068560694998826</v>
      </c>
      <c r="Z64" s="108">
        <v>665.27012568397959</v>
      </c>
      <c r="AA64" s="108">
        <v>-43.091314909603192</v>
      </c>
      <c r="AB64" s="108">
        <v>622.17881077437642</v>
      </c>
      <c r="AC64" s="92">
        <v>12</v>
      </c>
      <c r="AD64" s="92">
        <v>12</v>
      </c>
    </row>
    <row r="65" spans="1:30" s="9" customFormat="1" ht="16.5">
      <c r="A65" s="82">
        <v>177</v>
      </c>
      <c r="B65" s="83" t="s">
        <v>77</v>
      </c>
      <c r="C65" s="108">
        <v>1668</v>
      </c>
      <c r="D65" s="84">
        <v>562.11881796354146</v>
      </c>
      <c r="E65" s="84">
        <v>-13.714098373476594</v>
      </c>
      <c r="F65" s="84">
        <v>548.40471959006481</v>
      </c>
      <c r="G65" s="84">
        <v>175.2434159897891</v>
      </c>
      <c r="H65" s="84">
        <v>723.64813557985394</v>
      </c>
      <c r="I65" s="84">
        <v>-293.83633093525179</v>
      </c>
      <c r="J65" s="84">
        <v>429.81180464460215</v>
      </c>
      <c r="K65" s="84">
        <v>152.04984370503598</v>
      </c>
      <c r="L65" s="84">
        <v>581.86164834963824</v>
      </c>
      <c r="M65" s="84">
        <v>-289.013238618164</v>
      </c>
      <c r="N65" s="92">
        <v>6</v>
      </c>
      <c r="O65" s="92">
        <v>6</v>
      </c>
      <c r="P65" s="15"/>
      <c r="Q65" s="99">
        <v>177</v>
      </c>
      <c r="R65" s="48" t="s">
        <v>77</v>
      </c>
      <c r="S65" s="85">
        <v>1708</v>
      </c>
      <c r="T65" s="108">
        <v>667.58937353912449</v>
      </c>
      <c r="U65" s="108">
        <v>176.4371024904658</v>
      </c>
      <c r="V65" s="108">
        <v>844.0264760295903</v>
      </c>
      <c r="W65" s="108">
        <v>161.75348526596275</v>
      </c>
      <c r="X65" s="108">
        <v>1005.7799612955531</v>
      </c>
      <c r="Y65" s="108">
        <v>-286.95491803278691</v>
      </c>
      <c r="Z65" s="108">
        <v>718.82504326276614</v>
      </c>
      <c r="AA65" s="108">
        <v>101.16572676814991</v>
      </c>
      <c r="AB65" s="108">
        <v>819.99077003091611</v>
      </c>
      <c r="AC65" s="92">
        <v>6</v>
      </c>
      <c r="AD65" s="92">
        <v>6</v>
      </c>
    </row>
    <row r="66" spans="1:30" s="9" customFormat="1" ht="16.5">
      <c r="A66" s="82">
        <v>178</v>
      </c>
      <c r="B66" s="83" t="s">
        <v>78</v>
      </c>
      <c r="C66" s="108">
        <v>5674</v>
      </c>
      <c r="D66" s="84">
        <v>209.3150500958005</v>
      </c>
      <c r="E66" s="84">
        <v>421.84250639374994</v>
      </c>
      <c r="F66" s="84">
        <v>631.15755648955042</v>
      </c>
      <c r="G66" s="84">
        <v>178.30293018669832</v>
      </c>
      <c r="H66" s="84">
        <v>809.46048667624871</v>
      </c>
      <c r="I66" s="84">
        <v>-98.418575960521679</v>
      </c>
      <c r="J66" s="84">
        <v>711.041910715727</v>
      </c>
      <c r="K66" s="84">
        <v>2.9524788685230923</v>
      </c>
      <c r="L66" s="84">
        <v>713.99438958425026</v>
      </c>
      <c r="M66" s="84">
        <v>25.011638526282127</v>
      </c>
      <c r="N66" s="92">
        <v>10</v>
      </c>
      <c r="O66" s="92">
        <v>10</v>
      </c>
      <c r="P66" s="15"/>
      <c r="Q66" s="99">
        <v>178</v>
      </c>
      <c r="R66" s="48" t="s">
        <v>78</v>
      </c>
      <c r="S66" s="85">
        <v>5734</v>
      </c>
      <c r="T66" s="108">
        <v>185.18531509907842</v>
      </c>
      <c r="U66" s="108">
        <v>432.55650868465818</v>
      </c>
      <c r="V66" s="108">
        <v>617.74182378373666</v>
      </c>
      <c r="W66" s="108">
        <v>165.67718227386311</v>
      </c>
      <c r="X66" s="108">
        <v>783.41900605759974</v>
      </c>
      <c r="Y66" s="108">
        <v>-97.388733868154873</v>
      </c>
      <c r="Z66" s="108">
        <v>686.03027218944487</v>
      </c>
      <c r="AA66" s="108">
        <v>6.3809729508196735</v>
      </c>
      <c r="AB66" s="108">
        <v>692.41124514026455</v>
      </c>
      <c r="AC66" s="92">
        <v>10</v>
      </c>
      <c r="AD66" s="92">
        <v>10</v>
      </c>
    </row>
    <row r="67" spans="1:30" s="9" customFormat="1" ht="16.5">
      <c r="A67" s="82">
        <v>179</v>
      </c>
      <c r="B67" s="83" t="s">
        <v>79</v>
      </c>
      <c r="C67" s="108">
        <v>149194</v>
      </c>
      <c r="D67" s="84">
        <v>190.44759494542859</v>
      </c>
      <c r="E67" s="84">
        <v>268.97991793783086</v>
      </c>
      <c r="F67" s="84">
        <v>459.42751288325945</v>
      </c>
      <c r="G67" s="84">
        <v>93.854494827644757</v>
      </c>
      <c r="H67" s="84">
        <v>553.28200771090417</v>
      </c>
      <c r="I67" s="84">
        <v>-157.03328552086546</v>
      </c>
      <c r="J67" s="84">
        <v>396.24872219003873</v>
      </c>
      <c r="K67" s="84">
        <v>-85.781310444789952</v>
      </c>
      <c r="L67" s="84">
        <v>310.46741174524891</v>
      </c>
      <c r="M67" s="84">
        <v>66.212189985086695</v>
      </c>
      <c r="N67" s="92">
        <v>13</v>
      </c>
      <c r="O67" s="92">
        <v>13</v>
      </c>
      <c r="P67" s="15"/>
      <c r="Q67" s="99">
        <v>179</v>
      </c>
      <c r="R67" s="48" t="s">
        <v>79</v>
      </c>
      <c r="S67" s="85">
        <v>147746</v>
      </c>
      <c r="T67" s="108">
        <v>160.40394053101295</v>
      </c>
      <c r="U67" s="108">
        <v>239.50148722729293</v>
      </c>
      <c r="V67" s="108">
        <v>399.9054277583059</v>
      </c>
      <c r="W67" s="108">
        <v>88.703410972711126</v>
      </c>
      <c r="X67" s="108">
        <v>488.60883873101704</v>
      </c>
      <c r="Y67" s="108">
        <v>-158.57230652606501</v>
      </c>
      <c r="Z67" s="108">
        <v>330.03653220495204</v>
      </c>
      <c r="AA67" s="108">
        <v>-80.214480213741794</v>
      </c>
      <c r="AB67" s="108">
        <v>249.82205199121029</v>
      </c>
      <c r="AC67" s="92">
        <v>13</v>
      </c>
      <c r="AD67" s="92">
        <v>13</v>
      </c>
    </row>
    <row r="68" spans="1:30" s="9" customFormat="1" ht="16.5">
      <c r="A68" s="82">
        <v>181</v>
      </c>
      <c r="B68" s="83" t="s">
        <v>80</v>
      </c>
      <c r="C68" s="108">
        <v>1658</v>
      </c>
      <c r="D68" s="84">
        <v>650.31416879464166</v>
      </c>
      <c r="E68" s="84">
        <v>582.02100279707486</v>
      </c>
      <c r="F68" s="84">
        <v>1232.3351715917165</v>
      </c>
      <c r="G68" s="84">
        <v>184.7720728328234</v>
      </c>
      <c r="H68" s="84">
        <v>1417.1072444245399</v>
      </c>
      <c r="I68" s="84">
        <v>-233.5223160434258</v>
      </c>
      <c r="J68" s="84">
        <v>1183.584928381114</v>
      </c>
      <c r="K68" s="84">
        <v>-19.102013268998792</v>
      </c>
      <c r="L68" s="84">
        <v>1164.4829151121153</v>
      </c>
      <c r="M68" s="84">
        <v>11.031938154066893</v>
      </c>
      <c r="N68" s="92">
        <v>4</v>
      </c>
      <c r="O68" s="92">
        <v>4</v>
      </c>
      <c r="P68" s="15"/>
      <c r="Q68" s="99">
        <v>181</v>
      </c>
      <c r="R68" s="48" t="s">
        <v>80</v>
      </c>
      <c r="S68" s="85">
        <v>1682</v>
      </c>
      <c r="T68" s="108">
        <v>666.01756197932855</v>
      </c>
      <c r="U68" s="108">
        <v>566.57290378654614</v>
      </c>
      <c r="V68" s="108">
        <v>1232.5904657658748</v>
      </c>
      <c r="W68" s="108">
        <v>170.1527741639072</v>
      </c>
      <c r="X68" s="108">
        <v>1402.743239929782</v>
      </c>
      <c r="Y68" s="108">
        <v>-230.19024970273483</v>
      </c>
      <c r="Z68" s="108">
        <v>1172.5529902270471</v>
      </c>
      <c r="AA68" s="108">
        <v>-39.165259833531515</v>
      </c>
      <c r="AB68" s="108">
        <v>1133.3877303935155</v>
      </c>
      <c r="AC68" s="92">
        <v>4</v>
      </c>
      <c r="AD68" s="92">
        <v>4</v>
      </c>
    </row>
    <row r="69" spans="1:30" s="9" customFormat="1" ht="16.5">
      <c r="A69" s="82">
        <v>182</v>
      </c>
      <c r="B69" s="83" t="s">
        <v>81</v>
      </c>
      <c r="C69" s="108">
        <v>19116</v>
      </c>
      <c r="D69" s="84">
        <v>24.700998733586708</v>
      </c>
      <c r="E69" s="84">
        <v>144.00945251251565</v>
      </c>
      <c r="F69" s="84">
        <v>168.71045124610237</v>
      </c>
      <c r="G69" s="84">
        <v>102.85390139111571</v>
      </c>
      <c r="H69" s="84">
        <v>271.56435263721806</v>
      </c>
      <c r="I69" s="84">
        <v>-71.46406151914627</v>
      </c>
      <c r="J69" s="84">
        <v>200.10029111807179</v>
      </c>
      <c r="K69" s="84">
        <v>-3.1077833898305096</v>
      </c>
      <c r="L69" s="84">
        <v>196.99250772824132</v>
      </c>
      <c r="M69" s="84">
        <v>-9.2091836614314673</v>
      </c>
      <c r="N69" s="92">
        <v>13</v>
      </c>
      <c r="O69" s="92">
        <v>13</v>
      </c>
      <c r="P69" s="15"/>
      <c r="Q69" s="99">
        <v>182</v>
      </c>
      <c r="R69" s="48" t="s">
        <v>81</v>
      </c>
      <c r="S69" s="85">
        <v>19182</v>
      </c>
      <c r="T69" s="108">
        <v>25.368691922140886</v>
      </c>
      <c r="U69" s="108">
        <v>160.51774864640134</v>
      </c>
      <c r="V69" s="108">
        <v>185.88644056854224</v>
      </c>
      <c r="W69" s="108">
        <v>94.641207498418041</v>
      </c>
      <c r="X69" s="108">
        <v>280.52764806696024</v>
      </c>
      <c r="Y69" s="108">
        <v>-71.218173287456992</v>
      </c>
      <c r="Z69" s="108">
        <v>209.30947477950326</v>
      </c>
      <c r="AA69" s="108">
        <v>-4.7803294244604269</v>
      </c>
      <c r="AB69" s="108">
        <v>204.52914535504286</v>
      </c>
      <c r="AC69" s="92">
        <v>13</v>
      </c>
      <c r="AD69" s="92">
        <v>13</v>
      </c>
    </row>
    <row r="70" spans="1:30" s="9" customFormat="1" ht="16.5">
      <c r="A70" s="82">
        <v>186</v>
      </c>
      <c r="B70" s="83" t="s">
        <v>82</v>
      </c>
      <c r="C70" s="108">
        <v>46871</v>
      </c>
      <c r="D70" s="84">
        <v>338.37889440208698</v>
      </c>
      <c r="E70" s="84">
        <v>30.661813691002514</v>
      </c>
      <c r="F70" s="84">
        <v>369.04070809308951</v>
      </c>
      <c r="G70" s="84">
        <v>57.480883861701301</v>
      </c>
      <c r="H70" s="84">
        <v>426.52159195479078</v>
      </c>
      <c r="I70" s="84">
        <v>48.878602974120462</v>
      </c>
      <c r="J70" s="84">
        <v>475.40019492891122</v>
      </c>
      <c r="K70" s="84">
        <v>-68.222030159800298</v>
      </c>
      <c r="L70" s="84">
        <v>407.17816476911099</v>
      </c>
      <c r="M70" s="84">
        <v>69.692914416889892</v>
      </c>
      <c r="N70" s="92">
        <v>1</v>
      </c>
      <c r="O70" s="93">
        <v>35</v>
      </c>
      <c r="P70" s="15"/>
      <c r="Q70" s="99">
        <v>186</v>
      </c>
      <c r="R70" s="48" t="s">
        <v>82</v>
      </c>
      <c r="S70" s="85">
        <v>46490</v>
      </c>
      <c r="T70" s="108">
        <v>297.63324464821494</v>
      </c>
      <c r="U70" s="108">
        <v>3.2195436989259396</v>
      </c>
      <c r="V70" s="108">
        <v>300.85278834714086</v>
      </c>
      <c r="W70" s="108">
        <v>55.575313846962636</v>
      </c>
      <c r="X70" s="108">
        <v>356.42810219410347</v>
      </c>
      <c r="Y70" s="108">
        <v>49.279178317917832</v>
      </c>
      <c r="Z70" s="108">
        <v>405.70728051202133</v>
      </c>
      <c r="AA70" s="108">
        <v>-67.419328618702934</v>
      </c>
      <c r="AB70" s="108">
        <v>338.28795189331839</v>
      </c>
      <c r="AC70" s="92">
        <v>1</v>
      </c>
      <c r="AD70" s="93">
        <v>35</v>
      </c>
    </row>
    <row r="71" spans="1:30" s="9" customFormat="1" ht="16.5">
      <c r="A71" s="82">
        <v>202</v>
      </c>
      <c r="B71" s="83" t="s">
        <v>83</v>
      </c>
      <c r="C71" s="108">
        <v>36551</v>
      </c>
      <c r="D71" s="84">
        <v>801.78328993827745</v>
      </c>
      <c r="E71" s="84">
        <v>-0.33965763664765808</v>
      </c>
      <c r="F71" s="84">
        <v>801.4436323016298</v>
      </c>
      <c r="G71" s="84">
        <v>38.008785065625865</v>
      </c>
      <c r="H71" s="84">
        <v>839.45241736725563</v>
      </c>
      <c r="I71" s="84">
        <v>-105.57653689365544</v>
      </c>
      <c r="J71" s="84">
        <v>733.8758804736002</v>
      </c>
      <c r="K71" s="84">
        <v>-99.435394756367813</v>
      </c>
      <c r="L71" s="84">
        <v>634.44048571723238</v>
      </c>
      <c r="M71" s="84">
        <v>-2.0521211883707338</v>
      </c>
      <c r="N71" s="92">
        <v>2</v>
      </c>
      <c r="O71" s="92">
        <v>2</v>
      </c>
      <c r="P71" s="15"/>
      <c r="Q71" s="99">
        <v>202</v>
      </c>
      <c r="R71" s="48" t="s">
        <v>83</v>
      </c>
      <c r="S71" s="85">
        <v>36339</v>
      </c>
      <c r="T71" s="108">
        <v>805.9145636416672</v>
      </c>
      <c r="U71" s="108">
        <v>0.31851865287019393</v>
      </c>
      <c r="V71" s="108">
        <v>806.23308229453744</v>
      </c>
      <c r="W71" s="108">
        <v>35.88738476273879</v>
      </c>
      <c r="X71" s="108">
        <v>842.1204670572763</v>
      </c>
      <c r="Y71" s="108">
        <v>-106.19246539530532</v>
      </c>
      <c r="Z71" s="108">
        <v>735.92800166197094</v>
      </c>
      <c r="AA71" s="108">
        <v>-87.738670466647349</v>
      </c>
      <c r="AB71" s="108">
        <v>648.18933119532369</v>
      </c>
      <c r="AC71" s="92">
        <v>2</v>
      </c>
      <c r="AD71" s="92">
        <v>2</v>
      </c>
    </row>
    <row r="72" spans="1:30" s="9" customFormat="1" ht="16.5">
      <c r="A72" s="82">
        <v>204</v>
      </c>
      <c r="B72" s="83" t="s">
        <v>84</v>
      </c>
      <c r="C72" s="108">
        <v>2589</v>
      </c>
      <c r="D72" s="84">
        <v>-477.92509785369742</v>
      </c>
      <c r="E72" s="84">
        <v>508.33274080797685</v>
      </c>
      <c r="F72" s="84">
        <v>30.407642954279424</v>
      </c>
      <c r="G72" s="84">
        <v>169.37836618289535</v>
      </c>
      <c r="H72" s="84">
        <v>199.78600913717477</v>
      </c>
      <c r="I72" s="84">
        <v>-248.34916956353806</v>
      </c>
      <c r="J72" s="84">
        <v>-48.563160426363282</v>
      </c>
      <c r="K72" s="84">
        <v>-320.43921413673235</v>
      </c>
      <c r="L72" s="84">
        <v>-369.0023745630956</v>
      </c>
      <c r="M72" s="84">
        <v>130.37647778272751</v>
      </c>
      <c r="N72" s="92">
        <v>11</v>
      </c>
      <c r="O72" s="92">
        <v>11</v>
      </c>
      <c r="P72" s="15"/>
      <c r="Q72" s="99">
        <v>204</v>
      </c>
      <c r="R72" s="48" t="s">
        <v>84</v>
      </c>
      <c r="S72" s="85">
        <v>2628</v>
      </c>
      <c r="T72" s="108">
        <v>-533.41782102146942</v>
      </c>
      <c r="U72" s="108">
        <v>445.03046323164642</v>
      </c>
      <c r="V72" s="108">
        <v>-88.387357789823042</v>
      </c>
      <c r="W72" s="108">
        <v>154.11134210736847</v>
      </c>
      <c r="X72" s="108">
        <v>65.723984317545444</v>
      </c>
      <c r="Y72" s="108">
        <v>-244.66362252663623</v>
      </c>
      <c r="Z72" s="108">
        <v>-178.93963820909079</v>
      </c>
      <c r="AA72" s="108">
        <v>-336.01268436073065</v>
      </c>
      <c r="AB72" s="108">
        <v>-514.95232256982138</v>
      </c>
      <c r="AC72" s="92">
        <v>11</v>
      </c>
      <c r="AD72" s="92">
        <v>11</v>
      </c>
    </row>
    <row r="73" spans="1:30" s="9" customFormat="1" ht="16.5">
      <c r="A73" s="82">
        <v>205</v>
      </c>
      <c r="B73" s="83" t="s">
        <v>85</v>
      </c>
      <c r="C73" s="108">
        <v>36433</v>
      </c>
      <c r="D73" s="84">
        <v>188.45446822668271</v>
      </c>
      <c r="E73" s="84">
        <v>301.7981176728976</v>
      </c>
      <c r="F73" s="84">
        <v>490.25258589958031</v>
      </c>
      <c r="G73" s="84">
        <v>93.164112031551852</v>
      </c>
      <c r="H73" s="84">
        <v>583.41669793113215</v>
      </c>
      <c r="I73" s="84">
        <v>847.33884116048637</v>
      </c>
      <c r="J73" s="84">
        <v>1430.7555390916186</v>
      </c>
      <c r="K73" s="84">
        <v>2.3059276150742432</v>
      </c>
      <c r="L73" s="84">
        <v>1433.0614667066925</v>
      </c>
      <c r="M73" s="84">
        <v>-36.02859341930548</v>
      </c>
      <c r="N73" s="92">
        <v>18</v>
      </c>
      <c r="O73" s="92">
        <v>18</v>
      </c>
      <c r="P73" s="15"/>
      <c r="Q73" s="99">
        <v>205</v>
      </c>
      <c r="R73" s="48" t="s">
        <v>85</v>
      </c>
      <c r="S73" s="85">
        <v>36513</v>
      </c>
      <c r="T73" s="108">
        <v>192.11708795611295</v>
      </c>
      <c r="U73" s="108">
        <v>343.29493965210645</v>
      </c>
      <c r="V73" s="108">
        <v>535.41202760821932</v>
      </c>
      <c r="W73" s="108">
        <v>85.889783537711409</v>
      </c>
      <c r="X73" s="108">
        <v>621.30181114593074</v>
      </c>
      <c r="Y73" s="108">
        <v>845.48232136499325</v>
      </c>
      <c r="Z73" s="108">
        <v>1466.7841325109241</v>
      </c>
      <c r="AA73" s="108">
        <v>-6.6629514666009397</v>
      </c>
      <c r="AB73" s="108">
        <v>1460.1211810443231</v>
      </c>
      <c r="AC73" s="92">
        <v>18</v>
      </c>
      <c r="AD73" s="92">
        <v>18</v>
      </c>
    </row>
    <row r="74" spans="1:30" s="9" customFormat="1" ht="16.5">
      <c r="A74" s="82">
        <v>208</v>
      </c>
      <c r="B74" s="83" t="s">
        <v>86</v>
      </c>
      <c r="C74" s="108">
        <v>12271</v>
      </c>
      <c r="D74" s="84">
        <v>638.85831153526169</v>
      </c>
      <c r="E74" s="84">
        <v>406.11929331876269</v>
      </c>
      <c r="F74" s="84">
        <v>1044.9776048540243</v>
      </c>
      <c r="G74" s="84">
        <v>142.92481409535299</v>
      </c>
      <c r="H74" s="84">
        <v>1187.9024189493773</v>
      </c>
      <c r="I74" s="84">
        <v>-17.309917692119633</v>
      </c>
      <c r="J74" s="84">
        <v>1170.5925012572577</v>
      </c>
      <c r="K74" s="84">
        <v>3.2601783065764822</v>
      </c>
      <c r="L74" s="84">
        <v>1173.8526795638343</v>
      </c>
      <c r="M74" s="84">
        <v>-3.9386207120078325</v>
      </c>
      <c r="N74" s="92">
        <v>17</v>
      </c>
      <c r="O74" s="92">
        <v>17</v>
      </c>
      <c r="P74" s="15"/>
      <c r="Q74" s="99">
        <v>208</v>
      </c>
      <c r="R74" s="48" t="s">
        <v>86</v>
      </c>
      <c r="S74" s="85">
        <v>12372</v>
      </c>
      <c r="T74" s="108">
        <v>642.66772973469131</v>
      </c>
      <c r="U74" s="108">
        <v>415.83051963525719</v>
      </c>
      <c r="V74" s="108">
        <v>1058.4982493699486</v>
      </c>
      <c r="W74" s="108">
        <v>133.20147913019312</v>
      </c>
      <c r="X74" s="108">
        <v>1191.6997285001416</v>
      </c>
      <c r="Y74" s="108">
        <v>-17.168606530876172</v>
      </c>
      <c r="Z74" s="108">
        <v>1174.5311219692655</v>
      </c>
      <c r="AA74" s="108">
        <v>3.4127568428709987</v>
      </c>
      <c r="AB74" s="108">
        <v>1177.9438788121365</v>
      </c>
      <c r="AC74" s="92">
        <v>17</v>
      </c>
      <c r="AD74" s="92">
        <v>17</v>
      </c>
    </row>
    <row r="75" spans="1:30" s="9" customFormat="1" ht="16.5">
      <c r="A75" s="82">
        <v>211</v>
      </c>
      <c r="B75" s="83" t="s">
        <v>87</v>
      </c>
      <c r="C75" s="108">
        <v>33951</v>
      </c>
      <c r="D75" s="84">
        <v>516.95445396125081</v>
      </c>
      <c r="E75" s="84">
        <v>151.77327485442339</v>
      </c>
      <c r="F75" s="84">
        <v>668.72772881567425</v>
      </c>
      <c r="G75" s="84">
        <v>45.091916513773427</v>
      </c>
      <c r="H75" s="84">
        <v>713.81964532944767</v>
      </c>
      <c r="I75" s="84">
        <v>-120.38481929840064</v>
      </c>
      <c r="J75" s="84">
        <v>593.43482603104701</v>
      </c>
      <c r="K75" s="84">
        <v>-32.757710064504721</v>
      </c>
      <c r="L75" s="84">
        <v>560.67711596654237</v>
      </c>
      <c r="M75" s="84">
        <v>1.2950953351570433</v>
      </c>
      <c r="N75" s="92">
        <v>6</v>
      </c>
      <c r="O75" s="92">
        <v>6</v>
      </c>
      <c r="P75" s="15"/>
      <c r="Q75" s="99">
        <v>211</v>
      </c>
      <c r="R75" s="48" t="s">
        <v>87</v>
      </c>
      <c r="S75" s="85">
        <v>33473</v>
      </c>
      <c r="T75" s="108">
        <v>514.62936432936237</v>
      </c>
      <c r="U75" s="108">
        <v>157.92655218436627</v>
      </c>
      <c r="V75" s="108">
        <v>672.55591651372856</v>
      </c>
      <c r="W75" s="108">
        <v>41.687748696546109</v>
      </c>
      <c r="X75" s="108">
        <v>714.24366521027468</v>
      </c>
      <c r="Y75" s="108">
        <v>-122.10393451438473</v>
      </c>
      <c r="Z75" s="108">
        <v>592.13973069588997</v>
      </c>
      <c r="AA75" s="108">
        <v>-35.251780242419258</v>
      </c>
      <c r="AB75" s="108">
        <v>556.88795045347069</v>
      </c>
      <c r="AC75" s="92">
        <v>6</v>
      </c>
      <c r="AD75" s="92">
        <v>6</v>
      </c>
    </row>
    <row r="76" spans="1:30" s="9" customFormat="1" ht="16.5">
      <c r="A76" s="82">
        <v>213</v>
      </c>
      <c r="B76" s="83" t="s">
        <v>88</v>
      </c>
      <c r="C76" s="108">
        <v>5062</v>
      </c>
      <c r="D76" s="84">
        <v>94.359296357055968</v>
      </c>
      <c r="E76" s="84">
        <v>268.21329772694304</v>
      </c>
      <c r="F76" s="84">
        <v>362.57259408399898</v>
      </c>
      <c r="G76" s="84">
        <v>163.73047182875811</v>
      </c>
      <c r="H76" s="84">
        <v>526.30306591275712</v>
      </c>
      <c r="I76" s="84">
        <v>-47.063216120110631</v>
      </c>
      <c r="J76" s="84">
        <v>479.23984979264651</v>
      </c>
      <c r="K76" s="84">
        <v>-13.073095495851438</v>
      </c>
      <c r="L76" s="84">
        <v>466.16675429679498</v>
      </c>
      <c r="M76" s="84">
        <v>12.477652047360209</v>
      </c>
      <c r="N76" s="92">
        <v>10</v>
      </c>
      <c r="O76" s="92">
        <v>10</v>
      </c>
      <c r="P76" s="15"/>
      <c r="Q76" s="99">
        <v>213</v>
      </c>
      <c r="R76" s="48" t="s">
        <v>88</v>
      </c>
      <c r="S76" s="85">
        <v>5114</v>
      </c>
      <c r="T76" s="108">
        <v>62.950711161867204</v>
      </c>
      <c r="U76" s="108">
        <v>299.3435284377332</v>
      </c>
      <c r="V76" s="108">
        <v>362.29423959960042</v>
      </c>
      <c r="W76" s="108">
        <v>151.05262768029675</v>
      </c>
      <c r="X76" s="108">
        <v>513.3468672798972</v>
      </c>
      <c r="Y76" s="108">
        <v>-46.584669534610875</v>
      </c>
      <c r="Z76" s="108">
        <v>466.7621977452863</v>
      </c>
      <c r="AA76" s="108">
        <v>-17.446407811888939</v>
      </c>
      <c r="AB76" s="108">
        <v>449.31578993339735</v>
      </c>
      <c r="AC76" s="92">
        <v>10</v>
      </c>
      <c r="AD76" s="92">
        <v>10</v>
      </c>
    </row>
    <row r="77" spans="1:30" s="9" customFormat="1" ht="16.5">
      <c r="A77" s="82">
        <v>214</v>
      </c>
      <c r="B77" s="83" t="s">
        <v>89</v>
      </c>
      <c r="C77" s="108">
        <v>12478</v>
      </c>
      <c r="D77" s="84">
        <v>320.08247103618157</v>
      </c>
      <c r="E77" s="84">
        <v>396.56047608593121</v>
      </c>
      <c r="F77" s="84">
        <v>716.64294712211279</v>
      </c>
      <c r="G77" s="84">
        <v>152.9062698092981</v>
      </c>
      <c r="H77" s="84">
        <v>869.54921693141091</v>
      </c>
      <c r="I77" s="84">
        <v>75.0756531495432</v>
      </c>
      <c r="J77" s="84">
        <v>944.62487008095411</v>
      </c>
      <c r="K77" s="84">
        <v>28.20027345728483</v>
      </c>
      <c r="L77" s="84">
        <v>972.82514353823888</v>
      </c>
      <c r="M77" s="84">
        <v>21.352000115025703</v>
      </c>
      <c r="N77" s="92">
        <v>4</v>
      </c>
      <c r="O77" s="92">
        <v>4</v>
      </c>
      <c r="P77" s="15"/>
      <c r="Q77" s="99">
        <v>214</v>
      </c>
      <c r="R77" s="48" t="s">
        <v>89</v>
      </c>
      <c r="S77" s="85">
        <v>12394</v>
      </c>
      <c r="T77" s="108">
        <v>292.37484051856671</v>
      </c>
      <c r="U77" s="108">
        <v>411.79899164805181</v>
      </c>
      <c r="V77" s="108">
        <v>704.17383216661847</v>
      </c>
      <c r="W77" s="108">
        <v>143.514561439781</v>
      </c>
      <c r="X77" s="108">
        <v>847.68839360639959</v>
      </c>
      <c r="Y77" s="108">
        <v>75.584476359528807</v>
      </c>
      <c r="Z77" s="108">
        <v>923.27286996592841</v>
      </c>
      <c r="AA77" s="108">
        <v>27.752559924156863</v>
      </c>
      <c r="AB77" s="108">
        <v>951.02542989008532</v>
      </c>
      <c r="AC77" s="92">
        <v>4</v>
      </c>
      <c r="AD77" s="92">
        <v>4</v>
      </c>
    </row>
    <row r="78" spans="1:30" s="9" customFormat="1" ht="16.5">
      <c r="A78" s="82">
        <v>216</v>
      </c>
      <c r="B78" s="83" t="s">
        <v>90</v>
      </c>
      <c r="C78" s="108">
        <v>1186</v>
      </c>
      <c r="D78" s="84">
        <v>639.47640365099471</v>
      </c>
      <c r="E78" s="84">
        <v>404.06260771873212</v>
      </c>
      <c r="F78" s="84">
        <v>1043.5390113697267</v>
      </c>
      <c r="G78" s="84">
        <v>204.80192400405164</v>
      </c>
      <c r="H78" s="84">
        <v>1248.3409353737784</v>
      </c>
      <c r="I78" s="84">
        <v>-204.84232715008432</v>
      </c>
      <c r="J78" s="84">
        <v>1043.4986082236942</v>
      </c>
      <c r="K78" s="84">
        <v>15.460305227655985</v>
      </c>
      <c r="L78" s="84">
        <v>1058.9589134513501</v>
      </c>
      <c r="M78" s="84">
        <v>-46.673472085912408</v>
      </c>
      <c r="N78" s="92">
        <v>13</v>
      </c>
      <c r="O78" s="92">
        <v>13</v>
      </c>
      <c r="P78" s="15"/>
      <c r="Q78" s="99">
        <v>216</v>
      </c>
      <c r="R78" s="48" t="s">
        <v>90</v>
      </c>
      <c r="S78" s="85">
        <v>1217</v>
      </c>
      <c r="T78" s="108">
        <v>658.12268685993331</v>
      </c>
      <c r="U78" s="108">
        <v>444.89204556312973</v>
      </c>
      <c r="V78" s="108">
        <v>1103.0147324230629</v>
      </c>
      <c r="W78" s="108">
        <v>186.78183432861431</v>
      </c>
      <c r="X78" s="108">
        <v>1289.7965667516773</v>
      </c>
      <c r="Y78" s="108">
        <v>-199.62448644207066</v>
      </c>
      <c r="Z78" s="108">
        <v>1090.1720803096066</v>
      </c>
      <c r="AA78" s="108">
        <v>31.502667214461791</v>
      </c>
      <c r="AB78" s="108">
        <v>1121.6747475240684</v>
      </c>
      <c r="AC78" s="92">
        <v>13</v>
      </c>
      <c r="AD78" s="92">
        <v>13</v>
      </c>
    </row>
    <row r="79" spans="1:30" s="9" customFormat="1" ht="16.5">
      <c r="A79" s="82">
        <v>217</v>
      </c>
      <c r="B79" s="83" t="s">
        <v>91</v>
      </c>
      <c r="C79" s="108">
        <v>5264</v>
      </c>
      <c r="D79" s="84">
        <v>337.66252862422556</v>
      </c>
      <c r="E79" s="84">
        <v>501.33300377483698</v>
      </c>
      <c r="F79" s="84">
        <v>838.99553239906254</v>
      </c>
      <c r="G79" s="84">
        <v>122.38474032809148</v>
      </c>
      <c r="H79" s="84">
        <v>961.38027272715408</v>
      </c>
      <c r="I79" s="84">
        <v>37.097834346504563</v>
      </c>
      <c r="J79" s="84">
        <v>998.47810707365863</v>
      </c>
      <c r="K79" s="84">
        <v>-7.9640169642857117</v>
      </c>
      <c r="L79" s="84">
        <v>990.51409010937277</v>
      </c>
      <c r="M79" s="84">
        <v>36.672613800954309</v>
      </c>
      <c r="N79" s="92">
        <v>16</v>
      </c>
      <c r="O79" s="92">
        <v>16</v>
      </c>
      <c r="P79" s="15"/>
      <c r="Q79" s="99">
        <v>217</v>
      </c>
      <c r="R79" s="48" t="s">
        <v>91</v>
      </c>
      <c r="S79" s="85">
        <v>5246</v>
      </c>
      <c r="T79" s="108">
        <v>285.06533406267425</v>
      </c>
      <c r="U79" s="108">
        <v>526.31272866630161</v>
      </c>
      <c r="V79" s="108">
        <v>811.37806272897581</v>
      </c>
      <c r="W79" s="108">
        <v>113.20230663980162</v>
      </c>
      <c r="X79" s="108">
        <v>924.5803693687775</v>
      </c>
      <c r="Y79" s="108">
        <v>37.2251239039268</v>
      </c>
      <c r="Z79" s="108">
        <v>961.80549327270433</v>
      </c>
      <c r="AA79" s="108">
        <v>-5.7035628860083873</v>
      </c>
      <c r="AB79" s="108">
        <v>956.10193038669593</v>
      </c>
      <c r="AC79" s="92">
        <v>16</v>
      </c>
      <c r="AD79" s="92">
        <v>16</v>
      </c>
    </row>
    <row r="80" spans="1:30" s="9" customFormat="1" ht="16.5">
      <c r="A80" s="82">
        <v>218</v>
      </c>
      <c r="B80" s="83" t="s">
        <v>92</v>
      </c>
      <c r="C80" s="108">
        <v>1159</v>
      </c>
      <c r="D80" s="84">
        <v>333.14931303973339</v>
      </c>
      <c r="E80" s="84">
        <v>617.53164206519921</v>
      </c>
      <c r="F80" s="84">
        <v>950.68095510493254</v>
      </c>
      <c r="G80" s="84">
        <v>229.27196617368259</v>
      </c>
      <c r="H80" s="84">
        <v>1179.9529212786151</v>
      </c>
      <c r="I80" s="84">
        <v>-219.72217428817947</v>
      </c>
      <c r="J80" s="84">
        <v>960.23074699043559</v>
      </c>
      <c r="K80" s="84">
        <v>-248.66898688524591</v>
      </c>
      <c r="L80" s="84">
        <v>711.56176010518982</v>
      </c>
      <c r="M80" s="84">
        <v>-24.546702915126161</v>
      </c>
      <c r="N80" s="92">
        <v>14</v>
      </c>
      <c r="O80" s="92">
        <v>14</v>
      </c>
      <c r="P80" s="15"/>
      <c r="Q80" s="99">
        <v>218</v>
      </c>
      <c r="R80" s="48" t="s">
        <v>92</v>
      </c>
      <c r="S80" s="85">
        <v>1188</v>
      </c>
      <c r="T80" s="108">
        <v>395.47481759180363</v>
      </c>
      <c r="U80" s="108">
        <v>593.73374032647678</v>
      </c>
      <c r="V80" s="108">
        <v>989.20855791828058</v>
      </c>
      <c r="W80" s="108">
        <v>209.927477845867</v>
      </c>
      <c r="X80" s="108">
        <v>1199.1360357641477</v>
      </c>
      <c r="Y80" s="108">
        <v>-214.35858585858585</v>
      </c>
      <c r="Z80" s="108">
        <v>984.77744990556175</v>
      </c>
      <c r="AA80" s="108">
        <v>-273.53749570707072</v>
      </c>
      <c r="AB80" s="108">
        <v>711.23995419849098</v>
      </c>
      <c r="AC80" s="92">
        <v>14</v>
      </c>
      <c r="AD80" s="92">
        <v>14</v>
      </c>
    </row>
    <row r="81" spans="1:30" s="9" customFormat="1" ht="16.5">
      <c r="A81" s="82">
        <v>224</v>
      </c>
      <c r="B81" s="83" t="s">
        <v>93</v>
      </c>
      <c r="C81" s="108">
        <v>8440</v>
      </c>
      <c r="D81" s="84">
        <v>315.85980634520303</v>
      </c>
      <c r="E81" s="84">
        <v>447.3177732982557</v>
      </c>
      <c r="F81" s="84">
        <v>763.17757964345878</v>
      </c>
      <c r="G81" s="84">
        <v>102.28050037328872</v>
      </c>
      <c r="H81" s="84">
        <v>865.45808001674754</v>
      </c>
      <c r="I81" s="84">
        <v>-50.602251184834124</v>
      </c>
      <c r="J81" s="84">
        <v>814.85582883191341</v>
      </c>
      <c r="K81" s="84">
        <v>37.32754478672986</v>
      </c>
      <c r="L81" s="84">
        <v>852.18337361864326</v>
      </c>
      <c r="M81" s="84">
        <v>-4.4326878867518644</v>
      </c>
      <c r="N81" s="92">
        <v>1</v>
      </c>
      <c r="O81" s="93">
        <v>33</v>
      </c>
      <c r="P81" s="15"/>
      <c r="Q81" s="99">
        <v>224</v>
      </c>
      <c r="R81" s="48" t="s">
        <v>93</v>
      </c>
      <c r="S81" s="85">
        <v>8581</v>
      </c>
      <c r="T81" s="108">
        <v>342.27528477587185</v>
      </c>
      <c r="U81" s="108">
        <v>433.24550697852084</v>
      </c>
      <c r="V81" s="108">
        <v>775.52079175439269</v>
      </c>
      <c r="W81" s="108">
        <v>93.538497601494285</v>
      </c>
      <c r="X81" s="108">
        <v>869.05928935588702</v>
      </c>
      <c r="Y81" s="108">
        <v>-49.770772637221768</v>
      </c>
      <c r="Z81" s="108">
        <v>819.28851671866528</v>
      </c>
      <c r="AA81" s="108">
        <v>44.408631420580349</v>
      </c>
      <c r="AB81" s="108">
        <v>863.69714813924554</v>
      </c>
      <c r="AC81" s="92">
        <v>1</v>
      </c>
      <c r="AD81" s="93">
        <v>33</v>
      </c>
    </row>
    <row r="82" spans="1:30" s="9" customFormat="1" ht="16.5">
      <c r="A82" s="82">
        <v>226</v>
      </c>
      <c r="B82" s="83" t="s">
        <v>94</v>
      </c>
      <c r="C82" s="108">
        <v>3573</v>
      </c>
      <c r="D82" s="84">
        <v>372.40353757215797</v>
      </c>
      <c r="E82" s="84">
        <v>457.33415561430502</v>
      </c>
      <c r="F82" s="84">
        <v>829.73769318646305</v>
      </c>
      <c r="G82" s="84">
        <v>168.88886980432505</v>
      </c>
      <c r="H82" s="84">
        <v>998.6265629907881</v>
      </c>
      <c r="I82" s="84">
        <v>18.32633641197873</v>
      </c>
      <c r="J82" s="84">
        <v>1016.9528994027669</v>
      </c>
      <c r="K82" s="84">
        <v>14.019145004198149</v>
      </c>
      <c r="L82" s="84">
        <v>1030.9720444069651</v>
      </c>
      <c r="M82" s="84">
        <v>-40.086294431514034</v>
      </c>
      <c r="N82" s="92">
        <v>13</v>
      </c>
      <c r="O82" s="92">
        <v>13</v>
      </c>
      <c r="P82" s="15"/>
      <c r="Q82" s="99">
        <v>226</v>
      </c>
      <c r="R82" s="48" t="s">
        <v>94</v>
      </c>
      <c r="S82" s="85">
        <v>3625</v>
      </c>
      <c r="T82" s="108">
        <v>412.50133292298398</v>
      </c>
      <c r="U82" s="108">
        <v>471.57381142978198</v>
      </c>
      <c r="V82" s="108">
        <v>884.07514435276596</v>
      </c>
      <c r="W82" s="108">
        <v>154.90060120565298</v>
      </c>
      <c r="X82" s="108">
        <v>1038.9757455584188</v>
      </c>
      <c r="Y82" s="108">
        <v>18.063448275862068</v>
      </c>
      <c r="Z82" s="108">
        <v>1057.0391938342809</v>
      </c>
      <c r="AA82" s="108">
        <v>14.714721103448277</v>
      </c>
      <c r="AB82" s="108">
        <v>1071.7539149377292</v>
      </c>
      <c r="AC82" s="92">
        <v>13</v>
      </c>
      <c r="AD82" s="92">
        <v>13</v>
      </c>
    </row>
    <row r="83" spans="1:30" s="9" customFormat="1" ht="16.5">
      <c r="A83" s="82">
        <v>230</v>
      </c>
      <c r="B83" s="83" t="s">
        <v>95</v>
      </c>
      <c r="C83" s="108">
        <v>2170</v>
      </c>
      <c r="D83" s="84">
        <v>374.484266594492</v>
      </c>
      <c r="E83" s="84">
        <v>581.20902301126148</v>
      </c>
      <c r="F83" s="84">
        <v>955.69328960575353</v>
      </c>
      <c r="G83" s="84">
        <v>229.1699854367516</v>
      </c>
      <c r="H83" s="84">
        <v>1184.8632750425052</v>
      </c>
      <c r="I83" s="84">
        <v>-183.95760368663593</v>
      </c>
      <c r="J83" s="84">
        <v>1000.9056713558692</v>
      </c>
      <c r="K83" s="84">
        <v>3.072630414746544</v>
      </c>
      <c r="L83" s="84">
        <v>1003.9783017706156</v>
      </c>
      <c r="M83" s="84">
        <v>-8.6074287186452239</v>
      </c>
      <c r="N83" s="92">
        <v>4</v>
      </c>
      <c r="O83" s="92">
        <v>4</v>
      </c>
      <c r="P83" s="15"/>
      <c r="Q83" s="99">
        <v>230</v>
      </c>
      <c r="R83" s="48" t="s">
        <v>95</v>
      </c>
      <c r="S83" s="85">
        <v>2216</v>
      </c>
      <c r="T83" s="108">
        <v>382.91278739489508</v>
      </c>
      <c r="U83" s="108">
        <v>594.25801435659321</v>
      </c>
      <c r="V83" s="108">
        <v>977.17080175148828</v>
      </c>
      <c r="W83" s="108">
        <v>212.48128749270117</v>
      </c>
      <c r="X83" s="108">
        <v>1189.6520892441895</v>
      </c>
      <c r="Y83" s="108">
        <v>-180.13898916967509</v>
      </c>
      <c r="Z83" s="108">
        <v>1009.5131000745145</v>
      </c>
      <c r="AA83" s="108">
        <v>50.492236800541505</v>
      </c>
      <c r="AB83" s="108">
        <v>1060.0053368750559</v>
      </c>
      <c r="AC83" s="92">
        <v>4</v>
      </c>
      <c r="AD83" s="92">
        <v>4</v>
      </c>
    </row>
    <row r="84" spans="1:30" s="9" customFormat="1" ht="16.5">
      <c r="A84" s="82">
        <v>231</v>
      </c>
      <c r="B84" s="83" t="s">
        <v>96</v>
      </c>
      <c r="C84" s="108">
        <v>1241</v>
      </c>
      <c r="D84" s="84">
        <v>-535.28749853429542</v>
      </c>
      <c r="E84" s="84">
        <v>-39.07849893184202</v>
      </c>
      <c r="F84" s="84">
        <v>-574.3659974661374</v>
      </c>
      <c r="G84" s="84">
        <v>123.34146173650717</v>
      </c>
      <c r="H84" s="84">
        <v>-451.0245357296302</v>
      </c>
      <c r="I84" s="84">
        <v>-11.537469782433522</v>
      </c>
      <c r="J84" s="84">
        <v>-462.56200551206371</v>
      </c>
      <c r="K84" s="84">
        <v>-307.59110233682514</v>
      </c>
      <c r="L84" s="84">
        <v>-770.15310784888891</v>
      </c>
      <c r="M84" s="84">
        <v>251.30487636943201</v>
      </c>
      <c r="N84" s="92">
        <v>15</v>
      </c>
      <c r="O84" s="92">
        <v>15</v>
      </c>
      <c r="P84" s="15"/>
      <c r="Q84" s="99">
        <v>231</v>
      </c>
      <c r="R84" s="48" t="s">
        <v>96</v>
      </c>
      <c r="S84" s="85">
        <v>1208</v>
      </c>
      <c r="T84" s="108">
        <v>-782.43273269911106</v>
      </c>
      <c r="U84" s="108">
        <v>-34.796408529365493</v>
      </c>
      <c r="V84" s="108">
        <v>-817.22914122847658</v>
      </c>
      <c r="W84" s="108">
        <v>115.21490835360341</v>
      </c>
      <c r="X84" s="108">
        <v>-702.01423287487319</v>
      </c>
      <c r="Y84" s="108">
        <v>-11.852649006622517</v>
      </c>
      <c r="Z84" s="108">
        <v>-713.86688188149571</v>
      </c>
      <c r="AA84" s="108">
        <v>-143.37013062913908</v>
      </c>
      <c r="AB84" s="108">
        <v>-857.23701251063483</v>
      </c>
      <c r="AC84" s="92">
        <v>15</v>
      </c>
      <c r="AD84" s="92">
        <v>15</v>
      </c>
    </row>
    <row r="85" spans="1:30" s="9" customFormat="1" ht="16.5">
      <c r="A85" s="82">
        <v>232</v>
      </c>
      <c r="B85" s="83" t="s">
        <v>97</v>
      </c>
      <c r="C85" s="108">
        <v>12518</v>
      </c>
      <c r="D85" s="84">
        <v>318.34566366216086</v>
      </c>
      <c r="E85" s="84">
        <v>437.08626800755502</v>
      </c>
      <c r="F85" s="84">
        <v>755.43193166971582</v>
      </c>
      <c r="G85" s="84">
        <v>156.94798554569027</v>
      </c>
      <c r="H85" s="84">
        <v>912.37991721540607</v>
      </c>
      <c r="I85" s="84">
        <v>-22.866112797571496</v>
      </c>
      <c r="J85" s="84">
        <v>889.51380441783454</v>
      </c>
      <c r="K85" s="84">
        <v>0.79896245406614097</v>
      </c>
      <c r="L85" s="84">
        <v>890.31276687190086</v>
      </c>
      <c r="M85" s="84">
        <v>20.931126354267008</v>
      </c>
      <c r="N85" s="92">
        <v>14</v>
      </c>
      <c r="O85" s="92">
        <v>14</v>
      </c>
      <c r="P85" s="15"/>
      <c r="Q85" s="99">
        <v>232</v>
      </c>
      <c r="R85" s="48" t="s">
        <v>97</v>
      </c>
      <c r="S85" s="85">
        <v>12618</v>
      </c>
      <c r="T85" s="108">
        <v>327.03545559887482</v>
      </c>
      <c r="U85" s="108">
        <v>419.41040900199516</v>
      </c>
      <c r="V85" s="108">
        <v>746.44586460086998</v>
      </c>
      <c r="W85" s="108">
        <v>144.8217080577206</v>
      </c>
      <c r="X85" s="108">
        <v>891.26757265859055</v>
      </c>
      <c r="Y85" s="108">
        <v>-22.684894595022982</v>
      </c>
      <c r="Z85" s="108">
        <v>868.58267806356753</v>
      </c>
      <c r="AA85" s="108">
        <v>5.5352031859248703</v>
      </c>
      <c r="AB85" s="108">
        <v>874.11788124949248</v>
      </c>
      <c r="AC85" s="92">
        <v>14</v>
      </c>
      <c r="AD85" s="92">
        <v>14</v>
      </c>
    </row>
    <row r="86" spans="1:30" s="9" customFormat="1" ht="16.5">
      <c r="A86" s="82">
        <v>233</v>
      </c>
      <c r="B86" s="83" t="s">
        <v>98</v>
      </c>
      <c r="C86" s="108">
        <v>15050</v>
      </c>
      <c r="D86" s="84">
        <v>438.4746130745915</v>
      </c>
      <c r="E86" s="84">
        <v>488.78015150287928</v>
      </c>
      <c r="F86" s="84">
        <v>927.25476457747072</v>
      </c>
      <c r="G86" s="84">
        <v>163.31973719905631</v>
      </c>
      <c r="H86" s="84">
        <v>1090.5745017765271</v>
      </c>
      <c r="I86" s="84">
        <v>13.020066445182724</v>
      </c>
      <c r="J86" s="84">
        <v>1103.5945682217098</v>
      </c>
      <c r="K86" s="84">
        <v>10.134321129568105</v>
      </c>
      <c r="L86" s="84">
        <v>1113.728889351278</v>
      </c>
      <c r="M86" s="84">
        <v>53.498092035223863</v>
      </c>
      <c r="N86" s="92">
        <v>14</v>
      </c>
      <c r="O86" s="92">
        <v>14</v>
      </c>
      <c r="P86" s="15"/>
      <c r="Q86" s="99">
        <v>233</v>
      </c>
      <c r="R86" s="48" t="s">
        <v>98</v>
      </c>
      <c r="S86" s="85">
        <v>15165</v>
      </c>
      <c r="T86" s="108">
        <v>430.20479943868963</v>
      </c>
      <c r="U86" s="108">
        <v>455.2622556062467</v>
      </c>
      <c r="V86" s="108">
        <v>885.46705504493639</v>
      </c>
      <c r="W86" s="108">
        <v>151.70808912704246</v>
      </c>
      <c r="X86" s="108">
        <v>1037.1751441719789</v>
      </c>
      <c r="Y86" s="108">
        <v>12.921332014507088</v>
      </c>
      <c r="Z86" s="108">
        <v>1050.0964761864859</v>
      </c>
      <c r="AA86" s="108">
        <v>3.4596597725024756</v>
      </c>
      <c r="AB86" s="108">
        <v>1053.5561359589885</v>
      </c>
      <c r="AC86" s="92">
        <v>14</v>
      </c>
      <c r="AD86" s="92">
        <v>14</v>
      </c>
    </row>
    <row r="87" spans="1:30" s="9" customFormat="1" ht="16.5">
      <c r="A87" s="82">
        <v>235</v>
      </c>
      <c r="B87" s="83" t="s">
        <v>99</v>
      </c>
      <c r="C87" s="108">
        <v>10253</v>
      </c>
      <c r="D87" s="84">
        <v>1932.0233892695367</v>
      </c>
      <c r="E87" s="84">
        <v>-158.69937783083319</v>
      </c>
      <c r="F87" s="84">
        <v>1773.3240114387036</v>
      </c>
      <c r="G87" s="84">
        <v>40.130359772215108</v>
      </c>
      <c r="H87" s="84">
        <v>1813.4543712109187</v>
      </c>
      <c r="I87" s="84">
        <v>334.54023212718226</v>
      </c>
      <c r="J87" s="84">
        <v>2147.9946033381011</v>
      </c>
      <c r="K87" s="84">
        <v>263.62348581488345</v>
      </c>
      <c r="L87" s="84">
        <v>2411.6180891529843</v>
      </c>
      <c r="M87" s="84">
        <v>-30.266310788817464</v>
      </c>
      <c r="N87" s="92">
        <v>1</v>
      </c>
      <c r="O87" s="93">
        <v>33</v>
      </c>
      <c r="P87" s="15"/>
      <c r="Q87" s="99">
        <v>235</v>
      </c>
      <c r="R87" s="48" t="s">
        <v>99</v>
      </c>
      <c r="S87" s="85">
        <v>10270</v>
      </c>
      <c r="T87" s="108">
        <v>1945.9270691942304</v>
      </c>
      <c r="U87" s="108">
        <v>-147.15308524981876</v>
      </c>
      <c r="V87" s="108">
        <v>1798.7739839444116</v>
      </c>
      <c r="W87" s="108">
        <v>45.500464749205932</v>
      </c>
      <c r="X87" s="108">
        <v>1844.2744486936176</v>
      </c>
      <c r="Y87" s="108">
        <v>333.98646543330085</v>
      </c>
      <c r="Z87" s="108">
        <v>2178.2609141269186</v>
      </c>
      <c r="AA87" s="108">
        <v>258.3773978937196</v>
      </c>
      <c r="AB87" s="108">
        <v>2436.6383120206383</v>
      </c>
      <c r="AC87" s="92">
        <v>1</v>
      </c>
      <c r="AD87" s="93">
        <v>33</v>
      </c>
    </row>
    <row r="88" spans="1:30" s="9" customFormat="1" ht="16.5">
      <c r="A88" s="82">
        <v>236</v>
      </c>
      <c r="B88" s="83" t="s">
        <v>100</v>
      </c>
      <c r="C88" s="108">
        <v>4118</v>
      </c>
      <c r="D88" s="84">
        <v>531.72620452546062</v>
      </c>
      <c r="E88" s="84">
        <v>533.28983041563936</v>
      </c>
      <c r="F88" s="84">
        <v>1065.0160349410999</v>
      </c>
      <c r="G88" s="84">
        <v>134.70533697230857</v>
      </c>
      <c r="H88" s="84">
        <v>1199.7213719134083</v>
      </c>
      <c r="I88" s="84">
        <v>315.86206896551727</v>
      </c>
      <c r="J88" s="84">
        <v>1515.5834408789256</v>
      </c>
      <c r="K88" s="84">
        <v>72.901663477416236</v>
      </c>
      <c r="L88" s="84">
        <v>1588.4851043563419</v>
      </c>
      <c r="M88" s="84">
        <v>38.634377473273162</v>
      </c>
      <c r="N88" s="92">
        <v>16</v>
      </c>
      <c r="O88" s="92">
        <v>16</v>
      </c>
      <c r="P88" s="15"/>
      <c r="Q88" s="99">
        <v>236</v>
      </c>
      <c r="R88" s="48" t="s">
        <v>100</v>
      </c>
      <c r="S88" s="85">
        <v>4137</v>
      </c>
      <c r="T88" s="108">
        <v>501.33407594972914</v>
      </c>
      <c r="U88" s="108">
        <v>537.08016561839611</v>
      </c>
      <c r="V88" s="108">
        <v>1038.4142415681254</v>
      </c>
      <c r="W88" s="108">
        <v>124.12341260378271</v>
      </c>
      <c r="X88" s="108">
        <v>1162.5376541719081</v>
      </c>
      <c r="Y88" s="108">
        <v>314.41140923374428</v>
      </c>
      <c r="Z88" s="108">
        <v>1476.9490634056524</v>
      </c>
      <c r="AA88" s="108">
        <v>95.191104060913702</v>
      </c>
      <c r="AB88" s="108">
        <v>1572.140167466566</v>
      </c>
      <c r="AC88" s="92">
        <v>16</v>
      </c>
      <c r="AD88" s="92">
        <v>16</v>
      </c>
    </row>
    <row r="89" spans="1:30" s="9" customFormat="1" ht="16.5">
      <c r="A89" s="82">
        <v>239</v>
      </c>
      <c r="B89" s="83" t="s">
        <v>101</v>
      </c>
      <c r="C89" s="108">
        <v>1985</v>
      </c>
      <c r="D89" s="84">
        <v>410.34286998284654</v>
      </c>
      <c r="E89" s="84">
        <v>-114.54987415513938</v>
      </c>
      <c r="F89" s="84">
        <v>295.79299582770716</v>
      </c>
      <c r="G89" s="84">
        <v>166.36557149504256</v>
      </c>
      <c r="H89" s="84">
        <v>462.15856732274972</v>
      </c>
      <c r="I89" s="84">
        <v>-239.45843828715365</v>
      </c>
      <c r="J89" s="84">
        <v>222.70012903559606</v>
      </c>
      <c r="K89" s="84">
        <v>-6.7179929471032782</v>
      </c>
      <c r="L89" s="84">
        <v>215.98213608849275</v>
      </c>
      <c r="M89" s="84">
        <v>-152.85010037271056</v>
      </c>
      <c r="N89" s="92">
        <v>11</v>
      </c>
      <c r="O89" s="92">
        <v>11</v>
      </c>
      <c r="P89" s="15"/>
      <c r="Q89" s="99">
        <v>239</v>
      </c>
      <c r="R89" s="48" t="s">
        <v>101</v>
      </c>
      <c r="S89" s="85">
        <v>2035</v>
      </c>
      <c r="T89" s="108">
        <v>384.182071321173</v>
      </c>
      <c r="U89" s="108">
        <v>72.637964144820501</v>
      </c>
      <c r="V89" s="108">
        <v>456.8200354659935</v>
      </c>
      <c r="W89" s="108">
        <v>152.30513251725174</v>
      </c>
      <c r="X89" s="108">
        <v>609.12516798324521</v>
      </c>
      <c r="Y89" s="108">
        <v>-233.57493857493859</v>
      </c>
      <c r="Z89" s="108">
        <v>375.55022940830662</v>
      </c>
      <c r="AA89" s="108">
        <v>37.679357248157245</v>
      </c>
      <c r="AB89" s="108">
        <v>413.22958665646388</v>
      </c>
      <c r="AC89" s="92">
        <v>11</v>
      </c>
      <c r="AD89" s="92">
        <v>11</v>
      </c>
    </row>
    <row r="90" spans="1:30" s="9" customFormat="1" ht="16.5">
      <c r="A90" s="82">
        <v>240</v>
      </c>
      <c r="B90" s="83" t="s">
        <v>102</v>
      </c>
      <c r="C90" s="108">
        <v>19402</v>
      </c>
      <c r="D90" s="84">
        <v>-348.36735490496125</v>
      </c>
      <c r="E90" s="84">
        <v>75.894844326240246</v>
      </c>
      <c r="F90" s="84">
        <v>-272.47251057872097</v>
      </c>
      <c r="G90" s="84">
        <v>101.08942822610356</v>
      </c>
      <c r="H90" s="84">
        <v>-171.38308235261741</v>
      </c>
      <c r="I90" s="84">
        <v>84.322956396247804</v>
      </c>
      <c r="J90" s="84">
        <v>-87.060125956369603</v>
      </c>
      <c r="K90" s="84">
        <v>-10.584595732398725</v>
      </c>
      <c r="L90" s="84">
        <v>-97.644721688768342</v>
      </c>
      <c r="M90" s="84">
        <v>-104.52670575043882</v>
      </c>
      <c r="N90" s="92">
        <v>19</v>
      </c>
      <c r="O90" s="92">
        <v>19</v>
      </c>
      <c r="P90" s="15"/>
      <c r="Q90" s="99">
        <v>240</v>
      </c>
      <c r="R90" s="48" t="s">
        <v>102</v>
      </c>
      <c r="S90" s="85">
        <v>19371</v>
      </c>
      <c r="T90" s="108">
        <v>-362.18599143273605</v>
      </c>
      <c r="U90" s="108">
        <v>201.9479022484006</v>
      </c>
      <c r="V90" s="108">
        <v>-160.23808918433545</v>
      </c>
      <c r="W90" s="108">
        <v>93.246767992394638</v>
      </c>
      <c r="X90" s="108">
        <v>-66.991321191940798</v>
      </c>
      <c r="Y90" s="108">
        <v>84.457900986010017</v>
      </c>
      <c r="Z90" s="108">
        <v>17.466579794069212</v>
      </c>
      <c r="AA90" s="108">
        <v>-6.7795608936038354</v>
      </c>
      <c r="AB90" s="108">
        <v>10.687018900465375</v>
      </c>
      <c r="AC90" s="92">
        <v>19</v>
      </c>
      <c r="AD90" s="92">
        <v>19</v>
      </c>
    </row>
    <row r="91" spans="1:30" s="9" customFormat="1" ht="16.5">
      <c r="A91" s="82">
        <v>241</v>
      </c>
      <c r="B91" s="83" t="s">
        <v>103</v>
      </c>
      <c r="C91" s="108">
        <v>7604</v>
      </c>
      <c r="D91" s="84">
        <v>29.387852832528129</v>
      </c>
      <c r="E91" s="84">
        <v>156.82745655016191</v>
      </c>
      <c r="F91" s="84">
        <v>186.21530938269004</v>
      </c>
      <c r="G91" s="84">
        <v>72.848283065516213</v>
      </c>
      <c r="H91" s="84">
        <v>259.06359244820624</v>
      </c>
      <c r="I91" s="84">
        <v>-48.425170962651237</v>
      </c>
      <c r="J91" s="84">
        <v>210.638421485555</v>
      </c>
      <c r="K91" s="84">
        <v>44.07294149132035</v>
      </c>
      <c r="L91" s="84">
        <v>254.71136297687539</v>
      </c>
      <c r="M91" s="84">
        <v>-26.972839641441908</v>
      </c>
      <c r="N91" s="92">
        <v>19</v>
      </c>
      <c r="O91" s="92">
        <v>19</v>
      </c>
      <c r="P91" s="15"/>
      <c r="Q91" s="99">
        <v>241</v>
      </c>
      <c r="R91" s="48" t="s">
        <v>103</v>
      </c>
      <c r="S91" s="85">
        <v>7691</v>
      </c>
      <c r="T91" s="108">
        <v>13.980066476114279</v>
      </c>
      <c r="U91" s="108">
        <v>205.27079060824613</v>
      </c>
      <c r="V91" s="108">
        <v>219.2508570843604</v>
      </c>
      <c r="W91" s="108">
        <v>66.237793198793057</v>
      </c>
      <c r="X91" s="108">
        <v>285.48865028315345</v>
      </c>
      <c r="Y91" s="108">
        <v>-47.877389156156546</v>
      </c>
      <c r="Z91" s="108">
        <v>237.61126112699691</v>
      </c>
      <c r="AA91" s="108">
        <v>34.243988558054873</v>
      </c>
      <c r="AB91" s="108">
        <v>271.85524968505177</v>
      </c>
      <c r="AC91" s="92">
        <v>19</v>
      </c>
      <c r="AD91" s="92">
        <v>19</v>
      </c>
    </row>
    <row r="92" spans="1:30" s="9" customFormat="1" ht="16.5">
      <c r="A92" s="82">
        <v>244</v>
      </c>
      <c r="B92" s="83" t="s">
        <v>104</v>
      </c>
      <c r="C92" s="108">
        <v>19657</v>
      </c>
      <c r="D92" s="84">
        <v>1009.1261377257736</v>
      </c>
      <c r="E92" s="84">
        <v>150.213239247328</v>
      </c>
      <c r="F92" s="84">
        <v>1159.3393769731015</v>
      </c>
      <c r="G92" s="84">
        <v>27.337761542831242</v>
      </c>
      <c r="H92" s="84">
        <v>1186.6771385159327</v>
      </c>
      <c r="I92" s="84">
        <v>17.14554611588747</v>
      </c>
      <c r="J92" s="84">
        <v>1203.8226846318203</v>
      </c>
      <c r="K92" s="84">
        <v>14.489675166098598</v>
      </c>
      <c r="L92" s="84">
        <v>1218.3123597979188</v>
      </c>
      <c r="M92" s="84">
        <v>7.1922019829878536</v>
      </c>
      <c r="N92" s="92">
        <v>17</v>
      </c>
      <c r="O92" s="92">
        <v>17</v>
      </c>
      <c r="P92" s="15"/>
      <c r="Q92" s="99">
        <v>244</v>
      </c>
      <c r="R92" s="48" t="s">
        <v>104</v>
      </c>
      <c r="S92" s="85">
        <v>19514</v>
      </c>
      <c r="T92" s="108">
        <v>980.97253834137052</v>
      </c>
      <c r="U92" s="108">
        <v>173.79978328560111</v>
      </c>
      <c r="V92" s="108">
        <v>1154.7723216269717</v>
      </c>
      <c r="W92" s="108">
        <v>24.586971106927791</v>
      </c>
      <c r="X92" s="108">
        <v>1179.3592927338996</v>
      </c>
      <c r="Y92" s="108">
        <v>17.271189914932869</v>
      </c>
      <c r="Z92" s="108">
        <v>1196.6304826488324</v>
      </c>
      <c r="AA92" s="108">
        <v>13.144001480834286</v>
      </c>
      <c r="AB92" s="108">
        <v>1209.7744841296667</v>
      </c>
      <c r="AC92" s="92">
        <v>17</v>
      </c>
      <c r="AD92" s="92">
        <v>17</v>
      </c>
    </row>
    <row r="93" spans="1:30" s="9" customFormat="1" ht="16.5">
      <c r="A93" s="82">
        <v>245</v>
      </c>
      <c r="B93" s="83" t="s">
        <v>105</v>
      </c>
      <c r="C93" s="108">
        <v>38461</v>
      </c>
      <c r="D93" s="84">
        <v>525.93557742597466</v>
      </c>
      <c r="E93" s="84">
        <v>60.510120056655708</v>
      </c>
      <c r="F93" s="84">
        <v>586.44569748263041</v>
      </c>
      <c r="G93" s="84">
        <v>72.115025054029161</v>
      </c>
      <c r="H93" s="84">
        <v>658.56072253665957</v>
      </c>
      <c r="I93" s="84">
        <v>-83.703595850341898</v>
      </c>
      <c r="J93" s="84">
        <v>574.85712668631766</v>
      </c>
      <c r="K93" s="84">
        <v>-39.665688579080118</v>
      </c>
      <c r="L93" s="84">
        <v>535.19143810723745</v>
      </c>
      <c r="M93" s="84">
        <v>78.938783064122049</v>
      </c>
      <c r="N93" s="92">
        <v>1</v>
      </c>
      <c r="O93" s="93">
        <v>32</v>
      </c>
      <c r="P93" s="15"/>
      <c r="Q93" s="99">
        <v>245</v>
      </c>
      <c r="R93" s="48" t="s">
        <v>105</v>
      </c>
      <c r="S93" s="85">
        <v>38211</v>
      </c>
      <c r="T93" s="108">
        <v>484.61790006657941</v>
      </c>
      <c r="U93" s="108">
        <v>26.030984185153038</v>
      </c>
      <c r="V93" s="108">
        <v>510.64888425173245</v>
      </c>
      <c r="W93" s="108">
        <v>69.520695925381872</v>
      </c>
      <c r="X93" s="108">
        <v>580.16958017711431</v>
      </c>
      <c r="Y93" s="108">
        <v>-84.251236554918734</v>
      </c>
      <c r="Z93" s="108">
        <v>495.91834362219561</v>
      </c>
      <c r="AA93" s="108">
        <v>-32.197914977859789</v>
      </c>
      <c r="AB93" s="108">
        <v>463.72042864433581</v>
      </c>
      <c r="AC93" s="92">
        <v>1</v>
      </c>
      <c r="AD93" s="93">
        <v>32</v>
      </c>
    </row>
    <row r="94" spans="1:30" s="9" customFormat="1" ht="16.5">
      <c r="A94" s="82">
        <v>249</v>
      </c>
      <c r="B94" s="83" t="s">
        <v>106</v>
      </c>
      <c r="C94" s="108">
        <v>9128</v>
      </c>
      <c r="D94" s="84">
        <v>366.16934008901444</v>
      </c>
      <c r="E94" s="84">
        <v>361.28566419523315</v>
      </c>
      <c r="F94" s="84">
        <v>727.45500428424759</v>
      </c>
      <c r="G94" s="84">
        <v>119.60554348504051</v>
      </c>
      <c r="H94" s="84">
        <v>847.06054776928806</v>
      </c>
      <c r="I94" s="84">
        <v>54.780346187554777</v>
      </c>
      <c r="J94" s="84">
        <v>901.84089395684282</v>
      </c>
      <c r="K94" s="84">
        <v>-0.71219520157756311</v>
      </c>
      <c r="L94" s="84">
        <v>901.12869875526519</v>
      </c>
      <c r="M94" s="84">
        <v>17.309389845544615</v>
      </c>
      <c r="N94" s="92">
        <v>13</v>
      </c>
      <c r="O94" s="92">
        <v>13</v>
      </c>
      <c r="P94" s="15"/>
      <c r="Q94" s="99">
        <v>249</v>
      </c>
      <c r="R94" s="48" t="s">
        <v>106</v>
      </c>
      <c r="S94" s="85">
        <v>9184</v>
      </c>
      <c r="T94" s="108">
        <v>371.2807790517424</v>
      </c>
      <c r="U94" s="108">
        <v>349.38954489293081</v>
      </c>
      <c r="V94" s="108">
        <v>720.67032394467321</v>
      </c>
      <c r="W94" s="108">
        <v>109.41486048021385</v>
      </c>
      <c r="X94" s="108">
        <v>830.08518442488696</v>
      </c>
      <c r="Y94" s="108">
        <v>54.446319686411151</v>
      </c>
      <c r="Z94" s="108">
        <v>884.5315041112982</v>
      </c>
      <c r="AA94" s="108">
        <v>-3.3377970143728213</v>
      </c>
      <c r="AB94" s="108">
        <v>881.19370709692532</v>
      </c>
      <c r="AC94" s="92">
        <v>13</v>
      </c>
      <c r="AD94" s="92">
        <v>13</v>
      </c>
    </row>
    <row r="95" spans="1:30" s="9" customFormat="1" ht="16.5">
      <c r="A95" s="82">
        <v>250</v>
      </c>
      <c r="B95" s="83" t="s">
        <v>107</v>
      </c>
      <c r="C95" s="108">
        <v>1703</v>
      </c>
      <c r="D95" s="84">
        <v>248.00525331675465</v>
      </c>
      <c r="E95" s="84">
        <v>476.5697375376634</v>
      </c>
      <c r="F95" s="84">
        <v>724.57499085441805</v>
      </c>
      <c r="G95" s="84">
        <v>206.0906702565496</v>
      </c>
      <c r="H95" s="84">
        <v>930.66566111096768</v>
      </c>
      <c r="I95" s="84">
        <v>-227.73576042278333</v>
      </c>
      <c r="J95" s="84">
        <v>702.92990068818438</v>
      </c>
      <c r="K95" s="84">
        <v>30.342901937756899</v>
      </c>
      <c r="L95" s="84">
        <v>733.27280262594127</v>
      </c>
      <c r="M95" s="84">
        <v>96.411268533144039</v>
      </c>
      <c r="N95" s="92">
        <v>6</v>
      </c>
      <c r="O95" s="92">
        <v>6</v>
      </c>
      <c r="P95" s="15"/>
      <c r="Q95" s="99">
        <v>250</v>
      </c>
      <c r="R95" s="48" t="s">
        <v>107</v>
      </c>
      <c r="S95" s="85">
        <v>1749</v>
      </c>
      <c r="T95" s="108">
        <v>161.99361207247097</v>
      </c>
      <c r="U95" s="108">
        <v>477.62896507591012</v>
      </c>
      <c r="V95" s="108">
        <v>639.62257714838108</v>
      </c>
      <c r="W95" s="108">
        <v>188.64219565846028</v>
      </c>
      <c r="X95" s="108">
        <v>828.26477280684139</v>
      </c>
      <c r="Y95" s="108">
        <v>-221.74614065180103</v>
      </c>
      <c r="Z95" s="108">
        <v>606.51863215504034</v>
      </c>
      <c r="AA95" s="108">
        <v>12.485086449399656</v>
      </c>
      <c r="AB95" s="108">
        <v>619.00371860444011</v>
      </c>
      <c r="AC95" s="92">
        <v>6</v>
      </c>
      <c r="AD95" s="92">
        <v>6</v>
      </c>
    </row>
    <row r="96" spans="1:30" s="9" customFormat="1" ht="16.5">
      <c r="A96" s="82">
        <v>256</v>
      </c>
      <c r="B96" s="83" t="s">
        <v>108</v>
      </c>
      <c r="C96" s="108">
        <v>1492</v>
      </c>
      <c r="D96" s="84">
        <v>559.18900670335927</v>
      </c>
      <c r="E96" s="84">
        <v>629.91305211647602</v>
      </c>
      <c r="F96" s="84">
        <v>1189.1020588198353</v>
      </c>
      <c r="G96" s="84">
        <v>180.70513378306947</v>
      </c>
      <c r="H96" s="84">
        <v>1369.8071926029047</v>
      </c>
      <c r="I96" s="84">
        <v>372.85924932975871</v>
      </c>
      <c r="J96" s="84">
        <v>1742.6664419326635</v>
      </c>
      <c r="K96" s="84">
        <v>72.619725201072384</v>
      </c>
      <c r="L96" s="84">
        <v>1815.2861671337359</v>
      </c>
      <c r="M96" s="84">
        <v>22.242401067486526</v>
      </c>
      <c r="N96" s="92">
        <v>13</v>
      </c>
      <c r="O96" s="92">
        <v>13</v>
      </c>
      <c r="P96" s="15"/>
      <c r="Q96" s="99">
        <v>256</v>
      </c>
      <c r="R96" s="48" t="s">
        <v>108</v>
      </c>
      <c r="S96" s="85">
        <v>1523</v>
      </c>
      <c r="T96" s="108">
        <v>574.53142770037698</v>
      </c>
      <c r="U96" s="108">
        <v>615.06589253744517</v>
      </c>
      <c r="V96" s="108">
        <v>1189.5973202378223</v>
      </c>
      <c r="W96" s="108">
        <v>165.55685851310645</v>
      </c>
      <c r="X96" s="108">
        <v>1355.1541787509286</v>
      </c>
      <c r="Y96" s="108">
        <v>365.26986211424821</v>
      </c>
      <c r="Z96" s="108">
        <v>1720.4240408651769</v>
      </c>
      <c r="AA96" s="108">
        <v>64.574667104399225</v>
      </c>
      <c r="AB96" s="108">
        <v>1784.9987079695761</v>
      </c>
      <c r="AC96" s="92">
        <v>13</v>
      </c>
      <c r="AD96" s="92">
        <v>13</v>
      </c>
    </row>
    <row r="97" spans="1:30" s="9" customFormat="1" ht="16.5">
      <c r="A97" s="82">
        <v>257</v>
      </c>
      <c r="B97" s="83" t="s">
        <v>109</v>
      </c>
      <c r="C97" s="108">
        <v>41635</v>
      </c>
      <c r="D97" s="84">
        <v>974.82158502888149</v>
      </c>
      <c r="E97" s="84">
        <v>-26.286928833065549</v>
      </c>
      <c r="F97" s="84">
        <v>948.53465619581596</v>
      </c>
      <c r="G97" s="84">
        <v>59.85983466482574</v>
      </c>
      <c r="H97" s="84">
        <v>1008.3944908606417</v>
      </c>
      <c r="I97" s="84">
        <v>-54.930323045514591</v>
      </c>
      <c r="J97" s="84">
        <v>953.4641678151271</v>
      </c>
      <c r="K97" s="84">
        <v>-13.018410535222776</v>
      </c>
      <c r="L97" s="84">
        <v>940.44575727990446</v>
      </c>
      <c r="M97" s="84">
        <v>5.1640253390442012</v>
      </c>
      <c r="N97" s="92">
        <v>1</v>
      </c>
      <c r="O97" s="93">
        <v>33</v>
      </c>
      <c r="P97" s="15"/>
      <c r="Q97" s="99">
        <v>257</v>
      </c>
      <c r="R97" s="48" t="s">
        <v>109</v>
      </c>
      <c r="S97" s="85">
        <v>41154</v>
      </c>
      <c r="T97" s="108">
        <v>969.40636114715107</v>
      </c>
      <c r="U97" s="108">
        <v>-26.0538775497918</v>
      </c>
      <c r="V97" s="108">
        <v>943.3524835973592</v>
      </c>
      <c r="W97" s="108">
        <v>60.519996926058184</v>
      </c>
      <c r="X97" s="108">
        <v>1003.8724805234173</v>
      </c>
      <c r="Y97" s="108">
        <v>-55.572338047334405</v>
      </c>
      <c r="Z97" s="108">
        <v>948.3001424760829</v>
      </c>
      <c r="AA97" s="108">
        <v>-10.510577775295243</v>
      </c>
      <c r="AB97" s="108">
        <v>937.78956470078765</v>
      </c>
      <c r="AC97" s="92">
        <v>1</v>
      </c>
      <c r="AD97" s="93">
        <v>33</v>
      </c>
    </row>
    <row r="98" spans="1:30" s="9" customFormat="1" ht="16.5">
      <c r="A98" s="82">
        <v>260</v>
      </c>
      <c r="B98" s="83" t="s">
        <v>110</v>
      </c>
      <c r="C98" s="108">
        <v>9566</v>
      </c>
      <c r="D98" s="84">
        <v>698.25477375166395</v>
      </c>
      <c r="E98" s="84">
        <v>578.00143217764798</v>
      </c>
      <c r="F98" s="84">
        <v>1276.2562059293118</v>
      </c>
      <c r="G98" s="84">
        <v>178.43506326060773</v>
      </c>
      <c r="H98" s="84">
        <v>1454.6912691899195</v>
      </c>
      <c r="I98" s="84">
        <v>25.523207192138823</v>
      </c>
      <c r="J98" s="84">
        <v>1480.2144763820584</v>
      </c>
      <c r="K98" s="84">
        <v>-7.4841564812878989</v>
      </c>
      <c r="L98" s="84">
        <v>1472.7303199007708</v>
      </c>
      <c r="M98" s="84">
        <v>13.14113069473774</v>
      </c>
      <c r="N98" s="92">
        <v>12</v>
      </c>
      <c r="O98" s="92">
        <v>12</v>
      </c>
      <c r="P98" s="15"/>
      <c r="Q98" s="99">
        <v>260</v>
      </c>
      <c r="R98" s="48" t="s">
        <v>110</v>
      </c>
      <c r="S98" s="85">
        <v>9689</v>
      </c>
      <c r="T98" s="108">
        <v>711.93246432419392</v>
      </c>
      <c r="U98" s="108">
        <v>563.84707083851197</v>
      </c>
      <c r="V98" s="108">
        <v>1275.779535162706</v>
      </c>
      <c r="W98" s="108">
        <v>166.09461556125393</v>
      </c>
      <c r="X98" s="108">
        <v>1441.8741507239599</v>
      </c>
      <c r="Y98" s="108">
        <v>25.199194963360512</v>
      </c>
      <c r="Z98" s="108">
        <v>1467.0733456873206</v>
      </c>
      <c r="AA98" s="108">
        <v>3.1053339973165395</v>
      </c>
      <c r="AB98" s="108">
        <v>1470.178679684637</v>
      </c>
      <c r="AC98" s="92">
        <v>12</v>
      </c>
      <c r="AD98" s="92">
        <v>12</v>
      </c>
    </row>
    <row r="99" spans="1:30" s="9" customFormat="1" ht="16.5">
      <c r="A99" s="82">
        <v>261</v>
      </c>
      <c r="B99" s="83" t="s">
        <v>111</v>
      </c>
      <c r="C99" s="108">
        <v>6837</v>
      </c>
      <c r="D99" s="84">
        <v>1789.9066435951097</v>
      </c>
      <c r="E99" s="84">
        <v>-81.897000507835358</v>
      </c>
      <c r="F99" s="84">
        <v>1708.0096430872743</v>
      </c>
      <c r="G99" s="84">
        <v>122.60173949258136</v>
      </c>
      <c r="H99" s="84">
        <v>1830.6113825798557</v>
      </c>
      <c r="I99" s="84">
        <v>52.299400321778556</v>
      </c>
      <c r="J99" s="84">
        <v>1882.9107829016343</v>
      </c>
      <c r="K99" s="84">
        <v>-23.661377665642828</v>
      </c>
      <c r="L99" s="84">
        <v>1859.2494052359914</v>
      </c>
      <c r="M99" s="84">
        <v>-23.571442454163616</v>
      </c>
      <c r="N99" s="92">
        <v>19</v>
      </c>
      <c r="O99" s="92">
        <v>19</v>
      </c>
      <c r="P99" s="15"/>
      <c r="Q99" s="99">
        <v>261</v>
      </c>
      <c r="R99" s="48" t="s">
        <v>111</v>
      </c>
      <c r="S99" s="85">
        <v>6822</v>
      </c>
      <c r="T99" s="108">
        <v>1815.5680464974375</v>
      </c>
      <c r="U99" s="108">
        <v>-76.929691606423603</v>
      </c>
      <c r="V99" s="108">
        <v>1738.6383548910139</v>
      </c>
      <c r="W99" s="108">
        <v>115.42947585909648</v>
      </c>
      <c r="X99" s="108">
        <v>1854.0678307501105</v>
      </c>
      <c r="Y99" s="108">
        <v>52.414394605687484</v>
      </c>
      <c r="Z99" s="108">
        <v>1906.4822253557979</v>
      </c>
      <c r="AA99" s="108">
        <v>-31.060771363236583</v>
      </c>
      <c r="AB99" s="108">
        <v>1875.4214539925613</v>
      </c>
      <c r="AC99" s="92">
        <v>19</v>
      </c>
      <c r="AD99" s="92">
        <v>19</v>
      </c>
    </row>
    <row r="100" spans="1:30" s="9" customFormat="1" ht="16.5">
      <c r="A100" s="82">
        <v>263</v>
      </c>
      <c r="B100" s="83" t="s">
        <v>112</v>
      </c>
      <c r="C100" s="108">
        <v>7354</v>
      </c>
      <c r="D100" s="84">
        <v>550.63334423074218</v>
      </c>
      <c r="E100" s="84">
        <v>632.63216668704445</v>
      </c>
      <c r="F100" s="84">
        <v>1183.2655109177867</v>
      </c>
      <c r="G100" s="84">
        <v>188.52246938587584</v>
      </c>
      <c r="H100" s="84">
        <v>1371.7879803036626</v>
      </c>
      <c r="I100" s="84">
        <v>-49.426570573837367</v>
      </c>
      <c r="J100" s="84">
        <v>1322.3614097298253</v>
      </c>
      <c r="K100" s="84">
        <v>31.755911096002173</v>
      </c>
      <c r="L100" s="84">
        <v>1354.1173208258274</v>
      </c>
      <c r="M100" s="84">
        <v>34.835022587172261</v>
      </c>
      <c r="N100" s="92">
        <v>11</v>
      </c>
      <c r="O100" s="92">
        <v>11</v>
      </c>
      <c r="P100" s="15"/>
      <c r="Q100" s="99">
        <v>263</v>
      </c>
      <c r="R100" s="48" t="s">
        <v>112</v>
      </c>
      <c r="S100" s="85">
        <v>7475</v>
      </c>
      <c r="T100" s="108">
        <v>535.27650625363617</v>
      </c>
      <c r="U100" s="108">
        <v>627.2222219012873</v>
      </c>
      <c r="V100" s="108">
        <v>1162.4987281549236</v>
      </c>
      <c r="W100" s="108">
        <v>173.65414728204362</v>
      </c>
      <c r="X100" s="108">
        <v>1336.1528754369672</v>
      </c>
      <c r="Y100" s="108">
        <v>-48.626488294314385</v>
      </c>
      <c r="Z100" s="108">
        <v>1287.526387142653</v>
      </c>
      <c r="AA100" s="108">
        <v>30.539428615384615</v>
      </c>
      <c r="AB100" s="108">
        <v>1318.0658157580376</v>
      </c>
      <c r="AC100" s="92">
        <v>11</v>
      </c>
      <c r="AD100" s="92">
        <v>11</v>
      </c>
    </row>
    <row r="101" spans="1:30" s="9" customFormat="1" ht="16.5">
      <c r="A101" s="82">
        <v>265</v>
      </c>
      <c r="B101" s="83" t="s">
        <v>113</v>
      </c>
      <c r="C101" s="108">
        <v>1011</v>
      </c>
      <c r="D101" s="84">
        <v>1244.3184205161051</v>
      </c>
      <c r="E101" s="84">
        <v>417.94142042873864</v>
      </c>
      <c r="F101" s="84">
        <v>1662.2598409448437</v>
      </c>
      <c r="G101" s="84">
        <v>187.22106910880569</v>
      </c>
      <c r="H101" s="84">
        <v>1849.4809100536495</v>
      </c>
      <c r="I101" s="84">
        <v>-269.27794263105835</v>
      </c>
      <c r="J101" s="84">
        <v>1580.2029674225912</v>
      </c>
      <c r="K101" s="84">
        <v>-47.896640059347185</v>
      </c>
      <c r="L101" s="84">
        <v>1532.3063273632438</v>
      </c>
      <c r="M101" s="84">
        <v>-97.584924747338164</v>
      </c>
      <c r="N101" s="92">
        <v>13</v>
      </c>
      <c r="O101" s="92">
        <v>13</v>
      </c>
      <c r="P101" s="15"/>
      <c r="Q101" s="99">
        <v>265</v>
      </c>
      <c r="R101" s="48" t="s">
        <v>113</v>
      </c>
      <c r="S101" s="85">
        <v>1035</v>
      </c>
      <c r="T101" s="108">
        <v>1354.3908041977472</v>
      </c>
      <c r="U101" s="108">
        <v>416.32564780876078</v>
      </c>
      <c r="V101" s="108">
        <v>1770.716452006508</v>
      </c>
      <c r="W101" s="108">
        <v>170.1052565885422</v>
      </c>
      <c r="X101" s="108">
        <v>1940.8217085950503</v>
      </c>
      <c r="Y101" s="108">
        <v>-263.03381642512079</v>
      </c>
      <c r="Z101" s="108">
        <v>1677.7878921699294</v>
      </c>
      <c r="AA101" s="108">
        <v>-57.979199999999999</v>
      </c>
      <c r="AB101" s="108">
        <v>1619.8086921699294</v>
      </c>
      <c r="AC101" s="92">
        <v>13</v>
      </c>
      <c r="AD101" s="92">
        <v>13</v>
      </c>
    </row>
    <row r="102" spans="1:30" s="9" customFormat="1" ht="16.5">
      <c r="A102" s="82">
        <v>271</v>
      </c>
      <c r="B102" s="83" t="s">
        <v>114</v>
      </c>
      <c r="C102" s="108">
        <v>6668</v>
      </c>
      <c r="D102" s="84">
        <v>-67.174889192432815</v>
      </c>
      <c r="E102" s="84">
        <v>466.05378153754907</v>
      </c>
      <c r="F102" s="84">
        <v>398.87889234511624</v>
      </c>
      <c r="G102" s="84">
        <v>147.59081477266767</v>
      </c>
      <c r="H102" s="84">
        <v>546.46970711778386</v>
      </c>
      <c r="I102" s="84">
        <v>-37.294091181763648</v>
      </c>
      <c r="J102" s="84">
        <v>509.17561593602022</v>
      </c>
      <c r="K102" s="84">
        <v>28.723311307738449</v>
      </c>
      <c r="L102" s="84">
        <v>537.89892724375875</v>
      </c>
      <c r="M102" s="84">
        <v>5.5568149262012412</v>
      </c>
      <c r="N102" s="92">
        <v>4</v>
      </c>
      <c r="O102" s="92">
        <v>4</v>
      </c>
      <c r="P102" s="15"/>
      <c r="Q102" s="99">
        <v>271</v>
      </c>
      <c r="R102" s="48" t="s">
        <v>114</v>
      </c>
      <c r="S102" s="85">
        <v>6766</v>
      </c>
      <c r="T102" s="108">
        <v>-59.183658472413491</v>
      </c>
      <c r="U102" s="108">
        <v>464.17818167575672</v>
      </c>
      <c r="V102" s="108">
        <v>404.99452320334319</v>
      </c>
      <c r="W102" s="108">
        <v>135.3781944485095</v>
      </c>
      <c r="X102" s="108">
        <v>540.37271765185267</v>
      </c>
      <c r="Y102" s="108">
        <v>-36.753916642033701</v>
      </c>
      <c r="Z102" s="108">
        <v>503.61880100981898</v>
      </c>
      <c r="AA102" s="108">
        <v>17.123562446053803</v>
      </c>
      <c r="AB102" s="108">
        <v>520.74236345587281</v>
      </c>
      <c r="AC102" s="92">
        <v>4</v>
      </c>
      <c r="AD102" s="92">
        <v>4</v>
      </c>
    </row>
    <row r="103" spans="1:30" s="9" customFormat="1" ht="16.5">
      <c r="A103" s="82">
        <v>272</v>
      </c>
      <c r="B103" s="83" t="s">
        <v>115</v>
      </c>
      <c r="C103" s="108">
        <v>48367</v>
      </c>
      <c r="D103" s="84">
        <v>399.53773481670152</v>
      </c>
      <c r="E103" s="84">
        <v>231.22401999038894</v>
      </c>
      <c r="F103" s="84">
        <v>630.76175480709048</v>
      </c>
      <c r="G103" s="84">
        <v>86.621726858438521</v>
      </c>
      <c r="H103" s="84">
        <v>717.38348166552896</v>
      </c>
      <c r="I103" s="84">
        <v>16.336489755411748</v>
      </c>
      <c r="J103" s="84">
        <v>733.71997142094074</v>
      </c>
      <c r="K103" s="84">
        <v>2.9649053912791761</v>
      </c>
      <c r="L103" s="84">
        <v>736.68487681221984</v>
      </c>
      <c r="M103" s="84">
        <v>75.864067739579127</v>
      </c>
      <c r="N103" s="92">
        <v>16</v>
      </c>
      <c r="O103" s="92">
        <v>16</v>
      </c>
      <c r="P103" s="15"/>
      <c r="Q103" s="99">
        <v>272</v>
      </c>
      <c r="R103" s="48" t="s">
        <v>115</v>
      </c>
      <c r="S103" s="85">
        <v>48295</v>
      </c>
      <c r="T103" s="108">
        <v>357.57285456638891</v>
      </c>
      <c r="U103" s="108">
        <v>204.16056801661043</v>
      </c>
      <c r="V103" s="108">
        <v>561.73342258299931</v>
      </c>
      <c r="W103" s="108">
        <v>79.761636290411246</v>
      </c>
      <c r="X103" s="108">
        <v>641.49505887341047</v>
      </c>
      <c r="Y103" s="108">
        <v>16.360844807951132</v>
      </c>
      <c r="Z103" s="108">
        <v>657.85590368136161</v>
      </c>
      <c r="AA103" s="108">
        <v>8.3027561985712826</v>
      </c>
      <c r="AB103" s="108">
        <v>666.15865987993288</v>
      </c>
      <c r="AC103" s="92">
        <v>16</v>
      </c>
      <c r="AD103" s="92">
        <v>16</v>
      </c>
    </row>
    <row r="104" spans="1:30" s="9" customFormat="1" ht="16.5">
      <c r="A104" s="82">
        <v>273</v>
      </c>
      <c r="B104" s="83" t="s">
        <v>116</v>
      </c>
      <c r="C104" s="108">
        <v>3987</v>
      </c>
      <c r="D104" s="84">
        <v>1238.6775936413178</v>
      </c>
      <c r="E104" s="84">
        <v>-0.46354482167864092</v>
      </c>
      <c r="F104" s="84">
        <v>1238.2140488196392</v>
      </c>
      <c r="G104" s="84">
        <v>114.95120333145366</v>
      </c>
      <c r="H104" s="84">
        <v>1353.1652521510928</v>
      </c>
      <c r="I104" s="84">
        <v>-48.487835465262101</v>
      </c>
      <c r="J104" s="84">
        <v>1304.6774166858306</v>
      </c>
      <c r="K104" s="84">
        <v>20.088949360421367</v>
      </c>
      <c r="L104" s="84">
        <v>1324.766366046252</v>
      </c>
      <c r="M104" s="84">
        <v>-2.625734769003202</v>
      </c>
      <c r="N104" s="92">
        <v>19</v>
      </c>
      <c r="O104" s="92">
        <v>19</v>
      </c>
      <c r="P104" s="15"/>
      <c r="Q104" s="99">
        <v>273</v>
      </c>
      <c r="R104" s="48" t="s">
        <v>116</v>
      </c>
      <c r="S104" s="85">
        <v>4011</v>
      </c>
      <c r="T104" s="108">
        <v>1189.3216260299882</v>
      </c>
      <c r="U104" s="108">
        <v>60.202402908028084</v>
      </c>
      <c r="V104" s="108">
        <v>1249.5240289380163</v>
      </c>
      <c r="W104" s="108">
        <v>105.97682882447144</v>
      </c>
      <c r="X104" s="108">
        <v>1355.5008577624878</v>
      </c>
      <c r="Y104" s="108">
        <v>-48.197706307653952</v>
      </c>
      <c r="Z104" s="108">
        <v>1307.3031514548338</v>
      </c>
      <c r="AA104" s="108">
        <v>13.99266774869109</v>
      </c>
      <c r="AB104" s="108">
        <v>1321.2958192035248</v>
      </c>
      <c r="AC104" s="92">
        <v>19</v>
      </c>
      <c r="AD104" s="92">
        <v>19</v>
      </c>
    </row>
    <row r="105" spans="1:30" s="9" customFormat="1" ht="16.5">
      <c r="A105" s="82">
        <v>275</v>
      </c>
      <c r="B105" s="83" t="s">
        <v>117</v>
      </c>
      <c r="C105" s="108">
        <v>2441</v>
      </c>
      <c r="D105" s="84">
        <v>449.66284798217947</v>
      </c>
      <c r="E105" s="84">
        <v>511.94769014725858</v>
      </c>
      <c r="F105" s="84">
        <v>961.61053812943805</v>
      </c>
      <c r="G105" s="84">
        <v>151.82583868510525</v>
      </c>
      <c r="H105" s="84">
        <v>1113.4363768145433</v>
      </c>
      <c r="I105" s="84">
        <v>71.499385497746829</v>
      </c>
      <c r="J105" s="84">
        <v>1184.9357623122901</v>
      </c>
      <c r="K105" s="84">
        <v>-0.71702052437525621</v>
      </c>
      <c r="L105" s="84">
        <v>1184.218741787915</v>
      </c>
      <c r="M105" s="84">
        <v>5.7670612631973199</v>
      </c>
      <c r="N105" s="92">
        <v>13</v>
      </c>
      <c r="O105" s="92">
        <v>13</v>
      </c>
      <c r="P105" s="15"/>
      <c r="Q105" s="99">
        <v>275</v>
      </c>
      <c r="R105" s="48" t="s">
        <v>117</v>
      </c>
      <c r="S105" s="85">
        <v>2499</v>
      </c>
      <c r="T105" s="108">
        <v>466.92034070822581</v>
      </c>
      <c r="U105" s="108">
        <v>505.60214942849888</v>
      </c>
      <c r="V105" s="108">
        <v>972.52249013672463</v>
      </c>
      <c r="W105" s="108">
        <v>136.80627493797823</v>
      </c>
      <c r="X105" s="108">
        <v>1109.3287650747029</v>
      </c>
      <c r="Y105" s="108">
        <v>69.839935974389761</v>
      </c>
      <c r="Z105" s="108">
        <v>1179.1687010490928</v>
      </c>
      <c r="AA105" s="108">
        <v>16.675690276110444</v>
      </c>
      <c r="AB105" s="108">
        <v>1195.8443913252031</v>
      </c>
      <c r="AC105" s="92">
        <v>13</v>
      </c>
      <c r="AD105" s="92">
        <v>13</v>
      </c>
    </row>
    <row r="106" spans="1:30" s="9" customFormat="1" ht="16.5">
      <c r="A106" s="82">
        <v>276</v>
      </c>
      <c r="B106" s="83" t="s">
        <v>118</v>
      </c>
      <c r="C106" s="108">
        <v>15071</v>
      </c>
      <c r="D106" s="84">
        <v>840.81051183261457</v>
      </c>
      <c r="E106" s="84">
        <v>344.55668516983786</v>
      </c>
      <c r="F106" s="84">
        <v>1185.3671970024525</v>
      </c>
      <c r="G106" s="84">
        <v>48.76031994872934</v>
      </c>
      <c r="H106" s="84">
        <v>1234.1275169511819</v>
      </c>
      <c r="I106" s="84">
        <v>-110.63512706522461</v>
      </c>
      <c r="J106" s="84">
        <v>1123.4923898859572</v>
      </c>
      <c r="K106" s="84">
        <v>-18.448626740096881</v>
      </c>
      <c r="L106" s="84">
        <v>1105.0437631458603</v>
      </c>
      <c r="M106" s="84">
        <v>-27.099865294579558</v>
      </c>
      <c r="N106" s="92">
        <v>12</v>
      </c>
      <c r="O106" s="92">
        <v>12</v>
      </c>
      <c r="P106" s="15"/>
      <c r="Q106" s="99">
        <v>276</v>
      </c>
      <c r="R106" s="48" t="s">
        <v>118</v>
      </c>
      <c r="S106" s="85">
        <v>15136</v>
      </c>
      <c r="T106" s="108">
        <v>865.61732746658515</v>
      </c>
      <c r="U106" s="108">
        <v>351.42831582625143</v>
      </c>
      <c r="V106" s="108">
        <v>1217.0456432928365</v>
      </c>
      <c r="W106" s="108">
        <v>43.706627743937013</v>
      </c>
      <c r="X106" s="108">
        <v>1260.7522710367734</v>
      </c>
      <c r="Y106" s="108">
        <v>-110.16001585623678</v>
      </c>
      <c r="Z106" s="108">
        <v>1150.5922551805368</v>
      </c>
      <c r="AA106" s="108">
        <v>-20.963473190406969</v>
      </c>
      <c r="AB106" s="108">
        <v>1129.6287819901297</v>
      </c>
      <c r="AC106" s="92">
        <v>12</v>
      </c>
      <c r="AD106" s="92">
        <v>12</v>
      </c>
    </row>
    <row r="107" spans="1:30" s="9" customFormat="1" ht="16.5">
      <c r="A107" s="82">
        <v>280</v>
      </c>
      <c r="B107" s="83" t="s">
        <v>119</v>
      </c>
      <c r="C107" s="108">
        <v>1986</v>
      </c>
      <c r="D107" s="84">
        <v>1000.1029053082475</v>
      </c>
      <c r="E107" s="84">
        <v>498.14763445770404</v>
      </c>
      <c r="F107" s="84">
        <v>1498.2505397659515</v>
      </c>
      <c r="G107" s="84">
        <v>200.96319635112209</v>
      </c>
      <c r="H107" s="84">
        <v>1699.2137361170737</v>
      </c>
      <c r="I107" s="84">
        <v>-147.4431017119839</v>
      </c>
      <c r="J107" s="84">
        <v>1551.7706344050898</v>
      </c>
      <c r="K107" s="84">
        <v>-472.54069788519638</v>
      </c>
      <c r="L107" s="84">
        <v>1079.2299365198935</v>
      </c>
      <c r="M107" s="84">
        <v>41.877706887076556</v>
      </c>
      <c r="N107" s="92">
        <v>15</v>
      </c>
      <c r="O107" s="92">
        <v>15</v>
      </c>
      <c r="P107" s="15"/>
      <c r="Q107" s="99">
        <v>280</v>
      </c>
      <c r="R107" s="48" t="s">
        <v>119</v>
      </c>
      <c r="S107" s="85">
        <v>2015</v>
      </c>
      <c r="T107" s="108">
        <v>1019.160812555444</v>
      </c>
      <c r="U107" s="108">
        <v>450.99466153661359</v>
      </c>
      <c r="V107" s="108">
        <v>1470.1554740920576</v>
      </c>
      <c r="W107" s="108">
        <v>185.05854523737023</v>
      </c>
      <c r="X107" s="108">
        <v>1655.2140193294276</v>
      </c>
      <c r="Y107" s="108">
        <v>-145.32109181141439</v>
      </c>
      <c r="Z107" s="108">
        <v>1509.8929275180133</v>
      </c>
      <c r="AA107" s="108">
        <v>-493.03900347394534</v>
      </c>
      <c r="AB107" s="108">
        <v>1016.853924044068</v>
      </c>
      <c r="AC107" s="92">
        <v>15</v>
      </c>
      <c r="AD107" s="92">
        <v>15</v>
      </c>
    </row>
    <row r="108" spans="1:30" s="9" customFormat="1" ht="16.5">
      <c r="A108" s="82">
        <v>284</v>
      </c>
      <c r="B108" s="83" t="s">
        <v>120</v>
      </c>
      <c r="C108" s="108">
        <v>2186</v>
      </c>
      <c r="D108" s="84">
        <v>550.67264101245212</v>
      </c>
      <c r="E108" s="84">
        <v>47.821590753006582</v>
      </c>
      <c r="F108" s="84">
        <v>598.49423176545872</v>
      </c>
      <c r="G108" s="84">
        <v>201.39983966936722</v>
      </c>
      <c r="H108" s="84">
        <v>799.89407143482595</v>
      </c>
      <c r="I108" s="84">
        <v>416.15462031107046</v>
      </c>
      <c r="J108" s="84">
        <v>1216.0486917458963</v>
      </c>
      <c r="K108" s="84">
        <v>626.07954579139994</v>
      </c>
      <c r="L108" s="84">
        <v>1842.1282375372962</v>
      </c>
      <c r="M108" s="84">
        <v>-189.21786822845434</v>
      </c>
      <c r="N108" s="92">
        <v>2</v>
      </c>
      <c r="O108" s="92">
        <v>2</v>
      </c>
      <c r="P108" s="15"/>
      <c r="Q108" s="99">
        <v>284</v>
      </c>
      <c r="R108" s="48" t="s">
        <v>120</v>
      </c>
      <c r="S108" s="85">
        <v>2207</v>
      </c>
      <c r="T108" s="108">
        <v>550.02420876417841</v>
      </c>
      <c r="U108" s="108">
        <v>252.58449136211092</v>
      </c>
      <c r="V108" s="108">
        <v>802.60870012628925</v>
      </c>
      <c r="W108" s="108">
        <v>190.46302523093419</v>
      </c>
      <c r="X108" s="108">
        <v>993.0717253572235</v>
      </c>
      <c r="Y108" s="108">
        <v>412.1948346171273</v>
      </c>
      <c r="Z108" s="108">
        <v>1405.2665599743507</v>
      </c>
      <c r="AA108" s="108">
        <v>571.74663072043495</v>
      </c>
      <c r="AB108" s="108">
        <v>1977.0131906947859</v>
      </c>
      <c r="AC108" s="92">
        <v>2</v>
      </c>
      <c r="AD108" s="92">
        <v>2</v>
      </c>
    </row>
    <row r="109" spans="1:30" s="9" customFormat="1" ht="16.5">
      <c r="A109" s="82">
        <v>285</v>
      </c>
      <c r="B109" s="83" t="s">
        <v>121</v>
      </c>
      <c r="C109" s="108">
        <v>50210</v>
      </c>
      <c r="D109" s="84">
        <v>-9.6665479497420925</v>
      </c>
      <c r="E109" s="84">
        <v>231.8058542228051</v>
      </c>
      <c r="F109" s="84">
        <v>222.139306273063</v>
      </c>
      <c r="G109" s="84">
        <v>89.256029151391189</v>
      </c>
      <c r="H109" s="84">
        <v>311.39533542445417</v>
      </c>
      <c r="I109" s="84">
        <v>10.520852419836686</v>
      </c>
      <c r="J109" s="84">
        <v>321.91618784429085</v>
      </c>
      <c r="K109" s="84">
        <v>-22.199243763393753</v>
      </c>
      <c r="L109" s="84">
        <v>299.71694408089712</v>
      </c>
      <c r="M109" s="84">
        <v>50.531593206262698</v>
      </c>
      <c r="N109" s="92">
        <v>8</v>
      </c>
      <c r="O109" s="92">
        <v>8</v>
      </c>
      <c r="P109" s="15"/>
      <c r="Q109" s="99">
        <v>285</v>
      </c>
      <c r="R109" s="48" t="s">
        <v>121</v>
      </c>
      <c r="S109" s="85">
        <v>50500</v>
      </c>
      <c r="T109" s="108">
        <v>-25.87527083853621</v>
      </c>
      <c r="U109" s="108">
        <v>205.85347495279646</v>
      </c>
      <c r="V109" s="108">
        <v>179.97820411426025</v>
      </c>
      <c r="W109" s="108">
        <v>80.94595488020353</v>
      </c>
      <c r="X109" s="108">
        <v>260.92415899446377</v>
      </c>
      <c r="Y109" s="108">
        <v>10.460435643564356</v>
      </c>
      <c r="Z109" s="108">
        <v>271.38459463802815</v>
      </c>
      <c r="AA109" s="108">
        <v>-19.888047069712876</v>
      </c>
      <c r="AB109" s="108">
        <v>251.49654756831526</v>
      </c>
      <c r="AC109" s="92">
        <v>8</v>
      </c>
      <c r="AD109" s="92">
        <v>8</v>
      </c>
    </row>
    <row r="110" spans="1:30" s="9" customFormat="1" ht="16.5">
      <c r="A110" s="82">
        <v>286</v>
      </c>
      <c r="B110" s="83" t="s">
        <v>122</v>
      </c>
      <c r="C110" s="108">
        <v>78386</v>
      </c>
      <c r="D110" s="84">
        <v>-147.18823222144516</v>
      </c>
      <c r="E110" s="84">
        <v>185.90259986838211</v>
      </c>
      <c r="F110" s="84">
        <v>38.71436764693695</v>
      </c>
      <c r="G110" s="84">
        <v>100.87411472149978</v>
      </c>
      <c r="H110" s="84">
        <v>139.58848236843673</v>
      </c>
      <c r="I110" s="84">
        <v>-72.315260378128741</v>
      </c>
      <c r="J110" s="84">
        <v>67.273221990307988</v>
      </c>
      <c r="K110" s="84">
        <v>-2.8070199270277887</v>
      </c>
      <c r="L110" s="84">
        <v>64.466202063280178</v>
      </c>
      <c r="M110" s="84">
        <v>46.050928132163889</v>
      </c>
      <c r="N110" s="92">
        <v>8</v>
      </c>
      <c r="O110" s="92">
        <v>8</v>
      </c>
      <c r="P110" s="15"/>
      <c r="Q110" s="99">
        <v>286</v>
      </c>
      <c r="R110" s="48" t="s">
        <v>122</v>
      </c>
      <c r="S110" s="85">
        <v>78880</v>
      </c>
      <c r="T110" s="108">
        <v>-173.2773301611565</v>
      </c>
      <c r="U110" s="108">
        <v>173.40658280364445</v>
      </c>
      <c r="V110" s="108">
        <v>0.12925264248796825</v>
      </c>
      <c r="W110" s="108">
        <v>92.955414440808269</v>
      </c>
      <c r="X110" s="108">
        <v>93.084667083296225</v>
      </c>
      <c r="Y110" s="108">
        <v>-71.862373225152126</v>
      </c>
      <c r="Z110" s="108">
        <v>21.222293858144102</v>
      </c>
      <c r="AA110" s="108">
        <v>1.1015120024087215</v>
      </c>
      <c r="AB110" s="108">
        <v>22.323805860552824</v>
      </c>
      <c r="AC110" s="92">
        <v>8</v>
      </c>
      <c r="AD110" s="92">
        <v>8</v>
      </c>
    </row>
    <row r="111" spans="1:30" s="9" customFormat="1" ht="16.5">
      <c r="A111" s="82">
        <v>287</v>
      </c>
      <c r="B111" s="83" t="s">
        <v>123</v>
      </c>
      <c r="C111" s="108">
        <v>6121</v>
      </c>
      <c r="D111" s="84">
        <v>708.84077602854222</v>
      </c>
      <c r="E111" s="84">
        <v>322.52052528848748</v>
      </c>
      <c r="F111" s="84">
        <v>1031.3613013170298</v>
      </c>
      <c r="G111" s="84">
        <v>186.82445614758905</v>
      </c>
      <c r="H111" s="84">
        <v>1218.1857574646187</v>
      </c>
      <c r="I111" s="84">
        <v>101.28786146054566</v>
      </c>
      <c r="J111" s="84">
        <v>1319.4736189251644</v>
      </c>
      <c r="K111" s="84">
        <v>188.48982507760169</v>
      </c>
      <c r="L111" s="84">
        <v>1507.963444002766</v>
      </c>
      <c r="M111" s="84">
        <v>10.161644119461471</v>
      </c>
      <c r="N111" s="92">
        <v>15</v>
      </c>
      <c r="O111" s="92">
        <v>15</v>
      </c>
      <c r="P111" s="15"/>
      <c r="Q111" s="99">
        <v>287</v>
      </c>
      <c r="R111" s="48" t="s">
        <v>123</v>
      </c>
      <c r="S111" s="85">
        <v>6199</v>
      </c>
      <c r="T111" s="108">
        <v>685.14453392379994</v>
      </c>
      <c r="U111" s="108">
        <v>350.05570011271345</v>
      </c>
      <c r="V111" s="108">
        <v>1035.2002340365134</v>
      </c>
      <c r="W111" s="108">
        <v>174.09835151285787</v>
      </c>
      <c r="X111" s="108">
        <v>1209.2985855493714</v>
      </c>
      <c r="Y111" s="108">
        <v>100.01338925633166</v>
      </c>
      <c r="Z111" s="108">
        <v>1309.3119748057029</v>
      </c>
      <c r="AA111" s="108">
        <v>167.81957383448949</v>
      </c>
      <c r="AB111" s="108">
        <v>1477.1315486401925</v>
      </c>
      <c r="AC111" s="92">
        <v>15</v>
      </c>
      <c r="AD111" s="92">
        <v>15</v>
      </c>
    </row>
    <row r="112" spans="1:30" s="9" customFormat="1" ht="16.5">
      <c r="A112" s="82">
        <v>288</v>
      </c>
      <c r="B112" s="83" t="s">
        <v>124</v>
      </c>
      <c r="C112" s="108">
        <v>6342</v>
      </c>
      <c r="D112" s="84">
        <v>737.94438592674373</v>
      </c>
      <c r="E112" s="84">
        <v>337.60113068314587</v>
      </c>
      <c r="F112" s="84">
        <v>1075.5455166098895</v>
      </c>
      <c r="G112" s="84">
        <v>156.34248313732829</v>
      </c>
      <c r="H112" s="84">
        <v>1231.8879997472179</v>
      </c>
      <c r="I112" s="84">
        <v>51.131346578366447</v>
      </c>
      <c r="J112" s="84">
        <v>1283.0193463255844</v>
      </c>
      <c r="K112" s="84">
        <v>-93.84537355723748</v>
      </c>
      <c r="L112" s="84">
        <v>1189.1739727683469</v>
      </c>
      <c r="M112" s="84">
        <v>-23.252381528024671</v>
      </c>
      <c r="N112" s="92">
        <v>15</v>
      </c>
      <c r="O112" s="92">
        <v>15</v>
      </c>
      <c r="P112" s="15"/>
      <c r="Q112" s="99">
        <v>288</v>
      </c>
      <c r="R112" s="48" t="s">
        <v>124</v>
      </c>
      <c r="S112" s="85">
        <v>6368</v>
      </c>
      <c r="T112" s="108">
        <v>741.36040928230705</v>
      </c>
      <c r="U112" s="108">
        <v>367.77319662948577</v>
      </c>
      <c r="V112" s="108">
        <v>1109.1336059117928</v>
      </c>
      <c r="W112" s="108">
        <v>146.2155402835248</v>
      </c>
      <c r="X112" s="108">
        <v>1255.3491461953176</v>
      </c>
      <c r="Y112" s="108">
        <v>50.922581658291456</v>
      </c>
      <c r="Z112" s="108">
        <v>1306.271727853609</v>
      </c>
      <c r="AA112" s="108">
        <v>-101.60301684987438</v>
      </c>
      <c r="AB112" s="108">
        <v>1204.6687110037346</v>
      </c>
      <c r="AC112" s="92">
        <v>15</v>
      </c>
      <c r="AD112" s="92">
        <v>15</v>
      </c>
    </row>
    <row r="113" spans="1:30" s="9" customFormat="1" ht="16.5">
      <c r="A113" s="82">
        <v>290</v>
      </c>
      <c r="B113" s="83" t="s">
        <v>125</v>
      </c>
      <c r="C113" s="108">
        <v>7483</v>
      </c>
      <c r="D113" s="84">
        <v>621.20381977873626</v>
      </c>
      <c r="E113" s="84">
        <v>313.06653519474622</v>
      </c>
      <c r="F113" s="84">
        <v>934.27035497348243</v>
      </c>
      <c r="G113" s="84">
        <v>161.42981542823122</v>
      </c>
      <c r="H113" s="84">
        <v>1095.7001704017136</v>
      </c>
      <c r="I113" s="84">
        <v>-26.334090605372175</v>
      </c>
      <c r="J113" s="84">
        <v>1069.3660797963414</v>
      </c>
      <c r="K113" s="84">
        <v>-4.9006874248296128</v>
      </c>
      <c r="L113" s="84">
        <v>1064.4653923715121</v>
      </c>
      <c r="M113" s="84">
        <v>-13.985943535565184</v>
      </c>
      <c r="N113" s="92">
        <v>18</v>
      </c>
      <c r="O113" s="92">
        <v>18</v>
      </c>
      <c r="P113" s="15"/>
      <c r="Q113" s="99">
        <v>290</v>
      </c>
      <c r="R113" s="48" t="s">
        <v>125</v>
      </c>
      <c r="S113" s="85">
        <v>7582</v>
      </c>
      <c r="T113" s="108">
        <v>605.96966677590854</v>
      </c>
      <c r="U113" s="108">
        <v>355.64034168342766</v>
      </c>
      <c r="V113" s="108">
        <v>961.61000845933631</v>
      </c>
      <c r="W113" s="108">
        <v>147.73225491477561</v>
      </c>
      <c r="X113" s="108">
        <v>1109.3422633741118</v>
      </c>
      <c r="Y113" s="108">
        <v>-25.990240042205222</v>
      </c>
      <c r="Z113" s="108">
        <v>1083.3520233319066</v>
      </c>
      <c r="AA113" s="108">
        <v>-6.1557974149300971</v>
      </c>
      <c r="AB113" s="108">
        <v>1077.1962259169766</v>
      </c>
      <c r="AC113" s="92">
        <v>18</v>
      </c>
      <c r="AD113" s="92">
        <v>18</v>
      </c>
    </row>
    <row r="114" spans="1:30" s="9" customFormat="1" ht="16.5">
      <c r="A114" s="82">
        <v>291</v>
      </c>
      <c r="B114" s="83" t="s">
        <v>126</v>
      </c>
      <c r="C114" s="108">
        <v>2038</v>
      </c>
      <c r="D114" s="84">
        <v>969.13135774244813</v>
      </c>
      <c r="E114" s="84">
        <v>172.90283747609473</v>
      </c>
      <c r="F114" s="84">
        <v>1142.0341952185429</v>
      </c>
      <c r="G114" s="84">
        <v>172.09229801607503</v>
      </c>
      <c r="H114" s="84">
        <v>1314.126493234618</v>
      </c>
      <c r="I114" s="84">
        <v>57.953385672227675</v>
      </c>
      <c r="J114" s="84">
        <v>1372.0798789068456</v>
      </c>
      <c r="K114" s="84">
        <v>4.0895534838076548</v>
      </c>
      <c r="L114" s="84">
        <v>1376.1694323906531</v>
      </c>
      <c r="M114" s="84">
        <v>35.877607082552913</v>
      </c>
      <c r="N114" s="92">
        <v>6</v>
      </c>
      <c r="O114" s="92">
        <v>6</v>
      </c>
      <c r="P114" s="15"/>
      <c r="Q114" s="99">
        <v>291</v>
      </c>
      <c r="R114" s="48" t="s">
        <v>126</v>
      </c>
      <c r="S114" s="85">
        <v>2092</v>
      </c>
      <c r="T114" s="108">
        <v>960.09967475521375</v>
      </c>
      <c r="U114" s="108">
        <v>163.74789371059009</v>
      </c>
      <c r="V114" s="108">
        <v>1123.847568465804</v>
      </c>
      <c r="W114" s="108">
        <v>155.89724637952125</v>
      </c>
      <c r="X114" s="108">
        <v>1279.7448148453252</v>
      </c>
      <c r="Y114" s="108">
        <v>56.457456978967492</v>
      </c>
      <c r="Z114" s="108">
        <v>1336.2022718242927</v>
      </c>
      <c r="AA114" s="108">
        <v>3.9839913957934998</v>
      </c>
      <c r="AB114" s="108">
        <v>1340.1862632200859</v>
      </c>
      <c r="AC114" s="92">
        <v>6</v>
      </c>
      <c r="AD114" s="92">
        <v>6</v>
      </c>
    </row>
    <row r="115" spans="1:30" s="9" customFormat="1" ht="16.5">
      <c r="A115" s="82">
        <v>297</v>
      </c>
      <c r="B115" s="83" t="s">
        <v>127</v>
      </c>
      <c r="C115" s="108">
        <v>125666</v>
      </c>
      <c r="D115" s="84">
        <v>115.39067767045873</v>
      </c>
      <c r="E115" s="84">
        <v>199.22938648459885</v>
      </c>
      <c r="F115" s="84">
        <v>314.62006415505755</v>
      </c>
      <c r="G115" s="84">
        <v>103.5772728840591</v>
      </c>
      <c r="H115" s="84">
        <v>418.19733703911663</v>
      </c>
      <c r="I115" s="84">
        <v>30.499952254388617</v>
      </c>
      <c r="J115" s="84">
        <v>448.69728929350526</v>
      </c>
      <c r="K115" s="84">
        <v>-28.564529084239165</v>
      </c>
      <c r="L115" s="84">
        <v>420.13276020926611</v>
      </c>
      <c r="M115" s="84">
        <v>73.224045877234175</v>
      </c>
      <c r="N115" s="92">
        <v>11</v>
      </c>
      <c r="O115" s="92">
        <v>11</v>
      </c>
      <c r="P115" s="15"/>
      <c r="Q115" s="99">
        <v>297</v>
      </c>
      <c r="R115" s="48" t="s">
        <v>127</v>
      </c>
      <c r="S115" s="85">
        <v>124021</v>
      </c>
      <c r="T115" s="108">
        <v>49.998236066852911</v>
      </c>
      <c r="U115" s="108">
        <v>196.25570358267291</v>
      </c>
      <c r="V115" s="108">
        <v>246.25393964952582</v>
      </c>
      <c r="W115" s="108">
        <v>98.314803722397954</v>
      </c>
      <c r="X115" s="108">
        <v>344.5687433719238</v>
      </c>
      <c r="Y115" s="108">
        <v>30.90450004434733</v>
      </c>
      <c r="Z115" s="108">
        <v>375.47324341627109</v>
      </c>
      <c r="AA115" s="108">
        <v>-24.295865109549968</v>
      </c>
      <c r="AB115" s="108">
        <v>351.17737830672115</v>
      </c>
      <c r="AC115" s="92">
        <v>11</v>
      </c>
      <c r="AD115" s="92">
        <v>11</v>
      </c>
    </row>
    <row r="116" spans="1:30" s="9" customFormat="1" ht="16.5">
      <c r="A116" s="82">
        <v>300</v>
      </c>
      <c r="B116" s="83" t="s">
        <v>128</v>
      </c>
      <c r="C116" s="108">
        <v>3335</v>
      </c>
      <c r="D116" s="84">
        <v>693.63366726615186</v>
      </c>
      <c r="E116" s="84">
        <v>492.29049168121833</v>
      </c>
      <c r="F116" s="84">
        <v>1185.9241589473702</v>
      </c>
      <c r="G116" s="84">
        <v>178.54177251974454</v>
      </c>
      <c r="H116" s="84">
        <v>1364.4659314671148</v>
      </c>
      <c r="I116" s="84">
        <v>576.72893553223389</v>
      </c>
      <c r="J116" s="84">
        <v>1941.1948669993487</v>
      </c>
      <c r="K116" s="84">
        <v>140.49959586206901</v>
      </c>
      <c r="L116" s="84">
        <v>2081.6944628614178</v>
      </c>
      <c r="M116" s="84">
        <v>-34.795602173953284</v>
      </c>
      <c r="N116" s="92">
        <v>14</v>
      </c>
      <c r="O116" s="92">
        <v>14</v>
      </c>
      <c r="P116" s="15"/>
      <c r="Q116" s="99">
        <v>300</v>
      </c>
      <c r="R116" s="48" t="s">
        <v>128</v>
      </c>
      <c r="S116" s="85">
        <v>3381</v>
      </c>
      <c r="T116" s="108">
        <v>734.47914729071965</v>
      </c>
      <c r="U116" s="108">
        <v>507.2013130397807</v>
      </c>
      <c r="V116" s="108">
        <v>1241.6804603305004</v>
      </c>
      <c r="W116" s="108">
        <v>165.42772549467981</v>
      </c>
      <c r="X116" s="108">
        <v>1407.1081858251803</v>
      </c>
      <c r="Y116" s="108">
        <v>568.88228334812186</v>
      </c>
      <c r="Z116" s="108">
        <v>1975.990469173302</v>
      </c>
      <c r="AA116" s="108">
        <v>125.22718367346944</v>
      </c>
      <c r="AB116" s="108">
        <v>2101.2176528467717</v>
      </c>
      <c r="AC116" s="92">
        <v>14</v>
      </c>
      <c r="AD116" s="92">
        <v>14</v>
      </c>
    </row>
    <row r="117" spans="1:30" s="9" customFormat="1" ht="16.5">
      <c r="A117" s="82">
        <v>301</v>
      </c>
      <c r="B117" s="83" t="s">
        <v>129</v>
      </c>
      <c r="C117" s="108">
        <v>19509</v>
      </c>
      <c r="D117" s="84">
        <v>85.777032550856276</v>
      </c>
      <c r="E117" s="84">
        <v>533.60879095624421</v>
      </c>
      <c r="F117" s="84">
        <v>619.38582350710044</v>
      </c>
      <c r="G117" s="84">
        <v>172.38300560602138</v>
      </c>
      <c r="H117" s="84">
        <v>791.7688291131218</v>
      </c>
      <c r="I117" s="84">
        <v>-53.567174124762928</v>
      </c>
      <c r="J117" s="84">
        <v>738.20165498835888</v>
      </c>
      <c r="K117" s="84">
        <v>14.093776457019844</v>
      </c>
      <c r="L117" s="84">
        <v>752.29543144537888</v>
      </c>
      <c r="M117" s="84">
        <v>32.299858590618555</v>
      </c>
      <c r="N117" s="92">
        <v>14</v>
      </c>
      <c r="O117" s="92">
        <v>14</v>
      </c>
      <c r="P117" s="15"/>
      <c r="Q117" s="99">
        <v>301</v>
      </c>
      <c r="R117" s="48" t="s">
        <v>129</v>
      </c>
      <c r="S117" s="85">
        <v>19759</v>
      </c>
      <c r="T117" s="108">
        <v>78.558707388172351</v>
      </c>
      <c r="U117" s="108">
        <v>519.91091957632239</v>
      </c>
      <c r="V117" s="108">
        <v>598.46962696449475</v>
      </c>
      <c r="W117" s="108">
        <v>160.32158691388727</v>
      </c>
      <c r="X117" s="108">
        <v>758.791213878382</v>
      </c>
      <c r="Y117" s="108">
        <v>-52.889417480641733</v>
      </c>
      <c r="Z117" s="108">
        <v>705.90179639774033</v>
      </c>
      <c r="AA117" s="108">
        <v>17.867377351586619</v>
      </c>
      <c r="AB117" s="108">
        <v>723.76917374932691</v>
      </c>
      <c r="AC117" s="92">
        <v>14</v>
      </c>
      <c r="AD117" s="92">
        <v>14</v>
      </c>
    </row>
    <row r="118" spans="1:30" s="9" customFormat="1" ht="16.5">
      <c r="A118" s="82">
        <v>304</v>
      </c>
      <c r="B118" s="83" t="s">
        <v>130</v>
      </c>
      <c r="C118" s="108">
        <v>970</v>
      </c>
      <c r="D118" s="84">
        <v>-41.977984680633419</v>
      </c>
      <c r="E118" s="84">
        <v>-93.198608033601545</v>
      </c>
      <c r="F118" s="84">
        <v>-135.17659271423497</v>
      </c>
      <c r="G118" s="84">
        <v>163.72217193054399</v>
      </c>
      <c r="H118" s="84">
        <v>28.545579216309022</v>
      </c>
      <c r="I118" s="84">
        <v>-215.31546391752576</v>
      </c>
      <c r="J118" s="84">
        <v>-186.76988470121674</v>
      </c>
      <c r="K118" s="84">
        <v>-250.89452783505158</v>
      </c>
      <c r="L118" s="84">
        <v>-437.66441253626829</v>
      </c>
      <c r="M118" s="84">
        <v>-37.280545532413555</v>
      </c>
      <c r="N118" s="92">
        <v>2</v>
      </c>
      <c r="O118" s="92">
        <v>2</v>
      </c>
      <c r="P118" s="15"/>
      <c r="Q118" s="99">
        <v>304</v>
      </c>
      <c r="R118" s="48" t="s">
        <v>130</v>
      </c>
      <c r="S118" s="85">
        <v>949</v>
      </c>
      <c r="T118" s="108">
        <v>-16.370741383163065</v>
      </c>
      <c r="U118" s="108">
        <v>-76.170404288708454</v>
      </c>
      <c r="V118" s="108">
        <v>-92.541145671871519</v>
      </c>
      <c r="W118" s="108">
        <v>163.13189080233073</v>
      </c>
      <c r="X118" s="108">
        <v>70.590745130459212</v>
      </c>
      <c r="Y118" s="108">
        <v>-220.08008429926238</v>
      </c>
      <c r="Z118" s="108">
        <v>-149.48933916880318</v>
      </c>
      <c r="AA118" s="108">
        <v>-275.76777028450999</v>
      </c>
      <c r="AB118" s="108">
        <v>-425.25710945331321</v>
      </c>
      <c r="AC118" s="92">
        <v>2</v>
      </c>
      <c r="AD118" s="92">
        <v>2</v>
      </c>
    </row>
    <row r="119" spans="1:30" s="9" customFormat="1" ht="16.5">
      <c r="A119" s="82">
        <v>305</v>
      </c>
      <c r="B119" s="83" t="s">
        <v>131</v>
      </c>
      <c r="C119" s="108">
        <v>14876</v>
      </c>
      <c r="D119" s="84">
        <v>681.18634066325228</v>
      </c>
      <c r="E119" s="84">
        <v>233.32518115635824</v>
      </c>
      <c r="F119" s="84">
        <v>914.51152181961049</v>
      </c>
      <c r="G119" s="84">
        <v>114.54186290806987</v>
      </c>
      <c r="H119" s="84">
        <v>1029.0533847276804</v>
      </c>
      <c r="I119" s="84">
        <v>-11.552097337994084</v>
      </c>
      <c r="J119" s="84">
        <v>1017.5012873896864</v>
      </c>
      <c r="K119" s="84">
        <v>-13.334319575154614</v>
      </c>
      <c r="L119" s="84">
        <v>1004.1669678145317</v>
      </c>
      <c r="M119" s="84">
        <v>-27.737697708969904</v>
      </c>
      <c r="N119" s="92">
        <v>17</v>
      </c>
      <c r="O119" s="92">
        <v>17</v>
      </c>
      <c r="P119" s="15"/>
      <c r="Q119" s="99">
        <v>305</v>
      </c>
      <c r="R119" s="48" t="s">
        <v>131</v>
      </c>
      <c r="S119" s="85">
        <v>15019</v>
      </c>
      <c r="T119" s="108">
        <v>681.67133923621122</v>
      </c>
      <c r="U119" s="108">
        <v>269.61787571058721</v>
      </c>
      <c r="V119" s="108">
        <v>951.28921494679855</v>
      </c>
      <c r="W119" s="108">
        <v>105.39187681674899</v>
      </c>
      <c r="X119" s="108">
        <v>1056.6810917635476</v>
      </c>
      <c r="Y119" s="108">
        <v>-11.442106664891138</v>
      </c>
      <c r="Z119" s="108">
        <v>1045.2389850986563</v>
      </c>
      <c r="AA119" s="108">
        <v>-0.77135421133231485</v>
      </c>
      <c r="AB119" s="108">
        <v>1044.467630887324</v>
      </c>
      <c r="AC119" s="92">
        <v>17</v>
      </c>
      <c r="AD119" s="92">
        <v>17</v>
      </c>
    </row>
    <row r="120" spans="1:30" s="9" customFormat="1" ht="16.5">
      <c r="A120" s="82">
        <v>309</v>
      </c>
      <c r="B120" s="83" t="s">
        <v>132</v>
      </c>
      <c r="C120" s="108">
        <v>6444</v>
      </c>
      <c r="D120" s="84">
        <v>11.465160270419098</v>
      </c>
      <c r="E120" s="84">
        <v>605.52023230743498</v>
      </c>
      <c r="F120" s="84">
        <v>616.9853925778541</v>
      </c>
      <c r="G120" s="84">
        <v>138.19610020608383</v>
      </c>
      <c r="H120" s="84">
        <v>755.18149278393798</v>
      </c>
      <c r="I120" s="84">
        <v>73.966945996275612</v>
      </c>
      <c r="J120" s="84">
        <v>829.14843878021361</v>
      </c>
      <c r="K120" s="84">
        <v>2.5867504655493558</v>
      </c>
      <c r="L120" s="84">
        <v>831.73518924576285</v>
      </c>
      <c r="M120" s="84">
        <v>51.430389907630911</v>
      </c>
      <c r="N120" s="92">
        <v>12</v>
      </c>
      <c r="O120" s="92">
        <v>12</v>
      </c>
      <c r="P120" s="15"/>
      <c r="Q120" s="99">
        <v>309</v>
      </c>
      <c r="R120" s="48" t="s">
        <v>132</v>
      </c>
      <c r="S120" s="85">
        <v>6409</v>
      </c>
      <c r="T120" s="108">
        <v>-55.2011283731036</v>
      </c>
      <c r="U120" s="108">
        <v>629.72853814440555</v>
      </c>
      <c r="V120" s="108">
        <v>574.52740977130202</v>
      </c>
      <c r="W120" s="108">
        <v>128.81975440788074</v>
      </c>
      <c r="X120" s="108">
        <v>703.34716417918276</v>
      </c>
      <c r="Y120" s="108">
        <v>74.370884693399901</v>
      </c>
      <c r="Z120" s="108">
        <v>777.7180488725827</v>
      </c>
      <c r="AA120" s="108">
        <v>9.1628892900608534</v>
      </c>
      <c r="AB120" s="108">
        <v>786.88093816264359</v>
      </c>
      <c r="AC120" s="92">
        <v>12</v>
      </c>
      <c r="AD120" s="92">
        <v>12</v>
      </c>
    </row>
    <row r="121" spans="1:30" s="9" customFormat="1" ht="16.5">
      <c r="A121" s="82">
        <v>312</v>
      </c>
      <c r="B121" s="83" t="s">
        <v>133</v>
      </c>
      <c r="C121" s="108">
        <v>1155</v>
      </c>
      <c r="D121" s="84">
        <v>659.38350900872865</v>
      </c>
      <c r="E121" s="84">
        <v>337.73459394414419</v>
      </c>
      <c r="F121" s="84">
        <v>997.11810295287285</v>
      </c>
      <c r="G121" s="84">
        <v>189.7299645367867</v>
      </c>
      <c r="H121" s="84">
        <v>1186.8480674896596</v>
      </c>
      <c r="I121" s="84">
        <v>-299.41731601731601</v>
      </c>
      <c r="J121" s="84">
        <v>887.43075147234356</v>
      </c>
      <c r="K121" s="84">
        <v>7.2160259740258567E-2</v>
      </c>
      <c r="L121" s="84">
        <v>887.5029117320837</v>
      </c>
      <c r="M121" s="84">
        <v>108.03678624297208</v>
      </c>
      <c r="N121" s="92">
        <v>13</v>
      </c>
      <c r="O121" s="92">
        <v>13</v>
      </c>
      <c r="P121" s="15"/>
      <c r="Q121" s="99">
        <v>312</v>
      </c>
      <c r="R121" s="48" t="s">
        <v>133</v>
      </c>
      <c r="S121" s="85">
        <v>1174</v>
      </c>
      <c r="T121" s="108">
        <v>590.9611439868321</v>
      </c>
      <c r="U121" s="108">
        <v>310.24143664459211</v>
      </c>
      <c r="V121" s="108">
        <v>901.20258063142421</v>
      </c>
      <c r="W121" s="108">
        <v>172.76293485348393</v>
      </c>
      <c r="X121" s="108">
        <v>1073.9655154849081</v>
      </c>
      <c r="Y121" s="108">
        <v>-294.57155025553664</v>
      </c>
      <c r="Z121" s="108">
        <v>779.39396522937147</v>
      </c>
      <c r="AA121" s="108">
        <v>17.038180579216355</v>
      </c>
      <c r="AB121" s="108">
        <v>796.43214580858785</v>
      </c>
      <c r="AC121" s="92">
        <v>13</v>
      </c>
      <c r="AD121" s="92">
        <v>13</v>
      </c>
    </row>
    <row r="122" spans="1:30" s="9" customFormat="1" ht="16.5">
      <c r="A122" s="82">
        <v>316</v>
      </c>
      <c r="B122" s="83" t="s">
        <v>134</v>
      </c>
      <c r="C122" s="108">
        <v>4093</v>
      </c>
      <c r="D122" s="84">
        <v>69.063966536491037</v>
      </c>
      <c r="E122" s="84">
        <v>103.57487486486836</v>
      </c>
      <c r="F122" s="84">
        <v>172.6388414013594</v>
      </c>
      <c r="G122" s="84">
        <v>128.95608630966592</v>
      </c>
      <c r="H122" s="84">
        <v>301.59492771102532</v>
      </c>
      <c r="I122" s="84">
        <v>-180.00073295870999</v>
      </c>
      <c r="J122" s="84">
        <v>121.59419475231533</v>
      </c>
      <c r="K122" s="84">
        <v>8.9392863181040738</v>
      </c>
      <c r="L122" s="84">
        <v>130.53348107041941</v>
      </c>
      <c r="M122" s="84">
        <v>-134.22117873900422</v>
      </c>
      <c r="N122" s="92">
        <v>7</v>
      </c>
      <c r="O122" s="92">
        <v>7</v>
      </c>
      <c r="P122" s="15"/>
      <c r="Q122" s="99">
        <v>316</v>
      </c>
      <c r="R122" s="48" t="s">
        <v>134</v>
      </c>
      <c r="S122" s="85">
        <v>4114</v>
      </c>
      <c r="T122" s="108">
        <v>32.775802944358823</v>
      </c>
      <c r="U122" s="108">
        <v>283.21707609346709</v>
      </c>
      <c r="V122" s="108">
        <v>315.9928790378259</v>
      </c>
      <c r="W122" s="108">
        <v>118.90440986428608</v>
      </c>
      <c r="X122" s="108">
        <v>434.897288902112</v>
      </c>
      <c r="Y122" s="108">
        <v>-179.08191541079242</v>
      </c>
      <c r="Z122" s="108">
        <v>255.81537349131955</v>
      </c>
      <c r="AA122" s="108">
        <v>-25.882766105979588</v>
      </c>
      <c r="AB122" s="108">
        <v>229.93260738533996</v>
      </c>
      <c r="AC122" s="92">
        <v>7</v>
      </c>
      <c r="AD122" s="92">
        <v>7</v>
      </c>
    </row>
    <row r="123" spans="1:30" s="9" customFormat="1" ht="16.5">
      <c r="A123" s="82">
        <v>317</v>
      </c>
      <c r="B123" s="83" t="s">
        <v>135</v>
      </c>
      <c r="C123" s="108">
        <v>2373</v>
      </c>
      <c r="D123" s="84">
        <v>1134.3007042081238</v>
      </c>
      <c r="E123" s="84">
        <v>684.90781114214201</v>
      </c>
      <c r="F123" s="84">
        <v>1819.2085153502658</v>
      </c>
      <c r="G123" s="84">
        <v>203.37586104227648</v>
      </c>
      <c r="H123" s="84">
        <v>2022.5843763925423</v>
      </c>
      <c r="I123" s="84">
        <v>68.258322798145812</v>
      </c>
      <c r="J123" s="84">
        <v>2090.8426991906881</v>
      </c>
      <c r="K123" s="84">
        <v>-11.2391201011378</v>
      </c>
      <c r="L123" s="84">
        <v>2079.6035790895503</v>
      </c>
      <c r="M123" s="84">
        <v>45.568273925114909</v>
      </c>
      <c r="N123" s="92">
        <v>17</v>
      </c>
      <c r="O123" s="92">
        <v>17</v>
      </c>
      <c r="P123" s="15"/>
      <c r="Q123" s="99">
        <v>317</v>
      </c>
      <c r="R123" s="48" t="s">
        <v>135</v>
      </c>
      <c r="S123" s="85">
        <v>2440</v>
      </c>
      <c r="T123" s="108">
        <v>1153.3563683457023</v>
      </c>
      <c r="U123" s="108">
        <v>639.43833472551739</v>
      </c>
      <c r="V123" s="108">
        <v>1792.7947030712198</v>
      </c>
      <c r="W123" s="108">
        <v>186.09570580091082</v>
      </c>
      <c r="X123" s="108">
        <v>1978.8904088721306</v>
      </c>
      <c r="Y123" s="108">
        <v>66.384016393442622</v>
      </c>
      <c r="Z123" s="108">
        <v>2045.2744252655732</v>
      </c>
      <c r="AA123" s="108">
        <v>-12.296818032786888</v>
      </c>
      <c r="AB123" s="108">
        <v>2032.9776072327863</v>
      </c>
      <c r="AC123" s="92">
        <v>17</v>
      </c>
      <c r="AD123" s="92">
        <v>17</v>
      </c>
    </row>
    <row r="124" spans="1:30" s="9" customFormat="1" ht="16.5">
      <c r="A124" s="82">
        <v>320</v>
      </c>
      <c r="B124" s="83" t="s">
        <v>136</v>
      </c>
      <c r="C124" s="108">
        <v>6954</v>
      </c>
      <c r="D124" s="84">
        <v>525.96350907767214</v>
      </c>
      <c r="E124" s="84">
        <v>298.58825869625008</v>
      </c>
      <c r="F124" s="84">
        <v>824.55176777392217</v>
      </c>
      <c r="G124" s="84">
        <v>131.51420567266908</v>
      </c>
      <c r="H124" s="84">
        <v>956.06597344659122</v>
      </c>
      <c r="I124" s="84">
        <v>46.820391141788896</v>
      </c>
      <c r="J124" s="84">
        <v>1002.8863645883802</v>
      </c>
      <c r="K124" s="84">
        <v>1.1985202761001713E-2</v>
      </c>
      <c r="L124" s="84">
        <v>1002.8983497911411</v>
      </c>
      <c r="M124" s="84">
        <v>-94.829843455439573</v>
      </c>
      <c r="N124" s="92">
        <v>19</v>
      </c>
      <c r="O124" s="92">
        <v>19</v>
      </c>
      <c r="P124" s="15"/>
      <c r="Q124" s="99">
        <v>320</v>
      </c>
      <c r="R124" s="48" t="s">
        <v>136</v>
      </c>
      <c r="S124" s="85">
        <v>7030</v>
      </c>
      <c r="T124" s="108">
        <v>561.2435834928657</v>
      </c>
      <c r="U124" s="108">
        <v>369.69347567547743</v>
      </c>
      <c r="V124" s="108">
        <v>930.93705916834324</v>
      </c>
      <c r="W124" s="108">
        <v>120.46492412440958</v>
      </c>
      <c r="X124" s="108">
        <v>1051.4019832927529</v>
      </c>
      <c r="Y124" s="108">
        <v>46.31422475106686</v>
      </c>
      <c r="Z124" s="108">
        <v>1097.7162080438197</v>
      </c>
      <c r="AA124" s="108">
        <v>1.6597886201991443</v>
      </c>
      <c r="AB124" s="108">
        <v>1099.3759966640189</v>
      </c>
      <c r="AC124" s="92">
        <v>19</v>
      </c>
      <c r="AD124" s="92">
        <v>19</v>
      </c>
    </row>
    <row r="125" spans="1:30" s="9" customFormat="1" ht="16.5">
      <c r="A125" s="82">
        <v>322</v>
      </c>
      <c r="B125" s="83" t="s">
        <v>137</v>
      </c>
      <c r="C125" s="108">
        <v>6371</v>
      </c>
      <c r="D125" s="84">
        <v>1101.1846184810879</v>
      </c>
      <c r="E125" s="84">
        <v>265.77780750937416</v>
      </c>
      <c r="F125" s="84">
        <v>1366.9624259904622</v>
      </c>
      <c r="G125" s="84">
        <v>167.5375639931662</v>
      </c>
      <c r="H125" s="84">
        <v>1534.4999899836284</v>
      </c>
      <c r="I125" s="84">
        <v>-63.888871448752155</v>
      </c>
      <c r="J125" s="84">
        <v>1470.6111185348764</v>
      </c>
      <c r="K125" s="84">
        <v>15.837008014440437</v>
      </c>
      <c r="L125" s="84">
        <v>1486.4481265493164</v>
      </c>
      <c r="M125" s="84">
        <v>-13.837502042607639</v>
      </c>
      <c r="N125" s="92">
        <v>2</v>
      </c>
      <c r="O125" s="92">
        <v>2</v>
      </c>
      <c r="P125" s="15"/>
      <c r="Q125" s="99">
        <v>322</v>
      </c>
      <c r="R125" s="48" t="s">
        <v>137</v>
      </c>
      <c r="S125" s="85">
        <v>6462</v>
      </c>
      <c r="T125" s="108">
        <v>1075.1870679351682</v>
      </c>
      <c r="U125" s="108">
        <v>315.29900779644851</v>
      </c>
      <c r="V125" s="108">
        <v>1390.4860757316167</v>
      </c>
      <c r="W125" s="108">
        <v>156.95171228628831</v>
      </c>
      <c r="X125" s="108">
        <v>1547.4377880179049</v>
      </c>
      <c r="Y125" s="108">
        <v>-62.989167440420921</v>
      </c>
      <c r="Z125" s="108">
        <v>1484.448620577484</v>
      </c>
      <c r="AA125" s="108">
        <v>24.669930338672252</v>
      </c>
      <c r="AB125" s="108">
        <v>1509.1185509161562</v>
      </c>
      <c r="AC125" s="92">
        <v>2</v>
      </c>
      <c r="AD125" s="92">
        <v>2</v>
      </c>
    </row>
    <row r="126" spans="1:30" s="9" customFormat="1" ht="16.5">
      <c r="A126" s="82">
        <v>398</v>
      </c>
      <c r="B126" s="83" t="s">
        <v>138</v>
      </c>
      <c r="C126" s="108">
        <v>121337</v>
      </c>
      <c r="D126" s="84">
        <v>428.60449666259763</v>
      </c>
      <c r="E126" s="84">
        <v>220.41354243092829</v>
      </c>
      <c r="F126" s="84">
        <v>649.01803909352589</v>
      </c>
      <c r="G126" s="84">
        <v>95.43542836536507</v>
      </c>
      <c r="H126" s="84">
        <v>744.45346745889094</v>
      </c>
      <c r="I126" s="84">
        <v>3.9701904612772689</v>
      </c>
      <c r="J126" s="84">
        <v>748.42365792016824</v>
      </c>
      <c r="K126" s="84">
        <v>-78.99873858707565</v>
      </c>
      <c r="L126" s="84">
        <v>669.42491933309259</v>
      </c>
      <c r="M126" s="84">
        <v>14.255662970467711</v>
      </c>
      <c r="N126" s="92">
        <v>7</v>
      </c>
      <c r="O126" s="92">
        <v>7</v>
      </c>
      <c r="P126" s="15"/>
      <c r="Q126" s="99">
        <v>398</v>
      </c>
      <c r="R126" s="48" t="s">
        <v>138</v>
      </c>
      <c r="S126" s="85">
        <v>120693</v>
      </c>
      <c r="T126" s="108">
        <v>433.49338337687067</v>
      </c>
      <c r="U126" s="108">
        <v>206.82574623389988</v>
      </c>
      <c r="V126" s="108">
        <v>640.31912961077046</v>
      </c>
      <c r="W126" s="108">
        <v>89.857490528460517</v>
      </c>
      <c r="X126" s="108">
        <v>730.17662013923109</v>
      </c>
      <c r="Y126" s="108">
        <v>3.9913748104695386</v>
      </c>
      <c r="Z126" s="108">
        <v>734.16799494970053</v>
      </c>
      <c r="AA126" s="108">
        <v>-68.620495155999095</v>
      </c>
      <c r="AB126" s="108">
        <v>665.54749979370138</v>
      </c>
      <c r="AC126" s="92">
        <v>7</v>
      </c>
      <c r="AD126" s="92">
        <v>7</v>
      </c>
    </row>
    <row r="127" spans="1:30" s="9" customFormat="1" ht="16.5">
      <c r="A127" s="82">
        <v>399</v>
      </c>
      <c r="B127" s="83" t="s">
        <v>139</v>
      </c>
      <c r="C127" s="108">
        <v>7656</v>
      </c>
      <c r="D127" s="84">
        <v>185.51181417043998</v>
      </c>
      <c r="E127" s="84">
        <v>316.69695128216063</v>
      </c>
      <c r="F127" s="84">
        <v>502.20876545260057</v>
      </c>
      <c r="G127" s="84">
        <v>85.825613279360553</v>
      </c>
      <c r="H127" s="84">
        <v>588.03437873196117</v>
      </c>
      <c r="I127" s="84">
        <v>-24.700757575757574</v>
      </c>
      <c r="J127" s="84">
        <v>563.33362115620355</v>
      </c>
      <c r="K127" s="84">
        <v>-4.8770382445141083</v>
      </c>
      <c r="L127" s="84">
        <v>558.45658291168957</v>
      </c>
      <c r="M127" s="84">
        <v>-41.434287287447546</v>
      </c>
      <c r="N127" s="92">
        <v>15</v>
      </c>
      <c r="O127" s="92">
        <v>15</v>
      </c>
      <c r="P127" s="15"/>
      <c r="Q127" s="99">
        <v>399</v>
      </c>
      <c r="R127" s="48" t="s">
        <v>139</v>
      </c>
      <c r="S127" s="85">
        <v>7682</v>
      </c>
      <c r="T127" s="108">
        <v>190.31126897620095</v>
      </c>
      <c r="U127" s="108">
        <v>360.26448319848345</v>
      </c>
      <c r="V127" s="108">
        <v>550.57575217468445</v>
      </c>
      <c r="W127" s="108">
        <v>78.809313259333706</v>
      </c>
      <c r="X127" s="108">
        <v>629.3850654340182</v>
      </c>
      <c r="Y127" s="108">
        <v>-24.617156990367093</v>
      </c>
      <c r="Z127" s="108">
        <v>604.76790844365109</v>
      </c>
      <c r="AA127" s="108">
        <v>4.3082972155688646</v>
      </c>
      <c r="AB127" s="108">
        <v>609.07620565921991</v>
      </c>
      <c r="AC127" s="92">
        <v>15</v>
      </c>
      <c r="AD127" s="92">
        <v>15</v>
      </c>
    </row>
    <row r="128" spans="1:30" s="9" customFormat="1" ht="16.5">
      <c r="A128" s="82">
        <v>400</v>
      </c>
      <c r="B128" s="83" t="s">
        <v>140</v>
      </c>
      <c r="C128" s="108">
        <v>8479</v>
      </c>
      <c r="D128" s="84">
        <v>899.21897176912262</v>
      </c>
      <c r="E128" s="84">
        <v>368.16391514430552</v>
      </c>
      <c r="F128" s="84">
        <v>1267.3828869134281</v>
      </c>
      <c r="G128" s="84">
        <v>144.27656603024496</v>
      </c>
      <c r="H128" s="84">
        <v>1411.6594529436732</v>
      </c>
      <c r="I128" s="84">
        <v>149.37374690411605</v>
      </c>
      <c r="J128" s="84">
        <v>1561.0331998477891</v>
      </c>
      <c r="K128" s="84">
        <v>9.8295907536307368E-3</v>
      </c>
      <c r="L128" s="84">
        <v>1561.0430294385428</v>
      </c>
      <c r="M128" s="84">
        <v>40.072093881807405</v>
      </c>
      <c r="N128" s="92">
        <v>2</v>
      </c>
      <c r="O128" s="92">
        <v>2</v>
      </c>
      <c r="P128" s="15"/>
      <c r="Q128" s="99">
        <v>400</v>
      </c>
      <c r="R128" s="48" t="s">
        <v>140</v>
      </c>
      <c r="S128" s="85">
        <v>8441</v>
      </c>
      <c r="T128" s="108">
        <v>906.43452203530956</v>
      </c>
      <c r="U128" s="108">
        <v>328.22203467752541</v>
      </c>
      <c r="V128" s="108">
        <v>1234.6565567128348</v>
      </c>
      <c r="W128" s="108">
        <v>136.25834619663684</v>
      </c>
      <c r="X128" s="108">
        <v>1370.9149029094719</v>
      </c>
      <c r="Y128" s="108">
        <v>150.04620305650988</v>
      </c>
      <c r="Z128" s="108">
        <v>1520.9611059659817</v>
      </c>
      <c r="AA128" s="108">
        <v>13.6555234332425</v>
      </c>
      <c r="AB128" s="108">
        <v>1534.6166293992242</v>
      </c>
      <c r="AC128" s="92">
        <v>2</v>
      </c>
      <c r="AD128" s="92">
        <v>2</v>
      </c>
    </row>
    <row r="129" spans="1:30" s="9" customFormat="1" ht="16.5">
      <c r="A129" s="82">
        <v>402</v>
      </c>
      <c r="B129" s="83" t="s">
        <v>141</v>
      </c>
      <c r="C129" s="108">
        <v>8865</v>
      </c>
      <c r="D129" s="84">
        <v>-55.014248064482551</v>
      </c>
      <c r="E129" s="84">
        <v>543.02135589040597</v>
      </c>
      <c r="F129" s="84">
        <v>488.00710782592341</v>
      </c>
      <c r="G129" s="84">
        <v>147.67697034828583</v>
      </c>
      <c r="H129" s="84">
        <v>635.68407817420928</v>
      </c>
      <c r="I129" s="84">
        <v>16.955442752397069</v>
      </c>
      <c r="J129" s="84">
        <v>652.63952092660634</v>
      </c>
      <c r="K129" s="84">
        <v>45.236692967851113</v>
      </c>
      <c r="L129" s="84">
        <v>697.87621389445746</v>
      </c>
      <c r="M129" s="84">
        <v>-31.565291311781721</v>
      </c>
      <c r="N129" s="92">
        <v>11</v>
      </c>
      <c r="O129" s="92">
        <v>11</v>
      </c>
      <c r="P129" s="15"/>
      <c r="Q129" s="99">
        <v>402</v>
      </c>
      <c r="R129" s="48" t="s">
        <v>141</v>
      </c>
      <c r="S129" s="85">
        <v>8975</v>
      </c>
      <c r="T129" s="108">
        <v>-28.385200045805703</v>
      </c>
      <c r="U129" s="108">
        <v>559.8200038289832</v>
      </c>
      <c r="V129" s="108">
        <v>531.43480378317747</v>
      </c>
      <c r="W129" s="108">
        <v>136.02237614323278</v>
      </c>
      <c r="X129" s="108">
        <v>667.45717992641028</v>
      </c>
      <c r="Y129" s="108">
        <v>16.747632311977714</v>
      </c>
      <c r="Z129" s="108">
        <v>684.20481223838806</v>
      </c>
      <c r="AA129" s="108">
        <v>48.743186115877442</v>
      </c>
      <c r="AB129" s="108">
        <v>732.94799835426556</v>
      </c>
      <c r="AC129" s="92">
        <v>11</v>
      </c>
      <c r="AD129" s="92">
        <v>11</v>
      </c>
    </row>
    <row r="130" spans="1:30" s="9" customFormat="1" ht="16.5">
      <c r="A130" s="82">
        <v>403</v>
      </c>
      <c r="B130" s="83" t="s">
        <v>142</v>
      </c>
      <c r="C130" s="108">
        <v>2758</v>
      </c>
      <c r="D130" s="84">
        <v>431.05053834611584</v>
      </c>
      <c r="E130" s="84">
        <v>599.77803344376298</v>
      </c>
      <c r="F130" s="84">
        <v>1030.8285717898789</v>
      </c>
      <c r="G130" s="84">
        <v>187.48374874166961</v>
      </c>
      <c r="H130" s="84">
        <v>1218.3123205315485</v>
      </c>
      <c r="I130" s="84">
        <v>44.872371283538797</v>
      </c>
      <c r="J130" s="84">
        <v>1263.1846918150873</v>
      </c>
      <c r="K130" s="84">
        <v>-26.593070340826685</v>
      </c>
      <c r="L130" s="84">
        <v>1236.5916214742604</v>
      </c>
      <c r="M130" s="84">
        <v>84.432596347249273</v>
      </c>
      <c r="N130" s="92">
        <v>14</v>
      </c>
      <c r="O130" s="92">
        <v>14</v>
      </c>
      <c r="P130" s="15"/>
      <c r="Q130" s="99">
        <v>403</v>
      </c>
      <c r="R130" s="48" t="s">
        <v>142</v>
      </c>
      <c r="S130" s="85">
        <v>2789</v>
      </c>
      <c r="T130" s="108">
        <v>392.86211161982533</v>
      </c>
      <c r="U130" s="108">
        <v>568.2511683145724</v>
      </c>
      <c r="V130" s="108">
        <v>961.11327993439784</v>
      </c>
      <c r="W130" s="108">
        <v>173.26520492031727</v>
      </c>
      <c r="X130" s="108">
        <v>1134.378484854715</v>
      </c>
      <c r="Y130" s="108">
        <v>44.373610613122985</v>
      </c>
      <c r="Z130" s="108">
        <v>1178.752095467838</v>
      </c>
      <c r="AA130" s="108">
        <v>-10.190275761921839</v>
      </c>
      <c r="AB130" s="108">
        <v>1168.5618197059164</v>
      </c>
      <c r="AC130" s="92">
        <v>14</v>
      </c>
      <c r="AD130" s="92">
        <v>14</v>
      </c>
    </row>
    <row r="131" spans="1:30" s="9" customFormat="1" ht="16.5">
      <c r="A131" s="82">
        <v>405</v>
      </c>
      <c r="B131" s="83" t="s">
        <v>143</v>
      </c>
      <c r="C131" s="108">
        <v>73327</v>
      </c>
      <c r="D131" s="84">
        <v>216.59046611595426</v>
      </c>
      <c r="E131" s="84">
        <v>116.0673702765414</v>
      </c>
      <c r="F131" s="84">
        <v>332.65783639249565</v>
      </c>
      <c r="G131" s="84">
        <v>111.45321770846189</v>
      </c>
      <c r="H131" s="84">
        <v>444.11105410095752</v>
      </c>
      <c r="I131" s="84">
        <v>-43.263722776057932</v>
      </c>
      <c r="J131" s="84">
        <v>400.84733132489959</v>
      </c>
      <c r="K131" s="84">
        <v>-24.604461926711831</v>
      </c>
      <c r="L131" s="84">
        <v>376.24286939818779</v>
      </c>
      <c r="M131" s="84">
        <v>-13.871351206616907</v>
      </c>
      <c r="N131" s="92">
        <v>9</v>
      </c>
      <c r="O131" s="92">
        <v>9</v>
      </c>
      <c r="P131" s="15"/>
      <c r="Q131" s="99">
        <v>405</v>
      </c>
      <c r="R131" s="48" t="s">
        <v>143</v>
      </c>
      <c r="S131" s="85">
        <v>72988</v>
      </c>
      <c r="T131" s="108">
        <v>196.10151463330942</v>
      </c>
      <c r="U131" s="108">
        <v>157.3651267453611</v>
      </c>
      <c r="V131" s="108">
        <v>353.46664137867054</v>
      </c>
      <c r="W131" s="108">
        <v>104.71670657729925</v>
      </c>
      <c r="X131" s="108">
        <v>458.18334795596979</v>
      </c>
      <c r="Y131" s="108">
        <v>-43.464665424453337</v>
      </c>
      <c r="Z131" s="108">
        <v>414.71868253151649</v>
      </c>
      <c r="AA131" s="108">
        <v>-26.002031429577453</v>
      </c>
      <c r="AB131" s="108">
        <v>388.71665110193902</v>
      </c>
      <c r="AC131" s="92">
        <v>9</v>
      </c>
      <c r="AD131" s="92">
        <v>9</v>
      </c>
    </row>
    <row r="132" spans="1:30" s="9" customFormat="1" ht="16.5">
      <c r="A132" s="82">
        <v>407</v>
      </c>
      <c r="B132" s="83" t="s">
        <v>144</v>
      </c>
      <c r="C132" s="108">
        <v>2429</v>
      </c>
      <c r="D132" s="84">
        <v>399.38948354770065</v>
      </c>
      <c r="E132" s="84">
        <v>461.59570579587017</v>
      </c>
      <c r="F132" s="84">
        <v>860.98518934357082</v>
      </c>
      <c r="G132" s="84">
        <v>214.35609743018006</v>
      </c>
      <c r="H132" s="84">
        <v>1075.3412867737509</v>
      </c>
      <c r="I132" s="84">
        <v>-239.91395636064223</v>
      </c>
      <c r="J132" s="84">
        <v>835.42733041310862</v>
      </c>
      <c r="K132" s="84">
        <v>-351.32584557431045</v>
      </c>
      <c r="L132" s="84">
        <v>484.10148483879817</v>
      </c>
      <c r="M132" s="84">
        <v>-93.275264072927826</v>
      </c>
      <c r="N132" s="92">
        <v>1</v>
      </c>
      <c r="O132" s="93">
        <v>34</v>
      </c>
      <c r="P132" s="15"/>
      <c r="Q132" s="99">
        <v>407</v>
      </c>
      <c r="R132" s="48" t="s">
        <v>144</v>
      </c>
      <c r="S132" s="85">
        <v>2449</v>
      </c>
      <c r="T132" s="108">
        <v>485.32055911794998</v>
      </c>
      <c r="U132" s="108">
        <v>479.58036922797328</v>
      </c>
      <c r="V132" s="108">
        <v>964.90092834592338</v>
      </c>
      <c r="W132" s="108">
        <v>201.7563415178183</v>
      </c>
      <c r="X132" s="108">
        <v>1166.6572698637417</v>
      </c>
      <c r="Y132" s="108">
        <v>-237.95467537770517</v>
      </c>
      <c r="Z132" s="108">
        <v>928.70259448603645</v>
      </c>
      <c r="AA132" s="108">
        <v>-362.63116090240919</v>
      </c>
      <c r="AB132" s="108">
        <v>566.07143358362725</v>
      </c>
      <c r="AC132" s="92">
        <v>1</v>
      </c>
      <c r="AD132" s="93">
        <v>34</v>
      </c>
    </row>
    <row r="133" spans="1:30" s="9" customFormat="1" ht="16.5">
      <c r="A133" s="82">
        <v>408</v>
      </c>
      <c r="B133" s="83" t="s">
        <v>145</v>
      </c>
      <c r="C133" s="108">
        <v>14028</v>
      </c>
      <c r="D133" s="84">
        <v>496.23071617016507</v>
      </c>
      <c r="E133" s="84">
        <v>417.34814271351479</v>
      </c>
      <c r="F133" s="84">
        <v>913.57885888367991</v>
      </c>
      <c r="G133" s="84">
        <v>112.92723313947128</v>
      </c>
      <c r="H133" s="84">
        <v>1026.5060920231513</v>
      </c>
      <c r="I133" s="84">
        <v>22.721271742229828</v>
      </c>
      <c r="J133" s="84">
        <v>1049.2273637653811</v>
      </c>
      <c r="K133" s="84">
        <v>-9.7319128742515062</v>
      </c>
      <c r="L133" s="84">
        <v>1039.4954508911294</v>
      </c>
      <c r="M133" s="84">
        <v>15.097068255051681</v>
      </c>
      <c r="N133" s="92">
        <v>14</v>
      </c>
      <c r="O133" s="92">
        <v>14</v>
      </c>
      <c r="P133" s="15"/>
      <c r="Q133" s="99">
        <v>408</v>
      </c>
      <c r="R133" s="48" t="s">
        <v>145</v>
      </c>
      <c r="S133" s="85">
        <v>14024</v>
      </c>
      <c r="T133" s="108">
        <v>492.47691304752874</v>
      </c>
      <c r="U133" s="108">
        <v>413.8661900847307</v>
      </c>
      <c r="V133" s="108">
        <v>906.34310313225956</v>
      </c>
      <c r="W133" s="108">
        <v>105.05943995365453</v>
      </c>
      <c r="X133" s="108">
        <v>1011.4025430859141</v>
      </c>
      <c r="Y133" s="108">
        <v>22.727752424415289</v>
      </c>
      <c r="Z133" s="108">
        <v>1034.1302955103295</v>
      </c>
      <c r="AA133" s="108">
        <v>-10.036594757558474</v>
      </c>
      <c r="AB133" s="108">
        <v>1024.0937007527709</v>
      </c>
      <c r="AC133" s="92">
        <v>14</v>
      </c>
      <c r="AD133" s="92">
        <v>14</v>
      </c>
    </row>
    <row r="134" spans="1:30" s="9" customFormat="1" ht="16.5">
      <c r="A134" s="82">
        <v>410</v>
      </c>
      <c r="B134" s="83" t="s">
        <v>146</v>
      </c>
      <c r="C134" s="108">
        <v>18878</v>
      </c>
      <c r="D134" s="84">
        <v>570.56262297592821</v>
      </c>
      <c r="E134" s="84">
        <v>423.95871510295535</v>
      </c>
      <c r="F134" s="84">
        <v>994.52133807888356</v>
      </c>
      <c r="G134" s="84">
        <v>55.098071056673533</v>
      </c>
      <c r="H134" s="84">
        <v>1049.6194091355571</v>
      </c>
      <c r="I134" s="84">
        <v>-35.064731433414558</v>
      </c>
      <c r="J134" s="84">
        <v>1014.5546777021426</v>
      </c>
      <c r="K134" s="84">
        <v>7.440044629727729</v>
      </c>
      <c r="L134" s="84">
        <v>1021.9947223318702</v>
      </c>
      <c r="M134" s="84">
        <v>48.561835899925882</v>
      </c>
      <c r="N134" s="92">
        <v>13</v>
      </c>
      <c r="O134" s="92">
        <v>13</v>
      </c>
      <c r="P134" s="15"/>
      <c r="Q134" s="99">
        <v>410</v>
      </c>
      <c r="R134" s="48" t="s">
        <v>146</v>
      </c>
      <c r="S134" s="85">
        <v>18762</v>
      </c>
      <c r="T134" s="108">
        <v>529.29424090935288</v>
      </c>
      <c r="U134" s="108">
        <v>422.23006373629607</v>
      </c>
      <c r="V134" s="108">
        <v>951.52430464564884</v>
      </c>
      <c r="W134" s="108">
        <v>49.750063646281205</v>
      </c>
      <c r="X134" s="108">
        <v>1001.27436829193</v>
      </c>
      <c r="Y134" s="108">
        <v>-35.281526489713251</v>
      </c>
      <c r="Z134" s="108">
        <v>965.99284180221673</v>
      </c>
      <c r="AA134" s="108">
        <v>10.859628426527024</v>
      </c>
      <c r="AB134" s="108">
        <v>976.85247022874375</v>
      </c>
      <c r="AC134" s="92">
        <v>13</v>
      </c>
      <c r="AD134" s="92">
        <v>13</v>
      </c>
    </row>
    <row r="135" spans="1:30" s="9" customFormat="1" ht="16.5">
      <c r="A135" s="82">
        <v>416</v>
      </c>
      <c r="B135" s="83" t="s">
        <v>147</v>
      </c>
      <c r="C135" s="108">
        <v>2849</v>
      </c>
      <c r="D135" s="84">
        <v>219.86103803936524</v>
      </c>
      <c r="E135" s="84">
        <v>435.16961358581295</v>
      </c>
      <c r="F135" s="84">
        <v>655.03065162517817</v>
      </c>
      <c r="G135" s="84">
        <v>96.844179883598486</v>
      </c>
      <c r="H135" s="84">
        <v>751.87483150877665</v>
      </c>
      <c r="I135" s="84">
        <v>-222.35907335907336</v>
      </c>
      <c r="J135" s="84">
        <v>529.51575814970329</v>
      </c>
      <c r="K135" s="84">
        <v>-27.832407209547213</v>
      </c>
      <c r="L135" s="84">
        <v>501.683350940156</v>
      </c>
      <c r="M135" s="84">
        <v>20.75178819393085</v>
      </c>
      <c r="N135" s="92">
        <v>9</v>
      </c>
      <c r="O135" s="92">
        <v>9</v>
      </c>
      <c r="P135" s="15"/>
      <c r="Q135" s="99">
        <v>416</v>
      </c>
      <c r="R135" s="48" t="s">
        <v>147</v>
      </c>
      <c r="S135" s="85">
        <v>2862</v>
      </c>
      <c r="T135" s="108">
        <v>181.58345073027502</v>
      </c>
      <c r="U135" s="108">
        <v>460.22333387250308</v>
      </c>
      <c r="V135" s="108">
        <v>641.80678460277807</v>
      </c>
      <c r="W135" s="108">
        <v>88.30624195676792</v>
      </c>
      <c r="X135" s="108">
        <v>730.11302655954603</v>
      </c>
      <c r="Y135" s="108">
        <v>-221.34905660377359</v>
      </c>
      <c r="Z135" s="108">
        <v>508.76396995577244</v>
      </c>
      <c r="AA135" s="108">
        <v>-6.0630502515723252</v>
      </c>
      <c r="AB135" s="108">
        <v>502.70091970420009</v>
      </c>
      <c r="AC135" s="92">
        <v>9</v>
      </c>
      <c r="AD135" s="92">
        <v>9</v>
      </c>
    </row>
    <row r="136" spans="1:30" s="9" customFormat="1" ht="16.5">
      <c r="A136" s="82">
        <v>418</v>
      </c>
      <c r="B136" s="83" t="s">
        <v>148</v>
      </c>
      <c r="C136" s="108">
        <v>24854</v>
      </c>
      <c r="D136" s="84">
        <v>792.60745982003925</v>
      </c>
      <c r="E136" s="84">
        <v>52.826449666833483</v>
      </c>
      <c r="F136" s="84">
        <v>845.43390948687272</v>
      </c>
      <c r="G136" s="84">
        <v>44.246416951169373</v>
      </c>
      <c r="H136" s="84">
        <v>889.68032643804213</v>
      </c>
      <c r="I136" s="84">
        <v>-98.755934658405081</v>
      </c>
      <c r="J136" s="84">
        <v>790.92439177963706</v>
      </c>
      <c r="K136" s="84">
        <v>-25.033039812505038</v>
      </c>
      <c r="L136" s="84">
        <v>765.89135196713198</v>
      </c>
      <c r="M136" s="84">
        <v>10.913443260533882</v>
      </c>
      <c r="N136" s="92">
        <v>6</v>
      </c>
      <c r="O136" s="92">
        <v>6</v>
      </c>
      <c r="P136" s="15"/>
      <c r="Q136" s="99">
        <v>418</v>
      </c>
      <c r="R136" s="48" t="s">
        <v>148</v>
      </c>
      <c r="S136" s="85">
        <v>24711</v>
      </c>
      <c r="T136" s="108">
        <v>780.09702259395647</v>
      </c>
      <c r="U136" s="108">
        <v>57.28454774512165</v>
      </c>
      <c r="V136" s="108">
        <v>837.38157033907817</v>
      </c>
      <c r="W136" s="108">
        <v>41.956803213410872</v>
      </c>
      <c r="X136" s="108">
        <v>879.33837355248909</v>
      </c>
      <c r="Y136" s="108">
        <v>-99.327425033385936</v>
      </c>
      <c r="Z136" s="108">
        <v>780.01094851910318</v>
      </c>
      <c r="AA136" s="108">
        <v>-31.664122589535022</v>
      </c>
      <c r="AB136" s="108">
        <v>748.34682592956813</v>
      </c>
      <c r="AC136" s="92">
        <v>6</v>
      </c>
      <c r="AD136" s="92">
        <v>6</v>
      </c>
    </row>
    <row r="137" spans="1:30" s="9" customFormat="1" ht="16.5">
      <c r="A137" s="82">
        <v>420</v>
      </c>
      <c r="B137" s="83" t="s">
        <v>149</v>
      </c>
      <c r="C137" s="108">
        <v>8971</v>
      </c>
      <c r="D137" s="84">
        <v>258.75718528422607</v>
      </c>
      <c r="E137" s="84">
        <v>295.36146675401864</v>
      </c>
      <c r="F137" s="84">
        <v>554.1186520382447</v>
      </c>
      <c r="G137" s="84">
        <v>122.14477697879357</v>
      </c>
      <c r="H137" s="84">
        <v>676.26342901703833</v>
      </c>
      <c r="I137" s="84">
        <v>-124.63515773046483</v>
      </c>
      <c r="J137" s="84">
        <v>551.62827128657352</v>
      </c>
      <c r="K137" s="84">
        <v>-14.580514986066216</v>
      </c>
      <c r="L137" s="84">
        <v>537.0477563005071</v>
      </c>
      <c r="M137" s="84">
        <v>0.31968748031897576</v>
      </c>
      <c r="N137" s="92">
        <v>11</v>
      </c>
      <c r="O137" s="92">
        <v>11</v>
      </c>
      <c r="P137" s="15"/>
      <c r="Q137" s="99">
        <v>420</v>
      </c>
      <c r="R137" s="48" t="s">
        <v>149</v>
      </c>
      <c r="S137" s="85">
        <v>9049</v>
      </c>
      <c r="T137" s="108">
        <v>264.18208600536491</v>
      </c>
      <c r="U137" s="108">
        <v>298.07988813011895</v>
      </c>
      <c r="V137" s="108">
        <v>562.26197413548391</v>
      </c>
      <c r="W137" s="108">
        <v>112.60744512220172</v>
      </c>
      <c r="X137" s="108">
        <v>674.86941925768565</v>
      </c>
      <c r="Y137" s="108">
        <v>-123.5608354514311</v>
      </c>
      <c r="Z137" s="108">
        <v>551.30858380625455</v>
      </c>
      <c r="AA137" s="108">
        <v>-10.2226463134048</v>
      </c>
      <c r="AB137" s="108">
        <v>541.08593749284978</v>
      </c>
      <c r="AC137" s="92">
        <v>11</v>
      </c>
      <c r="AD137" s="92">
        <v>11</v>
      </c>
    </row>
    <row r="138" spans="1:30" s="9" customFormat="1" ht="16.5">
      <c r="A138" s="82">
        <v>421</v>
      </c>
      <c r="B138" s="83" t="s">
        <v>150</v>
      </c>
      <c r="C138" s="108">
        <v>665</v>
      </c>
      <c r="D138" s="84">
        <v>1688.674404605232</v>
      </c>
      <c r="E138" s="84">
        <v>51.979001192637966</v>
      </c>
      <c r="F138" s="84">
        <v>1740.6534057978699</v>
      </c>
      <c r="G138" s="84">
        <v>216.87622770209543</v>
      </c>
      <c r="H138" s="84">
        <v>1957.5296334999653</v>
      </c>
      <c r="I138" s="84">
        <v>-192.64511278195488</v>
      </c>
      <c r="J138" s="84">
        <v>1764.8845207180104</v>
      </c>
      <c r="K138" s="84">
        <v>-12.533097744360903</v>
      </c>
      <c r="L138" s="84">
        <v>1752.3514229736495</v>
      </c>
      <c r="M138" s="84">
        <v>-304.6065976555758</v>
      </c>
      <c r="N138" s="92">
        <v>16</v>
      </c>
      <c r="O138" s="92">
        <v>16</v>
      </c>
      <c r="P138" s="15"/>
      <c r="Q138" s="99">
        <v>421</v>
      </c>
      <c r="R138" s="48" t="s">
        <v>150</v>
      </c>
      <c r="S138" s="85">
        <v>682</v>
      </c>
      <c r="T138" s="108">
        <v>1811.4570560382695</v>
      </c>
      <c r="U138" s="108">
        <v>245.63950218894175</v>
      </c>
      <c r="V138" s="108">
        <v>2057.0965582272115</v>
      </c>
      <c r="W138" s="108">
        <v>200.23766865077386</v>
      </c>
      <c r="X138" s="108">
        <v>2257.3342268779852</v>
      </c>
      <c r="Y138" s="108">
        <v>-187.84310850439883</v>
      </c>
      <c r="Z138" s="108">
        <v>2069.4911183735862</v>
      </c>
      <c r="AA138" s="108">
        <v>-7.4546203812316714</v>
      </c>
      <c r="AB138" s="108">
        <v>2062.0364979923547</v>
      </c>
      <c r="AC138" s="92">
        <v>16</v>
      </c>
      <c r="AD138" s="92">
        <v>16</v>
      </c>
    </row>
    <row r="139" spans="1:30" s="9" customFormat="1" ht="16.5">
      <c r="A139" s="82">
        <v>422</v>
      </c>
      <c r="B139" s="83" t="s">
        <v>151</v>
      </c>
      <c r="C139" s="108">
        <v>10049</v>
      </c>
      <c r="D139" s="84">
        <v>240.53262560057485</v>
      </c>
      <c r="E139" s="84">
        <v>261.25620786021722</v>
      </c>
      <c r="F139" s="84">
        <v>501.78883346079203</v>
      </c>
      <c r="G139" s="84">
        <v>158.60779159174714</v>
      </c>
      <c r="H139" s="84">
        <v>660.39662505253921</v>
      </c>
      <c r="I139" s="84">
        <v>-15.011941486715097</v>
      </c>
      <c r="J139" s="84">
        <v>645.38468356582416</v>
      </c>
      <c r="K139" s="84">
        <v>6.4941002388297342</v>
      </c>
      <c r="L139" s="84">
        <v>651.87878380465384</v>
      </c>
      <c r="M139" s="84">
        <v>-110.50648968079827</v>
      </c>
      <c r="N139" s="92">
        <v>12</v>
      </c>
      <c r="O139" s="92">
        <v>12</v>
      </c>
      <c r="P139" s="15"/>
      <c r="Q139" s="99">
        <v>422</v>
      </c>
      <c r="R139" s="48" t="s">
        <v>151</v>
      </c>
      <c r="S139" s="85">
        <v>10228</v>
      </c>
      <c r="T139" s="108">
        <v>244.2278333843046</v>
      </c>
      <c r="U139" s="108">
        <v>380.83621281261026</v>
      </c>
      <c r="V139" s="108">
        <v>625.06404619691489</v>
      </c>
      <c r="W139" s="108">
        <v>145.576344883106</v>
      </c>
      <c r="X139" s="108">
        <v>770.64039108002089</v>
      </c>
      <c r="Y139" s="108">
        <v>-14.749217833398514</v>
      </c>
      <c r="Z139" s="108">
        <v>755.89117324662243</v>
      </c>
      <c r="AA139" s="108">
        <v>9.8273553578412169</v>
      </c>
      <c r="AB139" s="108">
        <v>765.71852860446359</v>
      </c>
      <c r="AC139" s="92">
        <v>12</v>
      </c>
      <c r="AD139" s="92">
        <v>12</v>
      </c>
    </row>
    <row r="140" spans="1:30" s="9" customFormat="1" ht="16.5">
      <c r="A140" s="82">
        <v>423</v>
      </c>
      <c r="B140" s="83" t="s">
        <v>152</v>
      </c>
      <c r="C140" s="108">
        <v>20666</v>
      </c>
      <c r="D140" s="84">
        <v>767.96795889340569</v>
      </c>
      <c r="E140" s="84">
        <v>60.449506626781215</v>
      </c>
      <c r="F140" s="84">
        <v>828.41746552018685</v>
      </c>
      <c r="G140" s="84">
        <v>63.750750977428559</v>
      </c>
      <c r="H140" s="84">
        <v>892.16821649761539</v>
      </c>
      <c r="I140" s="84">
        <v>-115.02187167327979</v>
      </c>
      <c r="J140" s="84">
        <v>777.14634482433564</v>
      </c>
      <c r="K140" s="84">
        <v>-25.368915950837117</v>
      </c>
      <c r="L140" s="84">
        <v>751.77742887349859</v>
      </c>
      <c r="M140" s="84">
        <v>4.2936292518464825</v>
      </c>
      <c r="N140" s="92">
        <v>2</v>
      </c>
      <c r="O140" s="92">
        <v>2</v>
      </c>
      <c r="P140" s="15"/>
      <c r="Q140" s="99">
        <v>423</v>
      </c>
      <c r="R140" s="48" t="s">
        <v>152</v>
      </c>
      <c r="S140" s="85">
        <v>20637</v>
      </c>
      <c r="T140" s="108">
        <v>754.72831942441417</v>
      </c>
      <c r="U140" s="108">
        <v>72.079295357220502</v>
      </c>
      <c r="V140" s="108">
        <v>826.8076147816347</v>
      </c>
      <c r="W140" s="108">
        <v>61.228606145314913</v>
      </c>
      <c r="X140" s="108">
        <v>888.03622092694957</v>
      </c>
      <c r="Y140" s="108">
        <v>-115.18350535446044</v>
      </c>
      <c r="Z140" s="108">
        <v>772.85271557248916</v>
      </c>
      <c r="AA140" s="108">
        <v>-28.681101742985906</v>
      </c>
      <c r="AB140" s="108">
        <v>744.17161382950314</v>
      </c>
      <c r="AC140" s="92">
        <v>2</v>
      </c>
      <c r="AD140" s="92">
        <v>2</v>
      </c>
    </row>
    <row r="141" spans="1:30" s="9" customFormat="1" ht="16.5">
      <c r="A141" s="82">
        <v>425</v>
      </c>
      <c r="B141" s="83" t="s">
        <v>153</v>
      </c>
      <c r="C141" s="108">
        <v>10190</v>
      </c>
      <c r="D141" s="84">
        <v>1464.1805997826641</v>
      </c>
      <c r="E141" s="84">
        <v>525.91267416852065</v>
      </c>
      <c r="F141" s="84">
        <v>1990.0932739511848</v>
      </c>
      <c r="G141" s="84">
        <v>38.478052722542259</v>
      </c>
      <c r="H141" s="84">
        <v>2028.5713266737271</v>
      </c>
      <c r="I141" s="84">
        <v>151.8649656526006</v>
      </c>
      <c r="J141" s="84">
        <v>2180.4362923263275</v>
      </c>
      <c r="K141" s="84">
        <v>22.816436796859669</v>
      </c>
      <c r="L141" s="84">
        <v>2203.2527291231872</v>
      </c>
      <c r="M141" s="84">
        <v>36.515370490893474</v>
      </c>
      <c r="N141" s="92">
        <v>17</v>
      </c>
      <c r="O141" s="92">
        <v>17</v>
      </c>
      <c r="P141" s="15"/>
      <c r="Q141" s="99">
        <v>425</v>
      </c>
      <c r="R141" s="48" t="s">
        <v>153</v>
      </c>
      <c r="S141" s="85">
        <v>10256</v>
      </c>
      <c r="T141" s="108">
        <v>1435.0760852761962</v>
      </c>
      <c r="U141" s="108">
        <v>523.236115397768</v>
      </c>
      <c r="V141" s="108">
        <v>1958.3122006739641</v>
      </c>
      <c r="W141" s="108">
        <v>34.721045654449462</v>
      </c>
      <c r="X141" s="108">
        <v>1993.0332463284135</v>
      </c>
      <c r="Y141" s="108">
        <v>150.88767550702028</v>
      </c>
      <c r="Z141" s="108">
        <v>2143.920921835434</v>
      </c>
      <c r="AA141" s="108">
        <v>25.469176863299538</v>
      </c>
      <c r="AB141" s="108">
        <v>2169.3900986987333</v>
      </c>
      <c r="AC141" s="92">
        <v>17</v>
      </c>
      <c r="AD141" s="92">
        <v>17</v>
      </c>
    </row>
    <row r="142" spans="1:30" s="9" customFormat="1" ht="16.5">
      <c r="A142" s="82">
        <v>426</v>
      </c>
      <c r="B142" s="83" t="s">
        <v>154</v>
      </c>
      <c r="C142" s="108">
        <v>11913</v>
      </c>
      <c r="D142" s="84">
        <v>339.83280623405892</v>
      </c>
      <c r="E142" s="84">
        <v>484.64868433227309</v>
      </c>
      <c r="F142" s="84">
        <v>824.48149056633201</v>
      </c>
      <c r="G142" s="84">
        <v>92.739237460538675</v>
      </c>
      <c r="H142" s="84">
        <v>917.22072802687069</v>
      </c>
      <c r="I142" s="84">
        <v>-161.08746747250902</v>
      </c>
      <c r="J142" s="84">
        <v>756.13326055436164</v>
      </c>
      <c r="K142" s="84">
        <v>-68.653191160916677</v>
      </c>
      <c r="L142" s="84">
        <v>687.48006939344486</v>
      </c>
      <c r="M142" s="84">
        <v>18.81794952939174</v>
      </c>
      <c r="N142" s="92">
        <v>12</v>
      </c>
      <c r="O142" s="92">
        <v>12</v>
      </c>
      <c r="P142" s="15"/>
      <c r="Q142" s="99">
        <v>426</v>
      </c>
      <c r="R142" s="48" t="s">
        <v>154</v>
      </c>
      <c r="S142" s="85">
        <v>11969</v>
      </c>
      <c r="T142" s="108">
        <v>330.62310141091916</v>
      </c>
      <c r="U142" s="108">
        <v>482.48537696380259</v>
      </c>
      <c r="V142" s="108">
        <v>813.1084783747217</v>
      </c>
      <c r="W142" s="108">
        <v>84.540611579147836</v>
      </c>
      <c r="X142" s="108">
        <v>897.64908995386952</v>
      </c>
      <c r="Y142" s="108">
        <v>-160.33377892889965</v>
      </c>
      <c r="Z142" s="108">
        <v>737.3153110249699</v>
      </c>
      <c r="AA142" s="108">
        <v>-69.892898647840241</v>
      </c>
      <c r="AB142" s="108">
        <v>667.4224123771296</v>
      </c>
      <c r="AC142" s="92">
        <v>12</v>
      </c>
      <c r="AD142" s="92">
        <v>12</v>
      </c>
    </row>
    <row r="143" spans="1:30" s="9" customFormat="1" ht="16.5">
      <c r="A143" s="82">
        <v>430</v>
      </c>
      <c r="B143" s="83" t="s">
        <v>155</v>
      </c>
      <c r="C143" s="108">
        <v>15295</v>
      </c>
      <c r="D143" s="84">
        <v>277.89537031569262</v>
      </c>
      <c r="E143" s="84">
        <v>427.70317642659984</v>
      </c>
      <c r="F143" s="84">
        <v>705.59854674229246</v>
      </c>
      <c r="G143" s="84">
        <v>162.37694540639691</v>
      </c>
      <c r="H143" s="84">
        <v>867.97549214868934</v>
      </c>
      <c r="I143" s="84">
        <v>-115.04759725400457</v>
      </c>
      <c r="J143" s="84">
        <v>752.92789489468475</v>
      </c>
      <c r="K143" s="84">
        <v>9.2069225864661792</v>
      </c>
      <c r="L143" s="84">
        <v>762.134817481151</v>
      </c>
      <c r="M143" s="84">
        <v>38.585139977489348</v>
      </c>
      <c r="N143" s="92">
        <v>2</v>
      </c>
      <c r="O143" s="92">
        <v>2</v>
      </c>
      <c r="P143" s="15"/>
      <c r="Q143" s="99">
        <v>430</v>
      </c>
      <c r="R143" s="48" t="s">
        <v>155</v>
      </c>
      <c r="S143" s="85">
        <v>15420</v>
      </c>
      <c r="T143" s="108">
        <v>291.99094874572984</v>
      </c>
      <c r="U143" s="108">
        <v>384.47274741827431</v>
      </c>
      <c r="V143" s="108">
        <v>676.46369616400409</v>
      </c>
      <c r="W143" s="108">
        <v>151.99403929793829</v>
      </c>
      <c r="X143" s="108">
        <v>828.45773546194243</v>
      </c>
      <c r="Y143" s="108">
        <v>-114.11498054474708</v>
      </c>
      <c r="Z143" s="108">
        <v>714.34275491719541</v>
      </c>
      <c r="AA143" s="108">
        <v>21.872954000000007</v>
      </c>
      <c r="AB143" s="108">
        <v>736.21570891719546</v>
      </c>
      <c r="AC143" s="92">
        <v>2</v>
      </c>
      <c r="AD143" s="92">
        <v>2</v>
      </c>
    </row>
    <row r="144" spans="1:30" s="9" customFormat="1" ht="16.5">
      <c r="A144" s="82">
        <v>433</v>
      </c>
      <c r="B144" s="83" t="s">
        <v>156</v>
      </c>
      <c r="C144" s="108">
        <v>7657</v>
      </c>
      <c r="D144" s="84">
        <v>336.47980251777966</v>
      </c>
      <c r="E144" s="84">
        <v>292.36959561658091</v>
      </c>
      <c r="F144" s="84">
        <v>628.84939813436063</v>
      </c>
      <c r="G144" s="84">
        <v>123.11175863174118</v>
      </c>
      <c r="H144" s="84">
        <v>751.96115676610179</v>
      </c>
      <c r="I144" s="84">
        <v>-111.79652605459057</v>
      </c>
      <c r="J144" s="84">
        <v>640.16463071151122</v>
      </c>
      <c r="K144" s="84">
        <v>15.45645056810762</v>
      </c>
      <c r="L144" s="84">
        <v>655.62108127961881</v>
      </c>
      <c r="M144" s="84">
        <v>19.451515150908222</v>
      </c>
      <c r="N144" s="92">
        <v>5</v>
      </c>
      <c r="O144" s="92">
        <v>5</v>
      </c>
      <c r="P144" s="15"/>
      <c r="Q144" s="99">
        <v>433</v>
      </c>
      <c r="R144" s="48" t="s">
        <v>156</v>
      </c>
      <c r="S144" s="85">
        <v>7692</v>
      </c>
      <c r="T144" s="108">
        <v>315.04367096059093</v>
      </c>
      <c r="U144" s="108">
        <v>301.85057242255198</v>
      </c>
      <c r="V144" s="108">
        <v>616.89424338314291</v>
      </c>
      <c r="W144" s="108">
        <v>115.10670369072071</v>
      </c>
      <c r="X144" s="108">
        <v>732.00094707386359</v>
      </c>
      <c r="Y144" s="108">
        <v>-111.28783151326053</v>
      </c>
      <c r="Z144" s="108">
        <v>620.713115560603</v>
      </c>
      <c r="AA144" s="108">
        <v>13.229896918876756</v>
      </c>
      <c r="AB144" s="108">
        <v>633.94301247947988</v>
      </c>
      <c r="AC144" s="92">
        <v>5</v>
      </c>
      <c r="AD144" s="92">
        <v>5</v>
      </c>
    </row>
    <row r="145" spans="1:30" s="9" customFormat="1" ht="16.5">
      <c r="A145" s="82">
        <v>434</v>
      </c>
      <c r="B145" s="83" t="s">
        <v>157</v>
      </c>
      <c r="C145" s="108">
        <v>14352</v>
      </c>
      <c r="D145" s="84">
        <v>510.56570112972116</v>
      </c>
      <c r="E145" s="84">
        <v>-30.24311918713671</v>
      </c>
      <c r="F145" s="84">
        <v>480.32258194258446</v>
      </c>
      <c r="G145" s="84">
        <v>130.49145891730865</v>
      </c>
      <c r="H145" s="84">
        <v>610.81404085989311</v>
      </c>
      <c r="I145" s="84">
        <v>32.820234113712374</v>
      </c>
      <c r="J145" s="84">
        <v>643.63427497360544</v>
      </c>
      <c r="K145" s="84">
        <v>68.989673076923083</v>
      </c>
      <c r="L145" s="84">
        <v>712.6239480505285</v>
      </c>
      <c r="M145" s="84">
        <v>-24.94556953509823</v>
      </c>
      <c r="N145" s="92">
        <v>1</v>
      </c>
      <c r="O145" s="93">
        <v>34</v>
      </c>
      <c r="P145" s="15"/>
      <c r="Q145" s="99">
        <v>434</v>
      </c>
      <c r="R145" s="48" t="s">
        <v>157</v>
      </c>
      <c r="S145" s="85">
        <v>14458</v>
      </c>
      <c r="T145" s="108">
        <v>516.35484554529535</v>
      </c>
      <c r="U145" s="108">
        <v>-2.9450269411058456</v>
      </c>
      <c r="V145" s="108">
        <v>513.40981860418947</v>
      </c>
      <c r="W145" s="108">
        <v>122.59041599996303</v>
      </c>
      <c r="X145" s="108">
        <v>636.00023460415252</v>
      </c>
      <c r="Y145" s="108">
        <v>32.579609904551113</v>
      </c>
      <c r="Z145" s="108">
        <v>668.57984450870367</v>
      </c>
      <c r="AA145" s="108">
        <v>88.028866340434362</v>
      </c>
      <c r="AB145" s="108">
        <v>756.60871084913799</v>
      </c>
      <c r="AC145" s="92">
        <v>1</v>
      </c>
      <c r="AD145" s="93">
        <v>34</v>
      </c>
    </row>
    <row r="146" spans="1:30" s="9" customFormat="1" ht="16.5">
      <c r="A146" s="82">
        <v>435</v>
      </c>
      <c r="B146" s="83" t="s">
        <v>158</v>
      </c>
      <c r="C146" s="108">
        <v>711</v>
      </c>
      <c r="D146" s="84">
        <v>1457.9081657867168</v>
      </c>
      <c r="E146" s="84">
        <v>49.090374266678289</v>
      </c>
      <c r="F146" s="84">
        <v>1506.9985400533951</v>
      </c>
      <c r="G146" s="84">
        <v>186.95108284377437</v>
      </c>
      <c r="H146" s="84">
        <v>1693.9496228971695</v>
      </c>
      <c r="I146" s="84">
        <v>-275.90998593530242</v>
      </c>
      <c r="J146" s="84">
        <v>1418.039636961867</v>
      </c>
      <c r="K146" s="84">
        <v>-288.36701265822791</v>
      </c>
      <c r="L146" s="84">
        <v>1129.6726243036389</v>
      </c>
      <c r="M146" s="84">
        <v>74.502406439391962</v>
      </c>
      <c r="N146" s="92">
        <v>13</v>
      </c>
      <c r="O146" s="92">
        <v>13</v>
      </c>
      <c r="P146" s="15"/>
      <c r="Q146" s="99">
        <v>435</v>
      </c>
      <c r="R146" s="48" t="s">
        <v>158</v>
      </c>
      <c r="S146" s="85">
        <v>702</v>
      </c>
      <c r="T146" s="108">
        <v>1384.8937933679501</v>
      </c>
      <c r="U146" s="108">
        <v>55.86700794943674</v>
      </c>
      <c r="V146" s="108">
        <v>1440.7608013173869</v>
      </c>
      <c r="W146" s="108">
        <v>182.22372265238147</v>
      </c>
      <c r="X146" s="108">
        <v>1622.9845239697684</v>
      </c>
      <c r="Y146" s="108">
        <v>-279.44729344729348</v>
      </c>
      <c r="Z146" s="108">
        <v>1343.5372305224751</v>
      </c>
      <c r="AA146" s="108">
        <v>-173.22008675213678</v>
      </c>
      <c r="AB146" s="108">
        <v>1170.3171437703381</v>
      </c>
      <c r="AC146" s="92">
        <v>13</v>
      </c>
      <c r="AD146" s="92">
        <v>13</v>
      </c>
    </row>
    <row r="147" spans="1:30" s="9" customFormat="1" ht="16.5">
      <c r="A147" s="82">
        <v>436</v>
      </c>
      <c r="B147" s="83" t="s">
        <v>159</v>
      </c>
      <c r="C147" s="108">
        <v>2008</v>
      </c>
      <c r="D147" s="84">
        <v>1204.810899993377</v>
      </c>
      <c r="E147" s="84">
        <v>709.58665940752644</v>
      </c>
      <c r="F147" s="84">
        <v>1914.3975594009034</v>
      </c>
      <c r="G147" s="84">
        <v>108.21008938078985</v>
      </c>
      <c r="H147" s="84">
        <v>2022.6076487816933</v>
      </c>
      <c r="I147" s="84">
        <v>-116.6140438247012</v>
      </c>
      <c r="J147" s="84">
        <v>1905.9936049569922</v>
      </c>
      <c r="K147" s="84">
        <v>30.283159840637452</v>
      </c>
      <c r="L147" s="84">
        <v>1936.2767647976295</v>
      </c>
      <c r="M147" s="84">
        <v>157.86619971783352</v>
      </c>
      <c r="N147" s="92">
        <v>17</v>
      </c>
      <c r="O147" s="92">
        <v>17</v>
      </c>
      <c r="P147" s="15"/>
      <c r="Q147" s="99">
        <v>436</v>
      </c>
      <c r="R147" s="48" t="s">
        <v>159</v>
      </c>
      <c r="S147" s="85">
        <v>2033</v>
      </c>
      <c r="T147" s="108">
        <v>1112.7011738492581</v>
      </c>
      <c r="U147" s="108">
        <v>650.33070389418685</v>
      </c>
      <c r="V147" s="108">
        <v>1763.031877743445</v>
      </c>
      <c r="W147" s="108">
        <v>100.27555700874881</v>
      </c>
      <c r="X147" s="108">
        <v>1863.3074347521936</v>
      </c>
      <c r="Y147" s="108">
        <v>-115.18002951303492</v>
      </c>
      <c r="Z147" s="108">
        <v>1748.1274052391586</v>
      </c>
      <c r="AA147" s="108">
        <v>31.981068622725036</v>
      </c>
      <c r="AB147" s="108">
        <v>1780.1084738618836</v>
      </c>
      <c r="AC147" s="92">
        <v>17</v>
      </c>
      <c r="AD147" s="92">
        <v>17</v>
      </c>
    </row>
    <row r="148" spans="1:30" s="9" customFormat="1" ht="16.5">
      <c r="A148" s="82">
        <v>440</v>
      </c>
      <c r="B148" s="83" t="s">
        <v>160</v>
      </c>
      <c r="C148" s="108">
        <v>5884</v>
      </c>
      <c r="D148" s="84">
        <v>1620.7074159087276</v>
      </c>
      <c r="E148" s="84">
        <v>556.38766365617653</v>
      </c>
      <c r="F148" s="84">
        <v>2177.0950795649042</v>
      </c>
      <c r="G148" s="84">
        <v>67.168293638323519</v>
      </c>
      <c r="H148" s="84">
        <v>2244.2633732032277</v>
      </c>
      <c r="I148" s="84">
        <v>-262.02617267165192</v>
      </c>
      <c r="J148" s="84">
        <v>1982.2372005315758</v>
      </c>
      <c r="K148" s="84">
        <v>-6.232468388851121</v>
      </c>
      <c r="L148" s="84">
        <v>1976.0047321427246</v>
      </c>
      <c r="M148" s="84">
        <v>100.61797575238029</v>
      </c>
      <c r="N148" s="92">
        <v>15</v>
      </c>
      <c r="O148" s="92">
        <v>15</v>
      </c>
      <c r="P148" s="15"/>
      <c r="Q148" s="99">
        <v>440</v>
      </c>
      <c r="R148" s="48" t="s">
        <v>160</v>
      </c>
      <c r="S148" s="85">
        <v>5843</v>
      </c>
      <c r="T148" s="108">
        <v>1528.1428474008867</v>
      </c>
      <c r="U148" s="108">
        <v>554.76999216102899</v>
      </c>
      <c r="V148" s="108">
        <v>2082.9128395619155</v>
      </c>
      <c r="W148" s="108">
        <v>62.571180699053173</v>
      </c>
      <c r="X148" s="108">
        <v>2145.4840202609689</v>
      </c>
      <c r="Y148" s="108">
        <v>-263.86479548177306</v>
      </c>
      <c r="Z148" s="108">
        <v>1881.6192247791955</v>
      </c>
      <c r="AA148" s="108">
        <v>-9.9848656512065723</v>
      </c>
      <c r="AB148" s="108">
        <v>1871.634359127989</v>
      </c>
      <c r="AC148" s="92">
        <v>15</v>
      </c>
      <c r="AD148" s="92">
        <v>15</v>
      </c>
    </row>
    <row r="149" spans="1:30" s="9" customFormat="1" ht="16.5">
      <c r="A149" s="82">
        <v>441</v>
      </c>
      <c r="B149" s="83" t="s">
        <v>161</v>
      </c>
      <c r="C149" s="108">
        <v>4358</v>
      </c>
      <c r="D149" s="84">
        <v>-59.646621621746668</v>
      </c>
      <c r="E149" s="84">
        <v>293.82887705314812</v>
      </c>
      <c r="F149" s="84">
        <v>234.18225543140144</v>
      </c>
      <c r="G149" s="84">
        <v>146.94916754273135</v>
      </c>
      <c r="H149" s="84">
        <v>381.13142297413276</v>
      </c>
      <c r="I149" s="84">
        <v>-3.549564020192749</v>
      </c>
      <c r="J149" s="84">
        <v>377.58185895394001</v>
      </c>
      <c r="K149" s="84">
        <v>-16.447174391922903</v>
      </c>
      <c r="L149" s="84">
        <v>361.13468456201713</v>
      </c>
      <c r="M149" s="84">
        <v>3.7929106848434913</v>
      </c>
      <c r="N149" s="92">
        <v>9</v>
      </c>
      <c r="O149" s="92">
        <v>9</v>
      </c>
      <c r="P149" s="15"/>
      <c r="Q149" s="99">
        <v>441</v>
      </c>
      <c r="R149" s="48" t="s">
        <v>161</v>
      </c>
      <c r="S149" s="85">
        <v>4396</v>
      </c>
      <c r="T149" s="108">
        <v>-54.036076439865283</v>
      </c>
      <c r="U149" s="108">
        <v>294.6996083666449</v>
      </c>
      <c r="V149" s="108">
        <v>240.66353192677963</v>
      </c>
      <c r="W149" s="108">
        <v>136.64429714304484</v>
      </c>
      <c r="X149" s="108">
        <v>377.30782906982449</v>
      </c>
      <c r="Y149" s="108">
        <v>-3.5188808007279344</v>
      </c>
      <c r="Z149" s="108">
        <v>373.78894826909652</v>
      </c>
      <c r="AA149" s="108">
        <v>-8.2169623157415845</v>
      </c>
      <c r="AB149" s="108">
        <v>365.57198595335495</v>
      </c>
      <c r="AC149" s="92">
        <v>9</v>
      </c>
      <c r="AD149" s="92">
        <v>9</v>
      </c>
    </row>
    <row r="150" spans="1:30" s="9" customFormat="1" ht="16.5">
      <c r="A150" s="82">
        <v>444</v>
      </c>
      <c r="B150" s="83" t="s">
        <v>162</v>
      </c>
      <c r="C150" s="108">
        <v>45687</v>
      </c>
      <c r="D150" s="84">
        <v>452.99444934081862</v>
      </c>
      <c r="E150" s="84">
        <v>40.878844468108092</v>
      </c>
      <c r="F150" s="84">
        <v>493.87329380892669</v>
      </c>
      <c r="G150" s="84">
        <v>96.52637909881085</v>
      </c>
      <c r="H150" s="84">
        <v>590.39967290773757</v>
      </c>
      <c r="I150" s="84">
        <v>8.9620898723925837</v>
      </c>
      <c r="J150" s="84">
        <v>599.36176278013011</v>
      </c>
      <c r="K150" s="84">
        <v>58.196905950489175</v>
      </c>
      <c r="L150" s="84">
        <v>657.55866873061927</v>
      </c>
      <c r="M150" s="84">
        <v>-80.291251474987462</v>
      </c>
      <c r="N150" s="92">
        <v>1</v>
      </c>
      <c r="O150" s="93">
        <v>33</v>
      </c>
      <c r="P150" s="15"/>
      <c r="Q150" s="99">
        <v>444</v>
      </c>
      <c r="R150" s="48" t="s">
        <v>162</v>
      </c>
      <c r="S150" s="85">
        <v>45645</v>
      </c>
      <c r="T150" s="108">
        <v>458.25000226189923</v>
      </c>
      <c r="U150" s="108">
        <v>120.38518763122312</v>
      </c>
      <c r="V150" s="108">
        <v>578.6351898931224</v>
      </c>
      <c r="W150" s="108">
        <v>92.047488071054232</v>
      </c>
      <c r="X150" s="108">
        <v>670.68267796417661</v>
      </c>
      <c r="Y150" s="108">
        <v>8.9703362909409581</v>
      </c>
      <c r="Z150" s="108">
        <v>679.65301425511757</v>
      </c>
      <c r="AA150" s="108">
        <v>62.490620363194211</v>
      </c>
      <c r="AB150" s="108">
        <v>742.14363461831181</v>
      </c>
      <c r="AC150" s="92">
        <v>1</v>
      </c>
      <c r="AD150" s="93">
        <v>33</v>
      </c>
    </row>
    <row r="151" spans="1:30" s="9" customFormat="1" ht="16.5">
      <c r="A151" s="82">
        <v>445</v>
      </c>
      <c r="B151" s="83" t="s">
        <v>163</v>
      </c>
      <c r="C151" s="108">
        <v>14868</v>
      </c>
      <c r="D151" s="84">
        <v>536.85449558095775</v>
      </c>
      <c r="E151" s="84">
        <v>-2.2298901750630793</v>
      </c>
      <c r="F151" s="84">
        <v>534.62460540589461</v>
      </c>
      <c r="G151" s="84">
        <v>105.47738617782163</v>
      </c>
      <c r="H151" s="84">
        <v>640.1019915837162</v>
      </c>
      <c r="I151" s="84">
        <v>0.45668549905838041</v>
      </c>
      <c r="J151" s="84">
        <v>640.55867708277458</v>
      </c>
      <c r="K151" s="84">
        <v>15.813594774011301</v>
      </c>
      <c r="L151" s="84">
        <v>656.37227185678603</v>
      </c>
      <c r="M151" s="84">
        <v>25.174261772712384</v>
      </c>
      <c r="N151" s="92">
        <v>2</v>
      </c>
      <c r="O151" s="92">
        <v>2</v>
      </c>
      <c r="P151" s="15"/>
      <c r="Q151" s="99">
        <v>445</v>
      </c>
      <c r="R151" s="48" t="s">
        <v>163</v>
      </c>
      <c r="S151" s="85">
        <v>14999</v>
      </c>
      <c r="T151" s="108">
        <v>500.57125941093631</v>
      </c>
      <c r="U151" s="108">
        <v>14.827431041431808</v>
      </c>
      <c r="V151" s="108">
        <v>515.3986904523681</v>
      </c>
      <c r="W151" s="108">
        <v>99.533028011237775</v>
      </c>
      <c r="X151" s="108">
        <v>614.93171846360576</v>
      </c>
      <c r="Y151" s="108">
        <v>0.45269684645643044</v>
      </c>
      <c r="Z151" s="108">
        <v>615.3844153100622</v>
      </c>
      <c r="AA151" s="108">
        <v>13.27275857457164</v>
      </c>
      <c r="AB151" s="108">
        <v>628.65717388463395</v>
      </c>
      <c r="AC151" s="92">
        <v>2</v>
      </c>
      <c r="AD151" s="92">
        <v>2</v>
      </c>
    </row>
    <row r="152" spans="1:30" s="9" customFormat="1" ht="16.5">
      <c r="A152" s="82">
        <v>475</v>
      </c>
      <c r="B152" s="83" t="s">
        <v>164</v>
      </c>
      <c r="C152" s="108">
        <v>5415</v>
      </c>
      <c r="D152" s="84">
        <v>700.93768650216634</v>
      </c>
      <c r="E152" s="84">
        <v>316.75795296705115</v>
      </c>
      <c r="F152" s="84">
        <v>1017.6956394692174</v>
      </c>
      <c r="G152" s="84">
        <v>138.24335336389328</v>
      </c>
      <c r="H152" s="84">
        <v>1155.9389928331107</v>
      </c>
      <c r="I152" s="84">
        <v>10.835641735918744</v>
      </c>
      <c r="J152" s="84">
        <v>1166.7746345690293</v>
      </c>
      <c r="K152" s="84">
        <v>146.54269567867036</v>
      </c>
      <c r="L152" s="84">
        <v>1313.3173302477001</v>
      </c>
      <c r="M152" s="84">
        <v>36.447300797882463</v>
      </c>
      <c r="N152" s="92">
        <v>15</v>
      </c>
      <c r="O152" s="92">
        <v>15</v>
      </c>
      <c r="P152" s="15"/>
      <c r="Q152" s="99">
        <v>475</v>
      </c>
      <c r="R152" s="48" t="s">
        <v>164</v>
      </c>
      <c r="S152" s="85">
        <v>5456</v>
      </c>
      <c r="T152" s="108">
        <v>671.05921686172201</v>
      </c>
      <c r="U152" s="108">
        <v>320.41233147907002</v>
      </c>
      <c r="V152" s="108">
        <v>991.47154834079197</v>
      </c>
      <c r="W152" s="108">
        <v>128.10156988783297</v>
      </c>
      <c r="X152" s="108">
        <v>1119.5731182286249</v>
      </c>
      <c r="Y152" s="108">
        <v>10.754215542521994</v>
      </c>
      <c r="Z152" s="108">
        <v>1130.3273337711469</v>
      </c>
      <c r="AA152" s="108">
        <v>164.86626214442816</v>
      </c>
      <c r="AB152" s="108">
        <v>1295.1935959155751</v>
      </c>
      <c r="AC152" s="92">
        <v>15</v>
      </c>
      <c r="AD152" s="92">
        <v>15</v>
      </c>
    </row>
    <row r="153" spans="1:30" s="9" customFormat="1" ht="16.5">
      <c r="A153" s="82">
        <v>480</v>
      </c>
      <c r="B153" s="83" t="s">
        <v>165</v>
      </c>
      <c r="C153" s="108">
        <v>1910</v>
      </c>
      <c r="D153" s="84">
        <v>405.93080233206956</v>
      </c>
      <c r="E153" s="84">
        <v>523.69371477570382</v>
      </c>
      <c r="F153" s="84">
        <v>929.62451710777339</v>
      </c>
      <c r="G153" s="84">
        <v>180.79651894726726</v>
      </c>
      <c r="H153" s="84">
        <v>1110.4210360550405</v>
      </c>
      <c r="I153" s="84">
        <v>-244.7434554973822</v>
      </c>
      <c r="J153" s="84">
        <v>865.6775805576583</v>
      </c>
      <c r="K153" s="84">
        <v>-430.16544282722521</v>
      </c>
      <c r="L153" s="84">
        <v>435.51213773043327</v>
      </c>
      <c r="M153" s="84">
        <v>-52.648813342300173</v>
      </c>
      <c r="N153" s="92">
        <v>2</v>
      </c>
      <c r="O153" s="92">
        <v>2</v>
      </c>
      <c r="P153" s="15"/>
      <c r="Q153" s="99">
        <v>480</v>
      </c>
      <c r="R153" s="48" t="s">
        <v>165</v>
      </c>
      <c r="S153" s="85">
        <v>1930</v>
      </c>
      <c r="T153" s="108">
        <v>444.72638430819046</v>
      </c>
      <c r="U153" s="108">
        <v>545.28939593392317</v>
      </c>
      <c r="V153" s="108">
        <v>990.01578024211369</v>
      </c>
      <c r="W153" s="108">
        <v>170.51786754385529</v>
      </c>
      <c r="X153" s="108">
        <v>1160.5336477859689</v>
      </c>
      <c r="Y153" s="108">
        <v>-242.20725388601036</v>
      </c>
      <c r="Z153" s="108">
        <v>918.32639389995848</v>
      </c>
      <c r="AA153" s="108">
        <v>-448.20662844559592</v>
      </c>
      <c r="AB153" s="108">
        <v>470.11976545436261</v>
      </c>
      <c r="AC153" s="92">
        <v>2</v>
      </c>
      <c r="AD153" s="92">
        <v>2</v>
      </c>
    </row>
    <row r="154" spans="1:30" s="9" customFormat="1" ht="16.5">
      <c r="A154" s="82">
        <v>481</v>
      </c>
      <c r="B154" s="83" t="s">
        <v>166</v>
      </c>
      <c r="C154" s="108">
        <v>9592</v>
      </c>
      <c r="D154" s="84">
        <v>618.80705114915054</v>
      </c>
      <c r="E154" s="84">
        <v>51.724826187180142</v>
      </c>
      <c r="F154" s="84">
        <v>670.53187733633069</v>
      </c>
      <c r="G154" s="84">
        <v>53.074088713079348</v>
      </c>
      <c r="H154" s="84">
        <v>723.60596604941009</v>
      </c>
      <c r="I154" s="84">
        <v>-209.44401584653878</v>
      </c>
      <c r="J154" s="84">
        <v>514.16195020287137</v>
      </c>
      <c r="K154" s="84">
        <v>-28.691150979983309</v>
      </c>
      <c r="L154" s="84">
        <v>485.47079922288788</v>
      </c>
      <c r="M154" s="84">
        <v>-13.774518459195178</v>
      </c>
      <c r="N154" s="92">
        <v>2</v>
      </c>
      <c r="O154" s="92">
        <v>2</v>
      </c>
      <c r="P154" s="15"/>
      <c r="Q154" s="99">
        <v>481</v>
      </c>
      <c r="R154" s="48" t="s">
        <v>166</v>
      </c>
      <c r="S154" s="85">
        <v>9619</v>
      </c>
      <c r="T154" s="108">
        <v>614.79078326014587</v>
      </c>
      <c r="U154" s="108">
        <v>71.812369725228237</v>
      </c>
      <c r="V154" s="108">
        <v>686.60315298537421</v>
      </c>
      <c r="W154" s="108">
        <v>50.189433776286904</v>
      </c>
      <c r="X154" s="108">
        <v>736.79258676166103</v>
      </c>
      <c r="Y154" s="108">
        <v>-208.85611809959454</v>
      </c>
      <c r="Z154" s="108">
        <v>527.93646866206655</v>
      </c>
      <c r="AA154" s="108">
        <v>-23.29746386110822</v>
      </c>
      <c r="AB154" s="108">
        <v>504.63900480095833</v>
      </c>
      <c r="AC154" s="92">
        <v>2</v>
      </c>
      <c r="AD154" s="92">
        <v>2</v>
      </c>
    </row>
    <row r="155" spans="1:30" s="9" customFormat="1" ht="16.5">
      <c r="A155" s="82">
        <v>483</v>
      </c>
      <c r="B155" s="83" t="s">
        <v>167</v>
      </c>
      <c r="C155" s="108">
        <v>1059</v>
      </c>
      <c r="D155" s="84">
        <v>802.82204224383497</v>
      </c>
      <c r="E155" s="84">
        <v>897.75259693318367</v>
      </c>
      <c r="F155" s="84">
        <v>1700.5746391770185</v>
      </c>
      <c r="G155" s="84">
        <v>166.64981405986711</v>
      </c>
      <c r="H155" s="84">
        <v>1867.2244532368857</v>
      </c>
      <c r="I155" s="84">
        <v>-191.96033994334277</v>
      </c>
      <c r="J155" s="84">
        <v>1675.2641132935428</v>
      </c>
      <c r="K155" s="84">
        <v>41.397094050991498</v>
      </c>
      <c r="L155" s="84">
        <v>1716.6612073445344</v>
      </c>
      <c r="M155" s="84">
        <v>11.381819426029551</v>
      </c>
      <c r="N155" s="92">
        <v>17</v>
      </c>
      <c r="O155" s="92">
        <v>17</v>
      </c>
      <c r="P155" s="15"/>
      <c r="Q155" s="99">
        <v>483</v>
      </c>
      <c r="R155" s="48" t="s">
        <v>167</v>
      </c>
      <c r="S155" s="85">
        <v>1055</v>
      </c>
      <c r="T155" s="108">
        <v>792.2547050378729</v>
      </c>
      <c r="U155" s="108">
        <v>909.11209571681457</v>
      </c>
      <c r="V155" s="108">
        <v>1701.3668007546876</v>
      </c>
      <c r="W155" s="108">
        <v>155.20364477159345</v>
      </c>
      <c r="X155" s="108">
        <v>1856.570445526281</v>
      </c>
      <c r="Y155" s="108">
        <v>-192.68815165876777</v>
      </c>
      <c r="Z155" s="108">
        <v>1663.8822938675132</v>
      </c>
      <c r="AA155" s="108">
        <v>15.879019052132698</v>
      </c>
      <c r="AB155" s="108">
        <v>1679.7613129196459</v>
      </c>
      <c r="AC155" s="92">
        <v>17</v>
      </c>
      <c r="AD155" s="92">
        <v>17</v>
      </c>
    </row>
    <row r="156" spans="1:30" s="9" customFormat="1" ht="16.5">
      <c r="A156" s="82">
        <v>484</v>
      </c>
      <c r="B156" s="83" t="s">
        <v>168</v>
      </c>
      <c r="C156" s="108">
        <v>2904</v>
      </c>
      <c r="D156" s="84">
        <v>286.84343898044165</v>
      </c>
      <c r="E156" s="84">
        <v>-15.749157986943402</v>
      </c>
      <c r="F156" s="84">
        <v>271.09428099349827</v>
      </c>
      <c r="G156" s="84">
        <v>146.14606401853453</v>
      </c>
      <c r="H156" s="84">
        <v>417.24034501203278</v>
      </c>
      <c r="I156" s="84">
        <v>169.28856749311294</v>
      </c>
      <c r="J156" s="84">
        <v>586.52891250514574</v>
      </c>
      <c r="K156" s="84">
        <v>35.042826136363637</v>
      </c>
      <c r="L156" s="84">
        <v>621.57173864150934</v>
      </c>
      <c r="M156" s="84">
        <v>-154.86491476508331</v>
      </c>
      <c r="N156" s="92">
        <v>4</v>
      </c>
      <c r="O156" s="92">
        <v>4</v>
      </c>
      <c r="P156" s="15"/>
      <c r="Q156" s="99">
        <v>484</v>
      </c>
      <c r="R156" s="48" t="s">
        <v>168</v>
      </c>
      <c r="S156" s="85">
        <v>2966</v>
      </c>
      <c r="T156" s="108">
        <v>257.13723231078404</v>
      </c>
      <c r="U156" s="108">
        <v>184.25056295961514</v>
      </c>
      <c r="V156" s="108">
        <v>441.38779527039924</v>
      </c>
      <c r="W156" s="108">
        <v>134.25620057703816</v>
      </c>
      <c r="X156" s="108">
        <v>575.6439958474374</v>
      </c>
      <c r="Y156" s="108">
        <v>165.74983142279163</v>
      </c>
      <c r="Z156" s="108">
        <v>741.39382727022905</v>
      </c>
      <c r="AA156" s="108">
        <v>23.604141604855027</v>
      </c>
      <c r="AB156" s="108">
        <v>764.9979688750841</v>
      </c>
      <c r="AC156" s="92">
        <v>4</v>
      </c>
      <c r="AD156" s="92">
        <v>4</v>
      </c>
    </row>
    <row r="157" spans="1:30" s="9" customFormat="1" ht="16.5">
      <c r="A157" s="82">
        <v>489</v>
      </c>
      <c r="B157" s="83" t="s">
        <v>169</v>
      </c>
      <c r="C157" s="108">
        <v>1703</v>
      </c>
      <c r="D157" s="84">
        <v>683.71282960123756</v>
      </c>
      <c r="E157" s="84">
        <v>548.49228714903961</v>
      </c>
      <c r="F157" s="84">
        <v>1232.2051167502773</v>
      </c>
      <c r="G157" s="84">
        <v>197.68903656073698</v>
      </c>
      <c r="H157" s="84">
        <v>1429.8941533110142</v>
      </c>
      <c r="I157" s="84">
        <v>-281.48620082207867</v>
      </c>
      <c r="J157" s="84">
        <v>1148.4079524889355</v>
      </c>
      <c r="K157" s="84">
        <v>-391.57025549031124</v>
      </c>
      <c r="L157" s="84">
        <v>756.83769699862421</v>
      </c>
      <c r="M157" s="84">
        <v>20.700808713540937</v>
      </c>
      <c r="N157" s="92">
        <v>8</v>
      </c>
      <c r="O157" s="92">
        <v>8</v>
      </c>
      <c r="P157" s="15"/>
      <c r="Q157" s="99">
        <v>489</v>
      </c>
      <c r="R157" s="48" t="s">
        <v>169</v>
      </c>
      <c r="S157" s="85">
        <v>1752</v>
      </c>
      <c r="T157" s="108">
        <v>648.11581534214019</v>
      </c>
      <c r="U157" s="108">
        <v>573.2046641492949</v>
      </c>
      <c r="V157" s="108">
        <v>1221.320479491435</v>
      </c>
      <c r="W157" s="108">
        <v>180.00024875884534</v>
      </c>
      <c r="X157" s="108">
        <v>1401.3207282502804</v>
      </c>
      <c r="Y157" s="108">
        <v>-273.61358447488584</v>
      </c>
      <c r="Z157" s="108">
        <v>1127.7071437753946</v>
      </c>
      <c r="AA157" s="108">
        <v>-365.34838356164386</v>
      </c>
      <c r="AB157" s="108">
        <v>762.35876021375066</v>
      </c>
      <c r="AC157" s="92">
        <v>8</v>
      </c>
      <c r="AD157" s="92">
        <v>8</v>
      </c>
    </row>
    <row r="158" spans="1:30" s="9" customFormat="1" ht="16.5">
      <c r="A158" s="82">
        <v>491</v>
      </c>
      <c r="B158" s="83" t="s">
        <v>170</v>
      </c>
      <c r="C158" s="108">
        <v>51890</v>
      </c>
      <c r="D158" s="84">
        <v>-81.194690490070585</v>
      </c>
      <c r="E158" s="84">
        <v>208.14740498791608</v>
      </c>
      <c r="F158" s="84">
        <v>126.95271449784549</v>
      </c>
      <c r="G158" s="84">
        <v>102.72722843736922</v>
      </c>
      <c r="H158" s="84">
        <v>229.67994293521471</v>
      </c>
      <c r="I158" s="84">
        <v>64.003083445750633</v>
      </c>
      <c r="J158" s="84">
        <v>293.68302638096532</v>
      </c>
      <c r="K158" s="84">
        <v>5.3193737170938586</v>
      </c>
      <c r="L158" s="84">
        <v>299.00240009805918</v>
      </c>
      <c r="M158" s="84">
        <v>21.341072576318936</v>
      </c>
      <c r="N158" s="92">
        <v>10</v>
      </c>
      <c r="O158" s="92">
        <v>10</v>
      </c>
      <c r="P158" s="15"/>
      <c r="Q158" s="99">
        <v>491</v>
      </c>
      <c r="R158" s="48" t="s">
        <v>170</v>
      </c>
      <c r="S158" s="85">
        <v>51919</v>
      </c>
      <c r="T158" s="108">
        <v>-113.22604529097882</v>
      </c>
      <c r="U158" s="108">
        <v>227.36568624345173</v>
      </c>
      <c r="V158" s="108">
        <v>114.13964095247293</v>
      </c>
      <c r="W158" s="108">
        <v>94.234979120784175</v>
      </c>
      <c r="X158" s="108">
        <v>208.37462007325712</v>
      </c>
      <c r="Y158" s="108">
        <v>63.967333731389282</v>
      </c>
      <c r="Z158" s="108">
        <v>272.34195380464638</v>
      </c>
      <c r="AA158" s="108">
        <v>2.0977941924921488</v>
      </c>
      <c r="AB158" s="108">
        <v>274.43974799713857</v>
      </c>
      <c r="AC158" s="92">
        <v>10</v>
      </c>
      <c r="AD158" s="92">
        <v>10</v>
      </c>
    </row>
    <row r="159" spans="1:30" s="9" customFormat="1" ht="16.5">
      <c r="A159" s="82">
        <v>494</v>
      </c>
      <c r="B159" s="83" t="s">
        <v>171</v>
      </c>
      <c r="C159" s="108">
        <v>8749</v>
      </c>
      <c r="D159" s="84">
        <v>583.36677989268435</v>
      </c>
      <c r="E159" s="84">
        <v>591.01666985433781</v>
      </c>
      <c r="F159" s="84">
        <v>1174.383449747022</v>
      </c>
      <c r="G159" s="84">
        <v>79.193094294714967</v>
      </c>
      <c r="H159" s="84">
        <v>1253.576544041737</v>
      </c>
      <c r="I159" s="84">
        <v>-22.267916333295233</v>
      </c>
      <c r="J159" s="84">
        <v>1231.3086277084417</v>
      </c>
      <c r="K159" s="84">
        <v>5.9177021511029908</v>
      </c>
      <c r="L159" s="84">
        <v>1237.2263298595449</v>
      </c>
      <c r="M159" s="84">
        <v>38.356943954180451</v>
      </c>
      <c r="N159" s="92">
        <v>17</v>
      </c>
      <c r="O159" s="92">
        <v>17</v>
      </c>
      <c r="P159" s="15"/>
      <c r="Q159" s="99">
        <v>494</v>
      </c>
      <c r="R159" s="48" t="s">
        <v>171</v>
      </c>
      <c r="S159" s="85">
        <v>8827</v>
      </c>
      <c r="T159" s="108">
        <v>564.58732569131826</v>
      </c>
      <c r="U159" s="108">
        <v>579.13442849944909</v>
      </c>
      <c r="V159" s="108">
        <v>1143.7217541907673</v>
      </c>
      <c r="W159" s="108">
        <v>71.301074912989591</v>
      </c>
      <c r="X159" s="108">
        <v>1215.022829103757</v>
      </c>
      <c r="Y159" s="108">
        <v>-22.071145349495865</v>
      </c>
      <c r="Z159" s="108">
        <v>1192.9516837542612</v>
      </c>
      <c r="AA159" s="108">
        <v>3.3878126067746717</v>
      </c>
      <c r="AB159" s="108">
        <v>1196.3394963610358</v>
      </c>
      <c r="AC159" s="92">
        <v>17</v>
      </c>
      <c r="AD159" s="92">
        <v>17</v>
      </c>
    </row>
    <row r="160" spans="1:30" s="9" customFormat="1" ht="16.5">
      <c r="A160" s="82">
        <v>495</v>
      </c>
      <c r="B160" s="83" t="s">
        <v>172</v>
      </c>
      <c r="C160" s="108">
        <v>1393</v>
      </c>
      <c r="D160" s="84">
        <v>451.00265617722442</v>
      </c>
      <c r="E160" s="84">
        <v>187.43829917597989</v>
      </c>
      <c r="F160" s="84">
        <v>638.44095535320434</v>
      </c>
      <c r="G160" s="84">
        <v>171.72471262848256</v>
      </c>
      <c r="H160" s="84">
        <v>810.16566798168697</v>
      </c>
      <c r="I160" s="84">
        <v>-232.06963388370423</v>
      </c>
      <c r="J160" s="84">
        <v>578.09603409798274</v>
      </c>
      <c r="K160" s="84">
        <v>-12.58852048815506</v>
      </c>
      <c r="L160" s="84">
        <v>565.50751360982758</v>
      </c>
      <c r="M160" s="84">
        <v>-214.53359498814166</v>
      </c>
      <c r="N160" s="92">
        <v>13</v>
      </c>
      <c r="O160" s="92">
        <v>13</v>
      </c>
      <c r="P160" s="15"/>
      <c r="Q160" s="99">
        <v>495</v>
      </c>
      <c r="R160" s="48" t="s">
        <v>172</v>
      </c>
      <c r="S160" s="85">
        <v>1430</v>
      </c>
      <c r="T160" s="108">
        <v>552.98033208319532</v>
      </c>
      <c r="U160" s="108">
        <v>310.18889602359241</v>
      </c>
      <c r="V160" s="108">
        <v>863.16922810678761</v>
      </c>
      <c r="W160" s="108">
        <v>155.52543594437176</v>
      </c>
      <c r="X160" s="108">
        <v>1018.6946640511594</v>
      </c>
      <c r="Y160" s="108">
        <v>-226.06503496503495</v>
      </c>
      <c r="Z160" s="108">
        <v>792.6296290861244</v>
      </c>
      <c r="AA160" s="108">
        <v>-35.517834923076933</v>
      </c>
      <c r="AB160" s="108">
        <v>757.11179416304753</v>
      </c>
      <c r="AC160" s="92">
        <v>13</v>
      </c>
      <c r="AD160" s="92">
        <v>13</v>
      </c>
    </row>
    <row r="161" spans="1:30" s="9" customFormat="1" ht="16.5">
      <c r="A161" s="82">
        <v>498</v>
      </c>
      <c r="B161" s="83" t="s">
        <v>173</v>
      </c>
      <c r="C161" s="108">
        <v>2313</v>
      </c>
      <c r="D161" s="84">
        <v>1608.7862776861743</v>
      </c>
      <c r="E161" s="84">
        <v>153.82755983748268</v>
      </c>
      <c r="F161" s="84">
        <v>1762.6138375236569</v>
      </c>
      <c r="G161" s="84">
        <v>122.81832326863214</v>
      </c>
      <c r="H161" s="84">
        <v>1885.4321607922891</v>
      </c>
      <c r="I161" s="84">
        <v>108.87764807609166</v>
      </c>
      <c r="J161" s="84">
        <v>1994.3098088683807</v>
      </c>
      <c r="K161" s="84">
        <v>62.013366666666649</v>
      </c>
      <c r="L161" s="84">
        <v>2056.3231755350471</v>
      </c>
      <c r="M161" s="84">
        <v>50.027285987566756</v>
      </c>
      <c r="N161" s="92">
        <v>19</v>
      </c>
      <c r="O161" s="92">
        <v>19</v>
      </c>
      <c r="P161" s="15"/>
      <c r="Q161" s="99">
        <v>498</v>
      </c>
      <c r="R161" s="48" t="s">
        <v>173</v>
      </c>
      <c r="S161" s="85">
        <v>2325</v>
      </c>
      <c r="T161" s="108">
        <v>1634.2262195605426</v>
      </c>
      <c r="U161" s="108">
        <v>87.930811554724102</v>
      </c>
      <c r="V161" s="108">
        <v>1722.1570311152666</v>
      </c>
      <c r="W161" s="108">
        <v>113.80979284081629</v>
      </c>
      <c r="X161" s="108">
        <v>1835.9668239560826</v>
      </c>
      <c r="Y161" s="108">
        <v>108.31569892473118</v>
      </c>
      <c r="Z161" s="108">
        <v>1944.282522880814</v>
      </c>
      <c r="AA161" s="108">
        <v>23.931694090322591</v>
      </c>
      <c r="AB161" s="108">
        <v>1968.2142169711367</v>
      </c>
      <c r="AC161" s="92">
        <v>19</v>
      </c>
      <c r="AD161" s="92">
        <v>19</v>
      </c>
    </row>
    <row r="162" spans="1:30" s="9" customFormat="1" ht="16.5">
      <c r="A162" s="82">
        <v>499</v>
      </c>
      <c r="B162" s="83" t="s">
        <v>174</v>
      </c>
      <c r="C162" s="108">
        <v>19738</v>
      </c>
      <c r="D162" s="84">
        <v>908.24198624503583</v>
      </c>
      <c r="E162" s="84">
        <v>189.55262373574834</v>
      </c>
      <c r="F162" s="84">
        <v>1097.7946099807841</v>
      </c>
      <c r="G162" s="84">
        <v>71.301534993625907</v>
      </c>
      <c r="H162" s="84">
        <v>1169.09614497441</v>
      </c>
      <c r="I162" s="84">
        <v>-53.403485662174482</v>
      </c>
      <c r="J162" s="84">
        <v>1115.6926593122355</v>
      </c>
      <c r="K162" s="84">
        <v>27.716109402168424</v>
      </c>
      <c r="L162" s="84">
        <v>1143.408768714404</v>
      </c>
      <c r="M162" s="84">
        <v>9.9173385031185717</v>
      </c>
      <c r="N162" s="92">
        <v>15</v>
      </c>
      <c r="O162" s="92">
        <v>15</v>
      </c>
      <c r="P162" s="15"/>
      <c r="Q162" s="99">
        <v>499</v>
      </c>
      <c r="R162" s="48" t="s">
        <v>174</v>
      </c>
      <c r="S162" s="85">
        <v>19763</v>
      </c>
      <c r="T162" s="108">
        <v>875.85911854366407</v>
      </c>
      <c r="U162" s="108">
        <v>217.38199983318427</v>
      </c>
      <c r="V162" s="108">
        <v>1093.2411183768484</v>
      </c>
      <c r="W162" s="108">
        <v>65.870133212008597</v>
      </c>
      <c r="X162" s="108">
        <v>1159.1112515888569</v>
      </c>
      <c r="Y162" s="108">
        <v>-53.335930779739918</v>
      </c>
      <c r="Z162" s="108">
        <v>1105.7753208091169</v>
      </c>
      <c r="AA162" s="108">
        <v>26.038016314324761</v>
      </c>
      <c r="AB162" s="108">
        <v>1131.8133371234417</v>
      </c>
      <c r="AC162" s="92">
        <v>15</v>
      </c>
      <c r="AD162" s="92">
        <v>15</v>
      </c>
    </row>
    <row r="163" spans="1:30" s="9" customFormat="1" ht="16.5">
      <c r="A163" s="82">
        <v>500</v>
      </c>
      <c r="B163" s="83" t="s">
        <v>175</v>
      </c>
      <c r="C163" s="108">
        <v>10614</v>
      </c>
      <c r="D163" s="84">
        <v>1124.7235256305605</v>
      </c>
      <c r="E163" s="84">
        <v>80.969714160859269</v>
      </c>
      <c r="F163" s="84">
        <v>1205.6932397914197</v>
      </c>
      <c r="G163" s="84">
        <v>40.370783565468045</v>
      </c>
      <c r="H163" s="84">
        <v>1246.0640233568877</v>
      </c>
      <c r="I163" s="84">
        <v>-59.312417561710944</v>
      </c>
      <c r="J163" s="84">
        <v>1186.7516057951768</v>
      </c>
      <c r="K163" s="84">
        <v>-18.407535652911257</v>
      </c>
      <c r="L163" s="84">
        <v>1168.3440701422655</v>
      </c>
      <c r="M163" s="84">
        <v>-25.18814217176282</v>
      </c>
      <c r="N163" s="92">
        <v>13</v>
      </c>
      <c r="O163" s="92">
        <v>13</v>
      </c>
      <c r="P163" s="15"/>
      <c r="Q163" s="99">
        <v>500</v>
      </c>
      <c r="R163" s="48" t="s">
        <v>175</v>
      </c>
      <c r="S163" s="85">
        <v>10551</v>
      </c>
      <c r="T163" s="108">
        <v>1132.9287693212079</v>
      </c>
      <c r="U163" s="108">
        <v>100.10856631385715</v>
      </c>
      <c r="V163" s="108">
        <v>1233.0373356350651</v>
      </c>
      <c r="W163" s="108">
        <v>38.568984220795045</v>
      </c>
      <c r="X163" s="108">
        <v>1271.6063198558602</v>
      </c>
      <c r="Y163" s="108">
        <v>-59.66657188892048</v>
      </c>
      <c r="Z163" s="108">
        <v>1211.9397479669396</v>
      </c>
      <c r="AA163" s="108">
        <v>-15.576789218367932</v>
      </c>
      <c r="AB163" s="108">
        <v>1196.3629587485716</v>
      </c>
      <c r="AC163" s="92">
        <v>13</v>
      </c>
      <c r="AD163" s="92">
        <v>13</v>
      </c>
    </row>
    <row r="164" spans="1:30" s="9" customFormat="1" ht="16.5">
      <c r="A164" s="82">
        <v>503</v>
      </c>
      <c r="B164" s="83" t="s">
        <v>176</v>
      </c>
      <c r="C164" s="108">
        <v>7477</v>
      </c>
      <c r="D164" s="84">
        <v>116.61162370645664</v>
      </c>
      <c r="E164" s="84">
        <v>380.11234284307608</v>
      </c>
      <c r="F164" s="84">
        <v>496.72396654953275</v>
      </c>
      <c r="G164" s="84">
        <v>120.44405444448994</v>
      </c>
      <c r="H164" s="84">
        <v>617.16802099402264</v>
      </c>
      <c r="I164" s="84">
        <v>-26.406847666176272</v>
      </c>
      <c r="J164" s="84">
        <v>590.76117332784634</v>
      </c>
      <c r="K164" s="84">
        <v>34.800508519459683</v>
      </c>
      <c r="L164" s="84">
        <v>625.56168184730609</v>
      </c>
      <c r="M164" s="84">
        <v>-8.5187502012448704</v>
      </c>
      <c r="N164" s="92">
        <v>2</v>
      </c>
      <c r="O164" s="92">
        <v>2</v>
      </c>
      <c r="P164" s="15"/>
      <c r="Q164" s="99">
        <v>503</v>
      </c>
      <c r="R164" s="48" t="s">
        <v>176</v>
      </c>
      <c r="S164" s="85">
        <v>7515</v>
      </c>
      <c r="T164" s="108">
        <v>121.96968996031178</v>
      </c>
      <c r="U164" s="108">
        <v>391.70044736202016</v>
      </c>
      <c r="V164" s="108">
        <v>513.67013732233193</v>
      </c>
      <c r="W164" s="108">
        <v>111.88310623337264</v>
      </c>
      <c r="X164" s="108">
        <v>625.55324355570463</v>
      </c>
      <c r="Y164" s="108">
        <v>-26.27332002661344</v>
      </c>
      <c r="Z164" s="108">
        <v>599.27992352909121</v>
      </c>
      <c r="AA164" s="108">
        <v>27.21164835129742</v>
      </c>
      <c r="AB164" s="108">
        <v>626.49157188038862</v>
      </c>
      <c r="AC164" s="92">
        <v>2</v>
      </c>
      <c r="AD164" s="92">
        <v>2</v>
      </c>
    </row>
    <row r="165" spans="1:30" s="9" customFormat="1" ht="16.5">
      <c r="A165" s="82">
        <v>504</v>
      </c>
      <c r="B165" s="83" t="s">
        <v>177</v>
      </c>
      <c r="C165" s="108">
        <v>1677</v>
      </c>
      <c r="D165" s="84">
        <v>-98.815021502163944</v>
      </c>
      <c r="E165" s="84">
        <v>435.26488430565922</v>
      </c>
      <c r="F165" s="84">
        <v>336.44986280349531</v>
      </c>
      <c r="G165" s="84">
        <v>163.23275106789234</v>
      </c>
      <c r="H165" s="84">
        <v>499.68261387138762</v>
      </c>
      <c r="I165" s="84">
        <v>-273.72510435301132</v>
      </c>
      <c r="J165" s="84">
        <v>225.9575095183763</v>
      </c>
      <c r="K165" s="84">
        <v>-432.28126404293386</v>
      </c>
      <c r="L165" s="84">
        <v>-206.32375452455756</v>
      </c>
      <c r="M165" s="84">
        <v>-72.218381591668958</v>
      </c>
      <c r="N165" s="92">
        <v>1</v>
      </c>
      <c r="O165" s="93">
        <v>34</v>
      </c>
      <c r="P165" s="15"/>
      <c r="Q165" s="99">
        <v>504</v>
      </c>
      <c r="R165" s="48" t="s">
        <v>177</v>
      </c>
      <c r="S165" s="85">
        <v>1715</v>
      </c>
      <c r="T165" s="108">
        <v>-49.938421140580083</v>
      </c>
      <c r="U165" s="108">
        <v>466.64137608684064</v>
      </c>
      <c r="V165" s="108">
        <v>416.70295494626055</v>
      </c>
      <c r="W165" s="108">
        <v>149.13299447282265</v>
      </c>
      <c r="X165" s="108">
        <v>565.83594941908314</v>
      </c>
      <c r="Y165" s="108">
        <v>-267.66005830903788</v>
      </c>
      <c r="Z165" s="108">
        <v>298.17589111004526</v>
      </c>
      <c r="AA165" s="108">
        <v>-483.37242136443149</v>
      </c>
      <c r="AB165" s="108">
        <v>-185.19653025438626</v>
      </c>
      <c r="AC165" s="92">
        <v>1</v>
      </c>
      <c r="AD165" s="93">
        <v>34</v>
      </c>
    </row>
    <row r="166" spans="1:30" s="9" customFormat="1" ht="16.5">
      <c r="A166" s="82">
        <v>505</v>
      </c>
      <c r="B166" s="83" t="s">
        <v>178</v>
      </c>
      <c r="C166" s="108">
        <v>20934</v>
      </c>
      <c r="D166" s="84">
        <v>559.69548559253872</v>
      </c>
      <c r="E166" s="84">
        <v>164.42238814352177</v>
      </c>
      <c r="F166" s="84">
        <v>724.11787373606046</v>
      </c>
      <c r="G166" s="84">
        <v>82.321290296610982</v>
      </c>
      <c r="H166" s="84">
        <v>806.43916403267144</v>
      </c>
      <c r="I166" s="84">
        <v>-89.256616031336577</v>
      </c>
      <c r="J166" s="84">
        <v>717.18254800133491</v>
      </c>
      <c r="K166" s="84">
        <v>-92.925765359701913</v>
      </c>
      <c r="L166" s="84">
        <v>624.25678264163298</v>
      </c>
      <c r="M166" s="84">
        <v>-6.4399382109550061</v>
      </c>
      <c r="N166" s="92">
        <v>1</v>
      </c>
      <c r="O166" s="93">
        <v>35</v>
      </c>
      <c r="P166" s="15"/>
      <c r="Q166" s="99">
        <v>505</v>
      </c>
      <c r="R166" s="48" t="s">
        <v>178</v>
      </c>
      <c r="S166" s="85">
        <v>20957</v>
      </c>
      <c r="T166" s="108">
        <v>560.04016230448326</v>
      </c>
      <c r="U166" s="108">
        <v>174.79894746081206</v>
      </c>
      <c r="V166" s="108">
        <v>734.83910976529523</v>
      </c>
      <c r="W166" s="108">
        <v>77.942034651890438</v>
      </c>
      <c r="X166" s="108">
        <v>812.7811444171856</v>
      </c>
      <c r="Y166" s="108">
        <v>-89.158658204895744</v>
      </c>
      <c r="Z166" s="108">
        <v>723.62248621228991</v>
      </c>
      <c r="AA166" s="108">
        <v>-86.652735619124854</v>
      </c>
      <c r="AB166" s="108">
        <v>636.96975059316503</v>
      </c>
      <c r="AC166" s="92">
        <v>1</v>
      </c>
      <c r="AD166" s="93">
        <v>35</v>
      </c>
    </row>
    <row r="167" spans="1:30" s="9" customFormat="1" ht="16.5">
      <c r="A167" s="82">
        <v>507</v>
      </c>
      <c r="B167" s="83" t="s">
        <v>179</v>
      </c>
      <c r="C167" s="108">
        <v>7057</v>
      </c>
      <c r="D167" s="84">
        <v>-124.16852899536485</v>
      </c>
      <c r="E167" s="84">
        <v>194.89709340558039</v>
      </c>
      <c r="F167" s="84">
        <v>70.72856441021554</v>
      </c>
      <c r="G167" s="84">
        <v>160.48206801002172</v>
      </c>
      <c r="H167" s="84">
        <v>231.21063242023726</v>
      </c>
      <c r="I167" s="84">
        <v>-8.0092107127674641</v>
      </c>
      <c r="J167" s="84">
        <v>223.20142170746979</v>
      </c>
      <c r="K167" s="84">
        <v>-2.5250364715884914</v>
      </c>
      <c r="L167" s="84">
        <v>220.67638523588136</v>
      </c>
      <c r="M167" s="84">
        <v>-50.035183252044504</v>
      </c>
      <c r="N167" s="92">
        <v>10</v>
      </c>
      <c r="O167" s="92">
        <v>10</v>
      </c>
      <c r="P167" s="15"/>
      <c r="Q167" s="99">
        <v>507</v>
      </c>
      <c r="R167" s="48" t="s">
        <v>179</v>
      </c>
      <c r="S167" s="47">
        <v>7099</v>
      </c>
      <c r="T167" s="108">
        <v>-114.2917999016194</v>
      </c>
      <c r="U167" s="108">
        <v>245.93275401088906</v>
      </c>
      <c r="V167" s="108">
        <v>131.64095410926964</v>
      </c>
      <c r="W167" s="108">
        <v>149.5574764594854</v>
      </c>
      <c r="X167" s="108">
        <v>281.19843056875504</v>
      </c>
      <c r="Y167" s="108">
        <v>-7.961825609240738</v>
      </c>
      <c r="Z167" s="108">
        <v>273.2366049595143</v>
      </c>
      <c r="AA167" s="108">
        <v>9.9182899676010727</v>
      </c>
      <c r="AB167" s="108">
        <v>283.15489492711538</v>
      </c>
      <c r="AC167" s="92">
        <v>10</v>
      </c>
      <c r="AD167" s="92">
        <v>10</v>
      </c>
    </row>
    <row r="168" spans="1:30" s="9" customFormat="1" ht="16.5">
      <c r="A168" s="82">
        <v>508</v>
      </c>
      <c r="B168" s="83" t="s">
        <v>180</v>
      </c>
      <c r="C168" s="108">
        <v>9270</v>
      </c>
      <c r="D168" s="84">
        <v>-93.018806773631056</v>
      </c>
      <c r="E168" s="84">
        <v>2.777753304585886</v>
      </c>
      <c r="F168" s="84">
        <v>-90.24105346904517</v>
      </c>
      <c r="G168" s="84">
        <v>110.01394577166747</v>
      </c>
      <c r="H168" s="84">
        <v>19.772892302622296</v>
      </c>
      <c r="I168" s="84">
        <v>-43.704314994606257</v>
      </c>
      <c r="J168" s="84">
        <v>-23.931422691983961</v>
      </c>
      <c r="K168" s="84">
        <v>-3.7851442394821961</v>
      </c>
      <c r="L168" s="84">
        <v>-27.716566931466161</v>
      </c>
      <c r="M168" s="84">
        <v>-169.93748940613082</v>
      </c>
      <c r="N168" s="92">
        <v>6</v>
      </c>
      <c r="O168" s="92">
        <v>6</v>
      </c>
      <c r="P168" s="15"/>
      <c r="Q168" s="99">
        <v>508</v>
      </c>
      <c r="R168" s="48" t="s">
        <v>180</v>
      </c>
      <c r="S168" s="85">
        <v>9271</v>
      </c>
      <c r="T168" s="108">
        <v>-122.56317758865977</v>
      </c>
      <c r="U168" s="108">
        <v>211.95849616463369</v>
      </c>
      <c r="V168" s="108">
        <v>89.395318575973917</v>
      </c>
      <c r="W168" s="108">
        <v>100.31034904422408</v>
      </c>
      <c r="X168" s="108">
        <v>189.70566762019797</v>
      </c>
      <c r="Y168" s="108">
        <v>-43.699600906051124</v>
      </c>
      <c r="Z168" s="108">
        <v>146.00606671414687</v>
      </c>
      <c r="AA168" s="108">
        <v>14.4754913191673</v>
      </c>
      <c r="AB168" s="108">
        <v>160.48155803331414</v>
      </c>
      <c r="AC168" s="92">
        <v>6</v>
      </c>
      <c r="AD168" s="92">
        <v>6</v>
      </c>
    </row>
    <row r="169" spans="1:30" s="9" customFormat="1" ht="16.5">
      <c r="A169" s="82">
        <v>529</v>
      </c>
      <c r="B169" s="83" t="s">
        <v>181</v>
      </c>
      <c r="C169" s="108">
        <v>20129</v>
      </c>
      <c r="D169" s="84">
        <v>531.64838203905197</v>
      </c>
      <c r="E169" s="84">
        <v>-30.298271242257041</v>
      </c>
      <c r="F169" s="84">
        <v>501.35011079679492</v>
      </c>
      <c r="G169" s="84">
        <v>69.589717554771184</v>
      </c>
      <c r="H169" s="84">
        <v>570.93982835156612</v>
      </c>
      <c r="I169" s="84">
        <v>-42.771623031447163</v>
      </c>
      <c r="J169" s="84">
        <v>528.168205320119</v>
      </c>
      <c r="K169" s="84">
        <v>0.51756855780217947</v>
      </c>
      <c r="L169" s="84">
        <v>528.68577387792106</v>
      </c>
      <c r="M169" s="84">
        <v>-30.05837951443516</v>
      </c>
      <c r="N169" s="92">
        <v>2</v>
      </c>
      <c r="O169" s="92">
        <v>2</v>
      </c>
      <c r="P169" s="15"/>
      <c r="Q169" s="99">
        <v>529</v>
      </c>
      <c r="R169" s="48" t="s">
        <v>181</v>
      </c>
      <c r="S169" s="85">
        <v>19999</v>
      </c>
      <c r="T169" s="108">
        <v>561.4933352220304</v>
      </c>
      <c r="U169" s="108">
        <v>-28.31310147075077</v>
      </c>
      <c r="V169" s="108">
        <v>533.18023375127962</v>
      </c>
      <c r="W169" s="108">
        <v>68.096003565898712</v>
      </c>
      <c r="X169" s="108">
        <v>601.27623731717836</v>
      </c>
      <c r="Y169" s="108">
        <v>-43.049652482624133</v>
      </c>
      <c r="Z169" s="108">
        <v>558.22658483455416</v>
      </c>
      <c r="AA169" s="108">
        <v>-2.4244843292914591</v>
      </c>
      <c r="AB169" s="108">
        <v>555.80210050526273</v>
      </c>
      <c r="AC169" s="92">
        <v>2</v>
      </c>
      <c r="AD169" s="92">
        <v>2</v>
      </c>
    </row>
    <row r="170" spans="1:30" s="9" customFormat="1" ht="16.5">
      <c r="A170" s="82">
        <v>531</v>
      </c>
      <c r="B170" s="83" t="s">
        <v>182</v>
      </c>
      <c r="C170" s="108">
        <v>4939</v>
      </c>
      <c r="D170" s="84">
        <v>-169.61757709067984</v>
      </c>
      <c r="E170" s="84">
        <v>385.13142458357572</v>
      </c>
      <c r="F170" s="84">
        <v>215.51384749289588</v>
      </c>
      <c r="G170" s="84">
        <v>107.96037236891802</v>
      </c>
      <c r="H170" s="84">
        <v>323.47421986181388</v>
      </c>
      <c r="I170" s="84">
        <v>-61.903421745292569</v>
      </c>
      <c r="J170" s="84">
        <v>261.5707981165213</v>
      </c>
      <c r="K170" s="84">
        <v>-18.73788196800971</v>
      </c>
      <c r="L170" s="84">
        <v>242.8329161485116</v>
      </c>
      <c r="M170" s="84">
        <v>18.605254610310368</v>
      </c>
      <c r="N170" s="92">
        <v>4</v>
      </c>
      <c r="O170" s="92">
        <v>4</v>
      </c>
      <c r="P170" s="15"/>
      <c r="Q170" s="99">
        <v>531</v>
      </c>
      <c r="R170" s="48" t="s">
        <v>182</v>
      </c>
      <c r="S170" s="85">
        <v>4966</v>
      </c>
      <c r="T170" s="108">
        <v>-215.96433123815822</v>
      </c>
      <c r="U170" s="108">
        <v>421.72574961007786</v>
      </c>
      <c r="V170" s="108">
        <v>205.76141837191963</v>
      </c>
      <c r="W170" s="108">
        <v>98.770979745648489</v>
      </c>
      <c r="X170" s="108">
        <v>304.53239811756816</v>
      </c>
      <c r="Y170" s="108">
        <v>-61.566854611357229</v>
      </c>
      <c r="Z170" s="108">
        <v>242.96554350621093</v>
      </c>
      <c r="AA170" s="108">
        <v>-7.5977299174385795</v>
      </c>
      <c r="AB170" s="108">
        <v>235.36781358877235</v>
      </c>
      <c r="AC170" s="92">
        <v>4</v>
      </c>
      <c r="AD170" s="92">
        <v>4</v>
      </c>
    </row>
    <row r="171" spans="1:30" s="9" customFormat="1" ht="16.5">
      <c r="A171" s="82">
        <v>535</v>
      </c>
      <c r="B171" s="83" t="s">
        <v>183</v>
      </c>
      <c r="C171" s="108">
        <v>10378</v>
      </c>
      <c r="D171" s="84">
        <v>908.42340159057903</v>
      </c>
      <c r="E171" s="84">
        <v>634.09974102466117</v>
      </c>
      <c r="F171" s="84">
        <v>1542.5231426152402</v>
      </c>
      <c r="G171" s="84">
        <v>119.27055201364352</v>
      </c>
      <c r="H171" s="84">
        <v>1661.7936946288837</v>
      </c>
      <c r="I171" s="84">
        <v>-60.382154557718252</v>
      </c>
      <c r="J171" s="84">
        <v>1601.4115400711655</v>
      </c>
      <c r="K171" s="84">
        <v>-17.430353154750431</v>
      </c>
      <c r="L171" s="84">
        <v>1583.9811869164148</v>
      </c>
      <c r="M171" s="84">
        <v>34.412062820271558</v>
      </c>
      <c r="N171" s="92">
        <v>17</v>
      </c>
      <c r="O171" s="92">
        <v>17</v>
      </c>
      <c r="P171" s="15"/>
      <c r="Q171" s="99">
        <v>535</v>
      </c>
      <c r="R171" s="48" t="s">
        <v>183</v>
      </c>
      <c r="S171" s="85">
        <v>10454</v>
      </c>
      <c r="T171" s="108">
        <v>890.22177116839441</v>
      </c>
      <c r="U171" s="108">
        <v>627.63711284464216</v>
      </c>
      <c r="V171" s="108">
        <v>1517.8588840130365</v>
      </c>
      <c r="W171" s="108">
        <v>109.08377288201275</v>
      </c>
      <c r="X171" s="108">
        <v>1626.9426568950491</v>
      </c>
      <c r="Y171" s="108">
        <v>-59.94317964415535</v>
      </c>
      <c r="Z171" s="108">
        <v>1566.999477250894</v>
      </c>
      <c r="AA171" s="108">
        <v>-19.413173761239715</v>
      </c>
      <c r="AB171" s="108">
        <v>1547.5863034896543</v>
      </c>
      <c r="AC171" s="92">
        <v>17</v>
      </c>
      <c r="AD171" s="92">
        <v>17</v>
      </c>
    </row>
    <row r="172" spans="1:30" s="9" customFormat="1" ht="16.5">
      <c r="A172" s="82">
        <v>536</v>
      </c>
      <c r="B172" s="83" t="s">
        <v>184</v>
      </c>
      <c r="C172" s="108">
        <v>36176</v>
      </c>
      <c r="D172" s="84">
        <v>431.67338720795038</v>
      </c>
      <c r="E172" s="84">
        <v>178.43767790085261</v>
      </c>
      <c r="F172" s="84">
        <v>610.11106510880302</v>
      </c>
      <c r="G172" s="84">
        <v>48.599955338459907</v>
      </c>
      <c r="H172" s="84">
        <v>658.71102044726297</v>
      </c>
      <c r="I172" s="84">
        <v>-29.485349402919063</v>
      </c>
      <c r="J172" s="84">
        <v>629.22567104434393</v>
      </c>
      <c r="K172" s="84">
        <v>6.4490160305174804</v>
      </c>
      <c r="L172" s="84">
        <v>635.67468707486137</v>
      </c>
      <c r="M172" s="84">
        <v>8.2766571314609791</v>
      </c>
      <c r="N172" s="92">
        <v>6</v>
      </c>
      <c r="O172" s="92">
        <v>6</v>
      </c>
      <c r="P172" s="15"/>
      <c r="Q172" s="99">
        <v>536</v>
      </c>
      <c r="R172" s="48" t="s">
        <v>184</v>
      </c>
      <c r="S172" s="85">
        <v>35647</v>
      </c>
      <c r="T172" s="108">
        <v>432.1830434632883</v>
      </c>
      <c r="U172" s="108">
        <v>173.83952453017758</v>
      </c>
      <c r="V172" s="108">
        <v>606.02256799346594</v>
      </c>
      <c r="W172" s="108">
        <v>44.849356683296236</v>
      </c>
      <c r="X172" s="108">
        <v>650.87192467676209</v>
      </c>
      <c r="Y172" s="108">
        <v>-29.922910763879148</v>
      </c>
      <c r="Z172" s="108">
        <v>620.94901391288295</v>
      </c>
      <c r="AA172" s="108">
        <v>4.5647732736836222</v>
      </c>
      <c r="AB172" s="108">
        <v>625.51378718656656</v>
      </c>
      <c r="AC172" s="92">
        <v>6</v>
      </c>
      <c r="AD172" s="92">
        <v>6</v>
      </c>
    </row>
    <row r="173" spans="1:30" s="9" customFormat="1" ht="16.5">
      <c r="A173" s="82">
        <v>538</v>
      </c>
      <c r="B173" s="83" t="s">
        <v>185</v>
      </c>
      <c r="C173" s="108">
        <v>4659</v>
      </c>
      <c r="D173" s="84">
        <v>571.03620917144849</v>
      </c>
      <c r="E173" s="84">
        <v>371.4822495327046</v>
      </c>
      <c r="F173" s="84">
        <v>942.51845870415309</v>
      </c>
      <c r="G173" s="84">
        <v>88.316820642894015</v>
      </c>
      <c r="H173" s="84">
        <v>1030.8352793470472</v>
      </c>
      <c r="I173" s="84">
        <v>176.76776132217213</v>
      </c>
      <c r="J173" s="84">
        <v>1207.6030406692194</v>
      </c>
      <c r="K173" s="84">
        <v>1.5670810817772041</v>
      </c>
      <c r="L173" s="84">
        <v>1209.1701217509965</v>
      </c>
      <c r="M173" s="84">
        <v>20.430483202174628</v>
      </c>
      <c r="N173" s="92">
        <v>2</v>
      </c>
      <c r="O173" s="92">
        <v>2</v>
      </c>
      <c r="P173" s="15"/>
      <c r="Q173" s="99">
        <v>538</v>
      </c>
      <c r="R173" s="48" t="s">
        <v>185</v>
      </c>
      <c r="S173" s="85">
        <v>4695</v>
      </c>
      <c r="T173" s="108">
        <v>555.74144535497669</v>
      </c>
      <c r="U173" s="108">
        <v>374.40802527465974</v>
      </c>
      <c r="V173" s="108">
        <v>930.14947062963631</v>
      </c>
      <c r="W173" s="108">
        <v>81.610733269783267</v>
      </c>
      <c r="X173" s="108">
        <v>1011.7602038994196</v>
      </c>
      <c r="Y173" s="108">
        <v>175.41235356762513</v>
      </c>
      <c r="Z173" s="108">
        <v>1187.1725574670447</v>
      </c>
      <c r="AA173" s="108">
        <v>-0.22012337380192015</v>
      </c>
      <c r="AB173" s="108">
        <v>1186.9524340932428</v>
      </c>
      <c r="AC173" s="92">
        <v>2</v>
      </c>
      <c r="AD173" s="92">
        <v>2</v>
      </c>
    </row>
    <row r="174" spans="1:30" s="9" customFormat="1" ht="16.5">
      <c r="A174" s="82">
        <v>541</v>
      </c>
      <c r="B174" s="83" t="s">
        <v>186</v>
      </c>
      <c r="C174" s="108">
        <v>8980</v>
      </c>
      <c r="D174" s="84">
        <v>687.80195087771267</v>
      </c>
      <c r="E174" s="84">
        <v>493.35477548850201</v>
      </c>
      <c r="F174" s="84">
        <v>1181.1567263662146</v>
      </c>
      <c r="G174" s="84">
        <v>167.11359417762142</v>
      </c>
      <c r="H174" s="84">
        <v>1348.2703205438361</v>
      </c>
      <c r="I174" s="84">
        <v>-51.828730512249443</v>
      </c>
      <c r="J174" s="84">
        <v>1296.4415900315867</v>
      </c>
      <c r="K174" s="84">
        <v>-8.0003871046770598</v>
      </c>
      <c r="L174" s="84">
        <v>1288.4412029269097</v>
      </c>
      <c r="M174" s="84">
        <v>-16.255839351619215</v>
      </c>
      <c r="N174" s="92">
        <v>12</v>
      </c>
      <c r="O174" s="92">
        <v>12</v>
      </c>
      <c r="P174" s="15"/>
      <c r="Q174" s="99">
        <v>541</v>
      </c>
      <c r="R174" s="48" t="s">
        <v>186</v>
      </c>
      <c r="S174" s="85">
        <v>9130</v>
      </c>
      <c r="T174" s="108">
        <v>702.92869322400247</v>
      </c>
      <c r="U174" s="108">
        <v>507.0540023645429</v>
      </c>
      <c r="V174" s="108">
        <v>1209.9826955885453</v>
      </c>
      <c r="W174" s="108">
        <v>153.6919517574205</v>
      </c>
      <c r="X174" s="108">
        <v>1363.6746473459659</v>
      </c>
      <c r="Y174" s="108">
        <v>-50.977217962760129</v>
      </c>
      <c r="Z174" s="108">
        <v>1312.6974293832059</v>
      </c>
      <c r="AA174" s="108">
        <v>-6.5635407338444693</v>
      </c>
      <c r="AB174" s="108">
        <v>1306.1338886493613</v>
      </c>
      <c r="AC174" s="92">
        <v>12</v>
      </c>
      <c r="AD174" s="92">
        <v>12</v>
      </c>
    </row>
    <row r="175" spans="1:30" s="9" customFormat="1" ht="16.5">
      <c r="A175" s="82">
        <v>543</v>
      </c>
      <c r="B175" s="83" t="s">
        <v>187</v>
      </c>
      <c r="C175" s="108">
        <v>45048</v>
      </c>
      <c r="D175" s="84">
        <v>864.85562007656597</v>
      </c>
      <c r="E175" s="84">
        <v>-4.1455187632121717</v>
      </c>
      <c r="F175" s="84">
        <v>860.71010131335379</v>
      </c>
      <c r="G175" s="84">
        <v>55.096006234900727</v>
      </c>
      <c r="H175" s="84">
        <v>915.80610754825454</v>
      </c>
      <c r="I175" s="84">
        <v>-174.39535606464216</v>
      </c>
      <c r="J175" s="84">
        <v>741.41075148361233</v>
      </c>
      <c r="K175" s="84">
        <v>-4.1339524826851344</v>
      </c>
      <c r="L175" s="84">
        <v>737.27679900092721</v>
      </c>
      <c r="M175" s="84">
        <v>1.8352070215630647</v>
      </c>
      <c r="N175" s="92">
        <v>1</v>
      </c>
      <c r="O175" s="93">
        <v>35</v>
      </c>
      <c r="P175" s="15"/>
      <c r="Q175" s="99">
        <v>543</v>
      </c>
      <c r="R175" s="48" t="s">
        <v>187</v>
      </c>
      <c r="S175" s="85">
        <v>44785</v>
      </c>
      <c r="T175" s="108">
        <v>865.02878967151537</v>
      </c>
      <c r="U175" s="108">
        <v>-4.6801282995892937</v>
      </c>
      <c r="V175" s="108">
        <v>860.34866137192614</v>
      </c>
      <c r="W175" s="108">
        <v>54.646376223984966</v>
      </c>
      <c r="X175" s="108">
        <v>914.99503759591107</v>
      </c>
      <c r="Y175" s="108">
        <v>-175.41949313386178</v>
      </c>
      <c r="Z175" s="108">
        <v>739.57554446204927</v>
      </c>
      <c r="AA175" s="108">
        <v>-8.4902761018198092</v>
      </c>
      <c r="AB175" s="108">
        <v>731.08526836022941</v>
      </c>
      <c r="AC175" s="92">
        <v>1</v>
      </c>
      <c r="AD175" s="93">
        <v>35</v>
      </c>
    </row>
    <row r="176" spans="1:30" s="9" customFormat="1" ht="16.5">
      <c r="A176" s="82">
        <v>545</v>
      </c>
      <c r="B176" s="83" t="s">
        <v>188</v>
      </c>
      <c r="C176" s="108">
        <v>9554</v>
      </c>
      <c r="D176" s="84">
        <v>1335.2135002216939</v>
      </c>
      <c r="E176" s="84">
        <v>378.81329070561969</v>
      </c>
      <c r="F176" s="84">
        <v>1714.0267909273136</v>
      </c>
      <c r="G176" s="84">
        <v>184.71019642092935</v>
      </c>
      <c r="H176" s="84">
        <v>1898.736987348243</v>
      </c>
      <c r="I176" s="84">
        <v>74.741260205149672</v>
      </c>
      <c r="J176" s="84">
        <v>1973.4782475533927</v>
      </c>
      <c r="K176" s="84">
        <v>13.608787523550347</v>
      </c>
      <c r="L176" s="84">
        <v>1987.0870350769426</v>
      </c>
      <c r="M176" s="84">
        <v>58.67083187014282</v>
      </c>
      <c r="N176" s="92">
        <v>15</v>
      </c>
      <c r="O176" s="92">
        <v>15</v>
      </c>
      <c r="P176" s="15"/>
      <c r="Q176" s="99">
        <v>545</v>
      </c>
      <c r="R176" s="48" t="s">
        <v>188</v>
      </c>
      <c r="S176" s="85">
        <v>9621</v>
      </c>
      <c r="T176" s="108">
        <v>1325.3407474190299</v>
      </c>
      <c r="U176" s="108">
        <v>342.14593496618409</v>
      </c>
      <c r="V176" s="108">
        <v>1667.486682385214</v>
      </c>
      <c r="W176" s="108">
        <v>173.09996622600619</v>
      </c>
      <c r="X176" s="108">
        <v>1840.58664861122</v>
      </c>
      <c r="Y176" s="108">
        <v>74.220767072029929</v>
      </c>
      <c r="Z176" s="108">
        <v>1914.8074156832499</v>
      </c>
      <c r="AA176" s="108">
        <v>9.6850454006860005</v>
      </c>
      <c r="AB176" s="108">
        <v>1924.492461083936</v>
      </c>
      <c r="AC176" s="92">
        <v>15</v>
      </c>
      <c r="AD176" s="92">
        <v>15</v>
      </c>
    </row>
    <row r="177" spans="1:30" s="9" customFormat="1" ht="16.5">
      <c r="A177" s="82">
        <v>560</v>
      </c>
      <c r="B177" s="83" t="s">
        <v>189</v>
      </c>
      <c r="C177" s="108">
        <v>15651</v>
      </c>
      <c r="D177" s="84">
        <v>391.588460187615</v>
      </c>
      <c r="E177" s="84">
        <v>407.19258202292525</v>
      </c>
      <c r="F177" s="84">
        <v>798.78104221054025</v>
      </c>
      <c r="G177" s="84">
        <v>118.07944854150333</v>
      </c>
      <c r="H177" s="84">
        <v>916.86049075204357</v>
      </c>
      <c r="I177" s="84">
        <v>-90.47357996294167</v>
      </c>
      <c r="J177" s="84">
        <v>826.38691078910188</v>
      </c>
      <c r="K177" s="84">
        <v>22.578954954954973</v>
      </c>
      <c r="L177" s="84">
        <v>848.96586574405683</v>
      </c>
      <c r="M177" s="84">
        <v>-12.721989431302745</v>
      </c>
      <c r="N177" s="92">
        <v>7</v>
      </c>
      <c r="O177" s="92">
        <v>7</v>
      </c>
      <c r="P177" s="15"/>
      <c r="Q177" s="99">
        <v>560</v>
      </c>
      <c r="R177" s="48" t="s">
        <v>189</v>
      </c>
      <c r="S177" s="85">
        <v>15669</v>
      </c>
      <c r="T177" s="108">
        <v>399.89539931632811</v>
      </c>
      <c r="U177" s="108">
        <v>418.81319696711813</v>
      </c>
      <c r="V177" s="108">
        <v>818.70859628344613</v>
      </c>
      <c r="W177" s="108">
        <v>110.76995101079852</v>
      </c>
      <c r="X177" s="108">
        <v>929.47854729424466</v>
      </c>
      <c r="Y177" s="108">
        <v>-90.369647073840071</v>
      </c>
      <c r="Z177" s="108">
        <v>839.10890022040462</v>
      </c>
      <c r="AA177" s="108">
        <v>25.608684893547778</v>
      </c>
      <c r="AB177" s="108">
        <v>864.71758511395228</v>
      </c>
      <c r="AC177" s="92">
        <v>7</v>
      </c>
      <c r="AD177" s="92">
        <v>7</v>
      </c>
    </row>
    <row r="178" spans="1:30" s="9" customFormat="1" ht="16.5">
      <c r="A178" s="82">
        <v>561</v>
      </c>
      <c r="B178" s="83" t="s">
        <v>190</v>
      </c>
      <c r="C178" s="108">
        <v>1304</v>
      </c>
      <c r="D178" s="84">
        <v>1051.9560491095658</v>
      </c>
      <c r="E178" s="84">
        <v>367.4540255539992</v>
      </c>
      <c r="F178" s="84">
        <v>1419.410074663565</v>
      </c>
      <c r="G178" s="84">
        <v>213.01477374564422</v>
      </c>
      <c r="H178" s="84">
        <v>1632.4248484092091</v>
      </c>
      <c r="I178" s="84">
        <v>-191.87960122699386</v>
      </c>
      <c r="J178" s="84">
        <v>1440.5452471822152</v>
      </c>
      <c r="K178" s="84">
        <v>-486.96803443251542</v>
      </c>
      <c r="L178" s="84">
        <v>953.57721274970004</v>
      </c>
      <c r="M178" s="84">
        <v>-94.667473737334603</v>
      </c>
      <c r="N178" s="92">
        <v>2</v>
      </c>
      <c r="O178" s="92">
        <v>2</v>
      </c>
      <c r="P178" s="15"/>
      <c r="Q178" s="99">
        <v>561</v>
      </c>
      <c r="R178" s="48" t="s">
        <v>190</v>
      </c>
      <c r="S178" s="85">
        <v>1315</v>
      </c>
      <c r="T178" s="108">
        <v>1194.8633120560232</v>
      </c>
      <c r="U178" s="108">
        <v>329.28206551823342</v>
      </c>
      <c r="V178" s="108">
        <v>1524.1453775742566</v>
      </c>
      <c r="W178" s="108">
        <v>201.34186806012212</v>
      </c>
      <c r="X178" s="108">
        <v>1725.4872456343787</v>
      </c>
      <c r="Y178" s="108">
        <v>-190.27452471482889</v>
      </c>
      <c r="Z178" s="108">
        <v>1535.2127209195498</v>
      </c>
      <c r="AA178" s="108">
        <v>-652.58896398479101</v>
      </c>
      <c r="AB178" s="108">
        <v>882.62375693475883</v>
      </c>
      <c r="AC178" s="92">
        <v>2</v>
      </c>
      <c r="AD178" s="92">
        <v>2</v>
      </c>
    </row>
    <row r="179" spans="1:30" s="9" customFormat="1" ht="16.5">
      <c r="A179" s="82">
        <v>562</v>
      </c>
      <c r="B179" s="83" t="s">
        <v>191</v>
      </c>
      <c r="C179" s="108">
        <v>8869</v>
      </c>
      <c r="D179" s="84">
        <v>206.71166082937722</v>
      </c>
      <c r="E179" s="84">
        <v>368.00890507032767</v>
      </c>
      <c r="F179" s="84">
        <v>574.72056589970487</v>
      </c>
      <c r="G179" s="84">
        <v>120.47016087649328</v>
      </c>
      <c r="H179" s="84">
        <v>695.19072677619818</v>
      </c>
      <c r="I179" s="84">
        <v>-23.563986920735143</v>
      </c>
      <c r="J179" s="84">
        <v>671.62673985546303</v>
      </c>
      <c r="K179" s="84">
        <v>-26.509925256511465</v>
      </c>
      <c r="L179" s="84">
        <v>645.11681459895146</v>
      </c>
      <c r="M179" s="84">
        <v>14.263383025651933</v>
      </c>
      <c r="N179" s="92">
        <v>6</v>
      </c>
      <c r="O179" s="92">
        <v>6</v>
      </c>
      <c r="P179" s="15"/>
      <c r="Q179" s="99">
        <v>562</v>
      </c>
      <c r="R179" s="48" t="s">
        <v>191</v>
      </c>
      <c r="S179" s="85">
        <v>8839</v>
      </c>
      <c r="T179" s="108">
        <v>191.32357005463572</v>
      </c>
      <c r="U179" s="108">
        <v>377.92048930076032</v>
      </c>
      <c r="V179" s="108">
        <v>569.24405935539619</v>
      </c>
      <c r="W179" s="108">
        <v>111.76326172376439</v>
      </c>
      <c r="X179" s="108">
        <v>681.00732107916053</v>
      </c>
      <c r="Y179" s="108">
        <v>-23.643964249349473</v>
      </c>
      <c r="Z179" s="108">
        <v>657.3633568298111</v>
      </c>
      <c r="AA179" s="108">
        <v>-24.515707989761296</v>
      </c>
      <c r="AB179" s="108">
        <v>632.84764884004983</v>
      </c>
      <c r="AC179" s="92">
        <v>6</v>
      </c>
      <c r="AD179" s="92">
        <v>6</v>
      </c>
    </row>
    <row r="180" spans="1:30" s="9" customFormat="1" ht="16.5">
      <c r="A180" s="82">
        <v>563</v>
      </c>
      <c r="B180" s="83" t="s">
        <v>192</v>
      </c>
      <c r="C180" s="108">
        <v>6912</v>
      </c>
      <c r="D180" s="84">
        <v>221.77606828922993</v>
      </c>
      <c r="E180" s="84">
        <v>465.52268718042689</v>
      </c>
      <c r="F180" s="84">
        <v>687.29875546965684</v>
      </c>
      <c r="G180" s="84">
        <v>113.58544718940659</v>
      </c>
      <c r="H180" s="84">
        <v>800.88420265906348</v>
      </c>
      <c r="I180" s="84">
        <v>-32.755497685185183</v>
      </c>
      <c r="J180" s="84">
        <v>768.12870497387826</v>
      </c>
      <c r="K180" s="84">
        <v>16.157759548611121</v>
      </c>
      <c r="L180" s="84">
        <v>784.28646452248938</v>
      </c>
      <c r="M180" s="84">
        <v>-7.1714278560345974</v>
      </c>
      <c r="N180" s="92">
        <v>17</v>
      </c>
      <c r="O180" s="92">
        <v>17</v>
      </c>
      <c r="P180" s="15"/>
      <c r="Q180" s="99">
        <v>563</v>
      </c>
      <c r="R180" s="48" t="s">
        <v>192</v>
      </c>
      <c r="S180" s="85">
        <v>6978</v>
      </c>
      <c r="T180" s="108">
        <v>236.62554260967013</v>
      </c>
      <c r="U180" s="108">
        <v>467.9050085781052</v>
      </c>
      <c r="V180" s="108">
        <v>704.53055118777536</v>
      </c>
      <c r="W180" s="108">
        <v>103.21526808524443</v>
      </c>
      <c r="X180" s="108">
        <v>807.74581927301972</v>
      </c>
      <c r="Y180" s="108">
        <v>-32.445686443106908</v>
      </c>
      <c r="Z180" s="108">
        <v>775.30013282991285</v>
      </c>
      <c r="AA180" s="108">
        <v>18.57527938091145</v>
      </c>
      <c r="AB180" s="108">
        <v>793.87541221082427</v>
      </c>
      <c r="AC180" s="92">
        <v>17</v>
      </c>
      <c r="AD180" s="92">
        <v>17</v>
      </c>
    </row>
    <row r="181" spans="1:30" s="9" customFormat="1" ht="16.5">
      <c r="A181" s="82">
        <v>564</v>
      </c>
      <c r="B181" s="83" t="s">
        <v>193</v>
      </c>
      <c r="C181" s="108">
        <v>216152</v>
      </c>
      <c r="D181" s="84">
        <v>390.28143705717298</v>
      </c>
      <c r="E181" s="84">
        <v>180.37961130580015</v>
      </c>
      <c r="F181" s="84">
        <v>570.66104836297313</v>
      </c>
      <c r="G181" s="84">
        <v>89.22977131108216</v>
      </c>
      <c r="H181" s="84">
        <v>659.89081967405525</v>
      </c>
      <c r="I181" s="84">
        <v>20.914629519967431</v>
      </c>
      <c r="J181" s="84">
        <v>680.80544919402269</v>
      </c>
      <c r="K181" s="84">
        <v>-69.335772395999101</v>
      </c>
      <c r="L181" s="84">
        <v>611.46967679802367</v>
      </c>
      <c r="M181" s="84">
        <v>23.729414793386127</v>
      </c>
      <c r="N181" s="92">
        <v>17</v>
      </c>
      <c r="O181" s="92">
        <v>17</v>
      </c>
      <c r="P181" s="15"/>
      <c r="Q181" s="99">
        <v>564</v>
      </c>
      <c r="R181" s="48" t="s">
        <v>193</v>
      </c>
      <c r="S181" s="85">
        <v>214633</v>
      </c>
      <c r="T181" s="108">
        <v>388.90044930750508</v>
      </c>
      <c r="U181" s="108">
        <v>162.4380136520449</v>
      </c>
      <c r="V181" s="108">
        <v>551.33846295955004</v>
      </c>
      <c r="W181" s="108">
        <v>84.674924970133787</v>
      </c>
      <c r="X181" s="108">
        <v>636.01338792968374</v>
      </c>
      <c r="Y181" s="108">
        <v>21.062646470952743</v>
      </c>
      <c r="Z181" s="108">
        <v>657.07603440063656</v>
      </c>
      <c r="AA181" s="108">
        <v>-68.28938101190171</v>
      </c>
      <c r="AB181" s="108">
        <v>588.78665338873486</v>
      </c>
      <c r="AC181" s="92">
        <v>17</v>
      </c>
      <c r="AD181" s="92">
        <v>17</v>
      </c>
    </row>
    <row r="182" spans="1:30" s="9" customFormat="1" ht="16.5">
      <c r="A182" s="82">
        <v>576</v>
      </c>
      <c r="B182" s="83" t="s">
        <v>194</v>
      </c>
      <c r="C182" s="108">
        <v>2676</v>
      </c>
      <c r="D182" s="84">
        <v>242.10651771905373</v>
      </c>
      <c r="E182" s="84">
        <v>297.86391255877112</v>
      </c>
      <c r="F182" s="84">
        <v>539.97043027782479</v>
      </c>
      <c r="G182" s="84">
        <v>184.24275015532254</v>
      </c>
      <c r="H182" s="84">
        <v>724.21318043314727</v>
      </c>
      <c r="I182" s="84">
        <v>-47.24962630792227</v>
      </c>
      <c r="J182" s="84">
        <v>676.96355412522496</v>
      </c>
      <c r="K182" s="84">
        <v>-26.162139013452919</v>
      </c>
      <c r="L182" s="84">
        <v>650.80141511177214</v>
      </c>
      <c r="M182" s="84">
        <v>-23.638986439324754</v>
      </c>
      <c r="N182" s="92">
        <v>7</v>
      </c>
      <c r="O182" s="92">
        <v>7</v>
      </c>
      <c r="P182" s="15"/>
      <c r="Q182" s="99">
        <v>576</v>
      </c>
      <c r="R182" s="48" t="s">
        <v>194</v>
      </c>
      <c r="S182" s="85">
        <v>2726</v>
      </c>
      <c r="T182" s="108">
        <v>265.42734423163466</v>
      </c>
      <c r="U182" s="108">
        <v>311.47076063411032</v>
      </c>
      <c r="V182" s="108">
        <v>576.89810486574493</v>
      </c>
      <c r="W182" s="108">
        <v>170.08741442220898</v>
      </c>
      <c r="X182" s="108">
        <v>746.98551928795393</v>
      </c>
      <c r="Y182" s="108">
        <v>-46.382978723404257</v>
      </c>
      <c r="Z182" s="108">
        <v>700.60254056454971</v>
      </c>
      <c r="AA182" s="108">
        <v>-19.56744827586207</v>
      </c>
      <c r="AB182" s="108">
        <v>681.03509228868757</v>
      </c>
      <c r="AC182" s="92">
        <v>7</v>
      </c>
      <c r="AD182" s="92">
        <v>7</v>
      </c>
    </row>
    <row r="183" spans="1:30" s="9" customFormat="1" ht="16.5">
      <c r="A183" s="82">
        <v>577</v>
      </c>
      <c r="B183" s="83" t="s">
        <v>195</v>
      </c>
      <c r="C183" s="108">
        <v>11221</v>
      </c>
      <c r="D183" s="84">
        <v>629.5101925495909</v>
      </c>
      <c r="E183" s="84">
        <v>255.49997925708124</v>
      </c>
      <c r="F183" s="84">
        <v>885.01017180667213</v>
      </c>
      <c r="G183" s="84">
        <v>72.97535886687966</v>
      </c>
      <c r="H183" s="84">
        <v>957.98553067355181</v>
      </c>
      <c r="I183" s="84">
        <v>56.813474734872116</v>
      </c>
      <c r="J183" s="84">
        <v>1014.7990054084239</v>
      </c>
      <c r="K183" s="84">
        <v>1.1661332055966462</v>
      </c>
      <c r="L183" s="84">
        <v>1015.9651386140207</v>
      </c>
      <c r="M183" s="84">
        <v>60.227769202641753</v>
      </c>
      <c r="N183" s="92">
        <v>2</v>
      </c>
      <c r="O183" s="92">
        <v>2</v>
      </c>
      <c r="P183" s="15"/>
      <c r="Q183" s="99">
        <v>577</v>
      </c>
      <c r="R183" s="48" t="s">
        <v>195</v>
      </c>
      <c r="S183" s="85">
        <v>11236</v>
      </c>
      <c r="T183" s="108">
        <v>618.71566383660399</v>
      </c>
      <c r="U183" s="108">
        <v>210.58607613854355</v>
      </c>
      <c r="V183" s="108">
        <v>829.3017399751476</v>
      </c>
      <c r="W183" s="108">
        <v>68.531867181150773</v>
      </c>
      <c r="X183" s="108">
        <v>897.83360715629829</v>
      </c>
      <c r="Y183" s="108">
        <v>56.7376290494838</v>
      </c>
      <c r="Z183" s="108">
        <v>954.57123620578216</v>
      </c>
      <c r="AA183" s="108">
        <v>11.39059590245639</v>
      </c>
      <c r="AB183" s="108">
        <v>965.96183210823847</v>
      </c>
      <c r="AC183" s="92">
        <v>2</v>
      </c>
      <c r="AD183" s="92">
        <v>2</v>
      </c>
    </row>
    <row r="184" spans="1:30" s="9" customFormat="1" ht="16.5">
      <c r="A184" s="82">
        <v>578</v>
      </c>
      <c r="B184" s="83" t="s">
        <v>196</v>
      </c>
      <c r="C184" s="108">
        <v>2990</v>
      </c>
      <c r="D184" s="84">
        <v>81.983041459059322</v>
      </c>
      <c r="E184" s="84">
        <v>569.94486822151282</v>
      </c>
      <c r="F184" s="84">
        <v>651.92790968057216</v>
      </c>
      <c r="G184" s="84">
        <v>161.36596769422403</v>
      </c>
      <c r="H184" s="84">
        <v>813.29387737479624</v>
      </c>
      <c r="I184" s="84">
        <v>62.57993311036789</v>
      </c>
      <c r="J184" s="84">
        <v>875.87381048516409</v>
      </c>
      <c r="K184" s="84">
        <v>-4.9895561538461548</v>
      </c>
      <c r="L184" s="84">
        <v>870.88425433131783</v>
      </c>
      <c r="M184" s="84">
        <v>-0.54084407665880008</v>
      </c>
      <c r="N184" s="92">
        <v>18</v>
      </c>
      <c r="O184" s="92">
        <v>18</v>
      </c>
      <c r="P184" s="15"/>
      <c r="Q184" s="99">
        <v>578</v>
      </c>
      <c r="R184" s="48" t="s">
        <v>196</v>
      </c>
      <c r="S184" s="85">
        <v>3037</v>
      </c>
      <c r="T184" s="108">
        <v>94.6478170759639</v>
      </c>
      <c r="U184" s="108">
        <v>572.48479077602826</v>
      </c>
      <c r="V184" s="108">
        <v>667.13260785199213</v>
      </c>
      <c r="W184" s="108">
        <v>147.67058803350551</v>
      </c>
      <c r="X184" s="108">
        <v>814.80319588549764</v>
      </c>
      <c r="Y184" s="108">
        <v>61.61145867632532</v>
      </c>
      <c r="Z184" s="108">
        <v>876.41465456182289</v>
      </c>
      <c r="AA184" s="108">
        <v>85.842434244320074</v>
      </c>
      <c r="AB184" s="108">
        <v>962.25708880614297</v>
      </c>
      <c r="AC184" s="92">
        <v>18</v>
      </c>
      <c r="AD184" s="92">
        <v>18</v>
      </c>
    </row>
    <row r="185" spans="1:30" s="9" customFormat="1" ht="16.5">
      <c r="A185" s="82">
        <v>580</v>
      </c>
      <c r="B185" s="83" t="s">
        <v>197</v>
      </c>
      <c r="C185" s="108">
        <v>4300</v>
      </c>
      <c r="D185" s="84">
        <v>-88.890192306314134</v>
      </c>
      <c r="E185" s="84">
        <v>483.40794764972708</v>
      </c>
      <c r="F185" s="84">
        <v>394.51775534341294</v>
      </c>
      <c r="G185" s="84">
        <v>180.46278836306237</v>
      </c>
      <c r="H185" s="84">
        <v>574.98054370647537</v>
      </c>
      <c r="I185" s="84">
        <v>-65.442093023255808</v>
      </c>
      <c r="J185" s="84">
        <v>509.53845068321959</v>
      </c>
      <c r="K185" s="84">
        <v>57.779475139534895</v>
      </c>
      <c r="L185" s="84">
        <v>567.31792582275443</v>
      </c>
      <c r="M185" s="84">
        <v>-4.8148978110730241</v>
      </c>
      <c r="N185" s="92">
        <v>9</v>
      </c>
      <c r="O185" s="92">
        <v>9</v>
      </c>
      <c r="P185" s="15"/>
      <c r="Q185" s="99">
        <v>580</v>
      </c>
      <c r="R185" s="48" t="s">
        <v>197</v>
      </c>
      <c r="S185" s="85">
        <v>4366</v>
      </c>
      <c r="T185" s="108">
        <v>-90.20357079815814</v>
      </c>
      <c r="U185" s="108">
        <v>502.79175894806355</v>
      </c>
      <c r="V185" s="108">
        <v>412.58818814990542</v>
      </c>
      <c r="W185" s="108">
        <v>166.21797756839098</v>
      </c>
      <c r="X185" s="108">
        <v>578.80616571829637</v>
      </c>
      <c r="Y185" s="108">
        <v>-64.452817224003667</v>
      </c>
      <c r="Z185" s="108">
        <v>514.35334849429262</v>
      </c>
      <c r="AA185" s="108">
        <v>5.726873568483736</v>
      </c>
      <c r="AB185" s="108">
        <v>520.08022206277633</v>
      </c>
      <c r="AC185" s="92">
        <v>9</v>
      </c>
      <c r="AD185" s="92">
        <v>9</v>
      </c>
    </row>
    <row r="186" spans="1:30" s="9" customFormat="1" ht="16.5">
      <c r="A186" s="82">
        <v>581</v>
      </c>
      <c r="B186" s="83" t="s">
        <v>198</v>
      </c>
      <c r="C186" s="108">
        <v>6069</v>
      </c>
      <c r="D186" s="84">
        <v>184.07316194685853</v>
      </c>
      <c r="E186" s="84">
        <v>369.31538106077625</v>
      </c>
      <c r="F186" s="84">
        <v>553.38854300763478</v>
      </c>
      <c r="G186" s="84">
        <v>133.03542191957817</v>
      </c>
      <c r="H186" s="84">
        <v>686.42396492721298</v>
      </c>
      <c r="I186" s="84">
        <v>-49.019443071346188</v>
      </c>
      <c r="J186" s="84">
        <v>637.40452185586673</v>
      </c>
      <c r="K186" s="84">
        <v>-5.1141399307958508</v>
      </c>
      <c r="L186" s="84">
        <v>632.29038192507096</v>
      </c>
      <c r="M186" s="84">
        <v>0.1386973752277072</v>
      </c>
      <c r="N186" s="92">
        <v>6</v>
      </c>
      <c r="O186" s="92">
        <v>6</v>
      </c>
      <c r="P186" s="15"/>
      <c r="Q186" s="99">
        <v>581</v>
      </c>
      <c r="R186" s="48" t="s">
        <v>198</v>
      </c>
      <c r="S186" s="85">
        <v>6123</v>
      </c>
      <c r="T186" s="108">
        <v>192.86948038733266</v>
      </c>
      <c r="U186" s="108">
        <v>371.3540114273768</v>
      </c>
      <c r="V186" s="108">
        <v>564.2234918147094</v>
      </c>
      <c r="W186" s="108">
        <v>121.6294631575186</v>
      </c>
      <c r="X186" s="108">
        <v>685.85295497222808</v>
      </c>
      <c r="Y186" s="108">
        <v>-48.587130491589093</v>
      </c>
      <c r="Z186" s="108">
        <v>637.26582448063903</v>
      </c>
      <c r="AA186" s="108">
        <v>12.918966913277806</v>
      </c>
      <c r="AB186" s="108">
        <v>650.18479139391684</v>
      </c>
      <c r="AC186" s="92">
        <v>6</v>
      </c>
      <c r="AD186" s="92">
        <v>6</v>
      </c>
    </row>
    <row r="187" spans="1:30" s="9" customFormat="1" ht="16.5">
      <c r="A187" s="82">
        <v>583</v>
      </c>
      <c r="B187" s="83" t="s">
        <v>199</v>
      </c>
      <c r="C187" s="108">
        <v>910</v>
      </c>
      <c r="D187" s="84">
        <v>642.73835116347357</v>
      </c>
      <c r="E187" s="84">
        <v>-10.827992427287073</v>
      </c>
      <c r="F187" s="84">
        <v>631.91035873618648</v>
      </c>
      <c r="G187" s="84">
        <v>137.01284473932895</v>
      </c>
      <c r="H187" s="84">
        <v>768.92320347551549</v>
      </c>
      <c r="I187" s="84">
        <v>-152.32197802197803</v>
      </c>
      <c r="J187" s="84">
        <v>616.6012254535375</v>
      </c>
      <c r="K187" s="84">
        <v>137.56520901098901</v>
      </c>
      <c r="L187" s="84">
        <v>754.16643446452645</v>
      </c>
      <c r="M187" s="84">
        <v>-56.351511274466134</v>
      </c>
      <c r="N187" s="92">
        <v>19</v>
      </c>
      <c r="O187" s="92">
        <v>19</v>
      </c>
      <c r="P187" s="15"/>
      <c r="Q187" s="99">
        <v>583</v>
      </c>
      <c r="R187" s="48" t="s">
        <v>199</v>
      </c>
      <c r="S187" s="85">
        <v>912</v>
      </c>
      <c r="T187" s="108">
        <v>592.06125776685121</v>
      </c>
      <c r="U187" s="108">
        <v>106.92659912293254</v>
      </c>
      <c r="V187" s="108">
        <v>698.98785688978387</v>
      </c>
      <c r="W187" s="108">
        <v>125.95281843471102</v>
      </c>
      <c r="X187" s="108">
        <v>824.94067532449492</v>
      </c>
      <c r="Y187" s="108">
        <v>-151.98793859649123</v>
      </c>
      <c r="Z187" s="108">
        <v>672.95273672800363</v>
      </c>
      <c r="AA187" s="108">
        <v>73.292511184210525</v>
      </c>
      <c r="AB187" s="108">
        <v>746.24524791221415</v>
      </c>
      <c r="AC187" s="92">
        <v>19</v>
      </c>
      <c r="AD187" s="92">
        <v>19</v>
      </c>
    </row>
    <row r="188" spans="1:30" s="9" customFormat="1" ht="16.5">
      <c r="A188" s="82">
        <v>584</v>
      </c>
      <c r="B188" s="83" t="s">
        <v>200</v>
      </c>
      <c r="C188" s="108">
        <v>2594</v>
      </c>
      <c r="D188" s="84">
        <v>1201.3739820026085</v>
      </c>
      <c r="E188" s="84">
        <v>699.04733288128114</v>
      </c>
      <c r="F188" s="84">
        <v>1900.4213148838896</v>
      </c>
      <c r="G188" s="84">
        <v>152.65738858068889</v>
      </c>
      <c r="H188" s="84">
        <v>2053.0787034645787</v>
      </c>
      <c r="I188" s="84">
        <v>134.12143407864303</v>
      </c>
      <c r="J188" s="84">
        <v>2187.2001375432219</v>
      </c>
      <c r="K188" s="84">
        <v>-1.2851981495759446</v>
      </c>
      <c r="L188" s="84">
        <v>2185.9149393936455</v>
      </c>
      <c r="M188" s="84">
        <v>14.442430344688546</v>
      </c>
      <c r="N188" s="92">
        <v>16</v>
      </c>
      <c r="O188" s="92">
        <v>16</v>
      </c>
      <c r="P188" s="15"/>
      <c r="Q188" s="99">
        <v>584</v>
      </c>
      <c r="R188" s="48" t="s">
        <v>200</v>
      </c>
      <c r="S188" s="85">
        <v>2578</v>
      </c>
      <c r="T188" s="108">
        <v>1165.1767197184292</v>
      </c>
      <c r="U188" s="108">
        <v>728.371957583062</v>
      </c>
      <c r="V188" s="108">
        <v>1893.5486773014914</v>
      </c>
      <c r="W188" s="108">
        <v>144.25518971085111</v>
      </c>
      <c r="X188" s="108">
        <v>2037.8038670123426</v>
      </c>
      <c r="Y188" s="108">
        <v>134.95384018619086</v>
      </c>
      <c r="Z188" s="108">
        <v>2172.7577071985334</v>
      </c>
      <c r="AA188" s="108">
        <v>10.345396431342126</v>
      </c>
      <c r="AB188" s="108">
        <v>2183.1031036298755</v>
      </c>
      <c r="AC188" s="92">
        <v>16</v>
      </c>
      <c r="AD188" s="92">
        <v>16</v>
      </c>
    </row>
    <row r="189" spans="1:30" s="9" customFormat="1" ht="16.5">
      <c r="A189" s="82">
        <v>592</v>
      </c>
      <c r="B189" s="83" t="s">
        <v>202</v>
      </c>
      <c r="C189" s="108">
        <v>3552</v>
      </c>
      <c r="D189" s="84">
        <v>411.46251689791916</v>
      </c>
      <c r="E189" s="84">
        <v>493.78300549666011</v>
      </c>
      <c r="F189" s="84">
        <v>905.24552239457921</v>
      </c>
      <c r="G189" s="84">
        <v>114.3939786973702</v>
      </c>
      <c r="H189" s="84">
        <v>1019.6395010919495</v>
      </c>
      <c r="I189" s="84">
        <v>14.810247747747749</v>
      </c>
      <c r="J189" s="84">
        <v>1034.4497488396971</v>
      </c>
      <c r="K189" s="84">
        <v>37.251880844594602</v>
      </c>
      <c r="L189" s="84">
        <v>1071.7016296842919</v>
      </c>
      <c r="M189" s="84">
        <v>7.524485296497005</v>
      </c>
      <c r="N189" s="92">
        <v>13</v>
      </c>
      <c r="O189" s="92">
        <v>13</v>
      </c>
      <c r="P189" s="15"/>
      <c r="Q189" s="99">
        <v>592</v>
      </c>
      <c r="R189" s="48" t="s">
        <v>202</v>
      </c>
      <c r="S189" s="85">
        <v>3596</v>
      </c>
      <c r="T189" s="108">
        <v>428.76524589980664</v>
      </c>
      <c r="U189" s="108">
        <v>479.24431061694708</v>
      </c>
      <c r="V189" s="108">
        <v>908.00955651675372</v>
      </c>
      <c r="W189" s="108">
        <v>104.28667476838189</v>
      </c>
      <c r="X189" s="108">
        <v>1012.2962312851356</v>
      </c>
      <c r="Y189" s="108">
        <v>14.629032258064516</v>
      </c>
      <c r="Z189" s="108">
        <v>1026.9252635432001</v>
      </c>
      <c r="AA189" s="108">
        <v>42.984377769744157</v>
      </c>
      <c r="AB189" s="108">
        <v>1069.9096413129444</v>
      </c>
      <c r="AC189" s="92">
        <v>13</v>
      </c>
      <c r="AD189" s="92">
        <v>13</v>
      </c>
    </row>
    <row r="190" spans="1:30" s="9" customFormat="1" ht="16.5">
      <c r="A190" s="82">
        <v>593</v>
      </c>
      <c r="B190" s="83" t="s">
        <v>203</v>
      </c>
      <c r="C190" s="108">
        <v>17178</v>
      </c>
      <c r="D190" s="84">
        <v>-44.777730945229379</v>
      </c>
      <c r="E190" s="84">
        <v>398.98828245022167</v>
      </c>
      <c r="F190" s="84">
        <v>354.21055150499228</v>
      </c>
      <c r="G190" s="84">
        <v>128.88352524481488</v>
      </c>
      <c r="H190" s="84">
        <v>483.09407674980719</v>
      </c>
      <c r="I190" s="84">
        <v>-16.271917568983582</v>
      </c>
      <c r="J190" s="84">
        <v>466.82215918082363</v>
      </c>
      <c r="K190" s="84">
        <v>-12.216961334264766</v>
      </c>
      <c r="L190" s="84">
        <v>454.60519784655878</v>
      </c>
      <c r="M190" s="84">
        <v>103.92478834985661</v>
      </c>
      <c r="N190" s="92">
        <v>10</v>
      </c>
      <c r="O190" s="92">
        <v>10</v>
      </c>
      <c r="P190" s="15"/>
      <c r="Q190" s="99">
        <v>593</v>
      </c>
      <c r="R190" s="48" t="s">
        <v>203</v>
      </c>
      <c r="S190" s="85">
        <v>17050</v>
      </c>
      <c r="T190" s="108">
        <v>-137.85330371989261</v>
      </c>
      <c r="U190" s="108">
        <v>397.21365382086719</v>
      </c>
      <c r="V190" s="108">
        <v>259.36035010097459</v>
      </c>
      <c r="W190" s="108">
        <v>119.93109697632673</v>
      </c>
      <c r="X190" s="108">
        <v>379.29144707730131</v>
      </c>
      <c r="Y190" s="108">
        <v>-16.394076246334311</v>
      </c>
      <c r="Z190" s="108">
        <v>362.89737083096702</v>
      </c>
      <c r="AA190" s="108">
        <v>-1.2386890521994245</v>
      </c>
      <c r="AB190" s="108">
        <v>361.65868177876763</v>
      </c>
      <c r="AC190" s="92">
        <v>10</v>
      </c>
      <c r="AD190" s="92">
        <v>10</v>
      </c>
    </row>
    <row r="191" spans="1:30" s="9" customFormat="1" ht="16.5">
      <c r="A191" s="82">
        <v>595</v>
      </c>
      <c r="B191" s="83" t="s">
        <v>204</v>
      </c>
      <c r="C191" s="108">
        <v>3980</v>
      </c>
      <c r="D191" s="84">
        <v>584.37206671835952</v>
      </c>
      <c r="E191" s="84">
        <v>597.61967443699723</v>
      </c>
      <c r="F191" s="84">
        <v>1181.9917411553567</v>
      </c>
      <c r="G191" s="84">
        <v>200.18256713706273</v>
      </c>
      <c r="H191" s="84">
        <v>1382.1743082924195</v>
      </c>
      <c r="I191" s="84">
        <v>-3.3821608040201006</v>
      </c>
      <c r="J191" s="84">
        <v>1378.7921474883995</v>
      </c>
      <c r="K191" s="84">
        <v>19.445793934673379</v>
      </c>
      <c r="L191" s="84">
        <v>1398.2379414230727</v>
      </c>
      <c r="M191" s="84">
        <v>10.201579630116157</v>
      </c>
      <c r="N191" s="92">
        <v>11</v>
      </c>
      <c r="O191" s="92">
        <v>11</v>
      </c>
      <c r="P191" s="15"/>
      <c r="Q191" s="99">
        <v>595</v>
      </c>
      <c r="R191" s="48" t="s">
        <v>204</v>
      </c>
      <c r="S191" s="85">
        <v>4073</v>
      </c>
      <c r="T191" s="108">
        <v>587.75132654220408</v>
      </c>
      <c r="U191" s="108">
        <v>600.92053348497302</v>
      </c>
      <c r="V191" s="108">
        <v>1188.671860027177</v>
      </c>
      <c r="W191" s="108">
        <v>183.22364276849882</v>
      </c>
      <c r="X191" s="108">
        <v>1371.8955027956758</v>
      </c>
      <c r="Y191" s="108">
        <v>-3.3049349373925851</v>
      </c>
      <c r="Z191" s="108">
        <v>1368.5905678582833</v>
      </c>
      <c r="AA191" s="108">
        <v>20.250014966854891</v>
      </c>
      <c r="AB191" s="108">
        <v>1388.8405828251382</v>
      </c>
      <c r="AC191" s="92">
        <v>11</v>
      </c>
      <c r="AD191" s="92">
        <v>11</v>
      </c>
    </row>
    <row r="192" spans="1:30" s="9" customFormat="1" ht="16.5">
      <c r="A192" s="82">
        <v>598</v>
      </c>
      <c r="B192" s="83" t="s">
        <v>205</v>
      </c>
      <c r="C192" s="108">
        <v>19576</v>
      </c>
      <c r="D192" s="84">
        <v>235.43008247445795</v>
      </c>
      <c r="E192" s="84">
        <v>81.207591840634635</v>
      </c>
      <c r="F192" s="84">
        <v>316.63767431509257</v>
      </c>
      <c r="G192" s="84">
        <v>90.71985221017701</v>
      </c>
      <c r="H192" s="84">
        <v>407.35752652526958</v>
      </c>
      <c r="I192" s="84">
        <v>191.28090519002862</v>
      </c>
      <c r="J192" s="84">
        <v>598.63843171529822</v>
      </c>
      <c r="K192" s="84">
        <v>44.882715784634243</v>
      </c>
      <c r="L192" s="84">
        <v>643.52114749993245</v>
      </c>
      <c r="M192" s="84">
        <v>87.634745835780848</v>
      </c>
      <c r="N192" s="92">
        <v>15</v>
      </c>
      <c r="O192" s="92">
        <v>15</v>
      </c>
      <c r="P192" s="15"/>
      <c r="Q192" s="99">
        <v>598</v>
      </c>
      <c r="R192" s="48" t="s">
        <v>205</v>
      </c>
      <c r="S192" s="85">
        <v>19475</v>
      </c>
      <c r="T192" s="108">
        <v>155.6913591203303</v>
      </c>
      <c r="U192" s="108">
        <v>79.080816165085366</v>
      </c>
      <c r="V192" s="108">
        <v>234.77217528541564</v>
      </c>
      <c r="W192" s="108">
        <v>83.95859660180389</v>
      </c>
      <c r="X192" s="108">
        <v>318.73077188721953</v>
      </c>
      <c r="Y192" s="108">
        <v>192.27291399229782</v>
      </c>
      <c r="Z192" s="108">
        <v>511.00368587951738</v>
      </c>
      <c r="AA192" s="108">
        <v>56.584796518613615</v>
      </c>
      <c r="AB192" s="108">
        <v>567.58848239813096</v>
      </c>
      <c r="AC192" s="92">
        <v>15</v>
      </c>
      <c r="AD192" s="92">
        <v>15</v>
      </c>
    </row>
    <row r="193" spans="1:30" s="9" customFormat="1" ht="16.5">
      <c r="A193" s="82">
        <v>599</v>
      </c>
      <c r="B193" s="83" t="s">
        <v>206</v>
      </c>
      <c r="C193" s="108">
        <v>11226</v>
      </c>
      <c r="D193" s="84">
        <v>971.70597519787236</v>
      </c>
      <c r="E193" s="84">
        <v>454.4112543255589</v>
      </c>
      <c r="F193" s="84">
        <v>1426.1172295234312</v>
      </c>
      <c r="G193" s="84">
        <v>110.17020226186808</v>
      </c>
      <c r="H193" s="84">
        <v>1536.2874317852993</v>
      </c>
      <c r="I193" s="84">
        <v>-62.95519330126492</v>
      </c>
      <c r="J193" s="84">
        <v>1473.3322384840344</v>
      </c>
      <c r="K193" s="84">
        <v>-36.074633965793694</v>
      </c>
      <c r="L193" s="84">
        <v>1437.2576045182407</v>
      </c>
      <c r="M193" s="84">
        <v>44.375098595912277</v>
      </c>
      <c r="N193" s="92">
        <v>15</v>
      </c>
      <c r="O193" s="92">
        <v>15</v>
      </c>
      <c r="P193" s="15"/>
      <c r="Q193" s="99">
        <v>599</v>
      </c>
      <c r="R193" s="48" t="s">
        <v>206</v>
      </c>
      <c r="S193" s="85">
        <v>11225</v>
      </c>
      <c r="T193" s="108">
        <v>951.83890238454921</v>
      </c>
      <c r="U193" s="108">
        <v>438.01889877243013</v>
      </c>
      <c r="V193" s="108">
        <v>1389.8578011569791</v>
      </c>
      <c r="W193" s="108">
        <v>102.06014051288004</v>
      </c>
      <c r="X193" s="108">
        <v>1491.9179416698591</v>
      </c>
      <c r="Y193" s="108">
        <v>-62.960801781737196</v>
      </c>
      <c r="Z193" s="108">
        <v>1428.9571398881221</v>
      </c>
      <c r="AA193" s="108">
        <v>-39.664100151447677</v>
      </c>
      <c r="AB193" s="108">
        <v>1389.2930397366745</v>
      </c>
      <c r="AC193" s="92">
        <v>15</v>
      </c>
      <c r="AD193" s="92">
        <v>15</v>
      </c>
    </row>
    <row r="194" spans="1:30" s="9" customFormat="1" ht="16.5">
      <c r="A194" s="82">
        <v>601</v>
      </c>
      <c r="B194" s="83" t="s">
        <v>207</v>
      </c>
      <c r="C194" s="108">
        <v>3692</v>
      </c>
      <c r="D194" s="84">
        <v>754.90147154539159</v>
      </c>
      <c r="E194" s="84">
        <v>399.89965065410649</v>
      </c>
      <c r="F194" s="84">
        <v>1154.801122199498</v>
      </c>
      <c r="G194" s="84">
        <v>177.74923288301628</v>
      </c>
      <c r="H194" s="84">
        <v>1332.5503550825142</v>
      </c>
      <c r="I194" s="84">
        <v>90.130552546045507</v>
      </c>
      <c r="J194" s="84">
        <v>1422.6809076285597</v>
      </c>
      <c r="K194" s="84">
        <v>0.26186434452871354</v>
      </c>
      <c r="L194" s="84">
        <v>1422.9427719730884</v>
      </c>
      <c r="M194" s="84">
        <v>-40.599356579976984</v>
      </c>
      <c r="N194" s="92">
        <v>13</v>
      </c>
      <c r="O194" s="92">
        <v>13</v>
      </c>
      <c r="P194" s="15"/>
      <c r="Q194" s="99">
        <v>601</v>
      </c>
      <c r="R194" s="48" t="s">
        <v>207</v>
      </c>
      <c r="S194" s="85">
        <v>3739</v>
      </c>
      <c r="T194" s="108">
        <v>831.25738097981036</v>
      </c>
      <c r="U194" s="108">
        <v>378.79714431183919</v>
      </c>
      <c r="V194" s="108">
        <v>1210.0545252916495</v>
      </c>
      <c r="W194" s="108">
        <v>164.22814597759859</v>
      </c>
      <c r="X194" s="108">
        <v>1374.2826712692481</v>
      </c>
      <c r="Y194" s="108">
        <v>88.99759293928858</v>
      </c>
      <c r="Z194" s="108">
        <v>1463.2802642085367</v>
      </c>
      <c r="AA194" s="108">
        <v>-13.583980727467241</v>
      </c>
      <c r="AB194" s="108">
        <v>1449.6962834810693</v>
      </c>
      <c r="AC194" s="92">
        <v>13</v>
      </c>
      <c r="AD194" s="92">
        <v>13</v>
      </c>
    </row>
    <row r="195" spans="1:30" s="9" customFormat="1" ht="16.5">
      <c r="A195" s="82">
        <v>604</v>
      </c>
      <c r="B195" s="83" t="s">
        <v>208</v>
      </c>
      <c r="C195" s="108">
        <v>21042</v>
      </c>
      <c r="D195" s="84">
        <v>885.66892622156843</v>
      </c>
      <c r="E195" s="84">
        <v>-27.036522650246276</v>
      </c>
      <c r="F195" s="84">
        <v>858.63240357132213</v>
      </c>
      <c r="G195" s="84">
        <v>37.06949390245547</v>
      </c>
      <c r="H195" s="84">
        <v>895.70189747377765</v>
      </c>
      <c r="I195" s="84">
        <v>-116.04448246364414</v>
      </c>
      <c r="J195" s="84">
        <v>779.65741501013349</v>
      </c>
      <c r="K195" s="84">
        <v>-30.841093367550616</v>
      </c>
      <c r="L195" s="84">
        <v>748.81632164258292</v>
      </c>
      <c r="M195" s="84">
        <v>-6.7968954838570426</v>
      </c>
      <c r="N195" s="92">
        <v>6</v>
      </c>
      <c r="O195" s="92">
        <v>6</v>
      </c>
      <c r="P195" s="15"/>
      <c r="Q195" s="99">
        <v>604</v>
      </c>
      <c r="R195" s="48" t="s">
        <v>208</v>
      </c>
      <c r="S195" s="85">
        <v>20763</v>
      </c>
      <c r="T195" s="108">
        <v>891.47561727349591</v>
      </c>
      <c r="U195" s="108">
        <v>-23.658064449145655</v>
      </c>
      <c r="V195" s="108">
        <v>867.81755282435029</v>
      </c>
      <c r="W195" s="108">
        <v>36.240572147316918</v>
      </c>
      <c r="X195" s="108">
        <v>904.05812497166721</v>
      </c>
      <c r="Y195" s="108">
        <v>-117.60381447767664</v>
      </c>
      <c r="Z195" s="108">
        <v>786.45431049399053</v>
      </c>
      <c r="AA195" s="108">
        <v>-37.707265269541985</v>
      </c>
      <c r="AB195" s="108">
        <v>748.74704522444858</v>
      </c>
      <c r="AC195" s="92">
        <v>6</v>
      </c>
      <c r="AD195" s="92">
        <v>6</v>
      </c>
    </row>
    <row r="196" spans="1:30" s="9" customFormat="1" ht="16.5">
      <c r="A196" s="82">
        <v>607</v>
      </c>
      <c r="B196" s="83" t="s">
        <v>209</v>
      </c>
      <c r="C196" s="108">
        <v>3999</v>
      </c>
      <c r="D196" s="84">
        <v>134.38840423440061</v>
      </c>
      <c r="E196" s="84">
        <v>665.29489697802273</v>
      </c>
      <c r="F196" s="84">
        <v>799.68330121242332</v>
      </c>
      <c r="G196" s="84">
        <v>179.68388720219048</v>
      </c>
      <c r="H196" s="84">
        <v>979.36718841461379</v>
      </c>
      <c r="I196" s="84">
        <v>-145.78894723680921</v>
      </c>
      <c r="J196" s="84">
        <v>833.57824117780456</v>
      </c>
      <c r="K196" s="84">
        <v>-31.120505956489119</v>
      </c>
      <c r="L196" s="84">
        <v>802.45773522131549</v>
      </c>
      <c r="M196" s="84">
        <v>106.55381283176041</v>
      </c>
      <c r="N196" s="92">
        <v>12</v>
      </c>
      <c r="O196" s="92">
        <v>12</v>
      </c>
      <c r="P196" s="15"/>
      <c r="Q196" s="99">
        <v>607</v>
      </c>
      <c r="R196" s="48" t="s">
        <v>209</v>
      </c>
      <c r="S196" s="85">
        <v>4064</v>
      </c>
      <c r="T196" s="108">
        <v>99.147620100727138</v>
      </c>
      <c r="U196" s="108">
        <v>604.76733244458239</v>
      </c>
      <c r="V196" s="108">
        <v>703.91495254530957</v>
      </c>
      <c r="W196" s="108">
        <v>166.56666084010459</v>
      </c>
      <c r="X196" s="108">
        <v>870.48161338541422</v>
      </c>
      <c r="Y196" s="108">
        <v>-143.45718503937007</v>
      </c>
      <c r="Z196" s="108">
        <v>727.02442834604415</v>
      </c>
      <c r="AA196" s="108">
        <v>-5.9042948548228313</v>
      </c>
      <c r="AB196" s="108">
        <v>721.12013349122128</v>
      </c>
      <c r="AC196" s="92">
        <v>12</v>
      </c>
      <c r="AD196" s="92">
        <v>12</v>
      </c>
    </row>
    <row r="197" spans="1:30" s="9" customFormat="1" ht="16.5">
      <c r="A197" s="82">
        <v>608</v>
      </c>
      <c r="B197" s="83" t="s">
        <v>210</v>
      </c>
      <c r="C197" s="108">
        <v>1931</v>
      </c>
      <c r="D197" s="84">
        <v>73.817032588474063</v>
      </c>
      <c r="E197" s="84">
        <v>504.10327682328273</v>
      </c>
      <c r="F197" s="84">
        <v>577.92030941175676</v>
      </c>
      <c r="G197" s="84">
        <v>125.13526959331011</v>
      </c>
      <c r="H197" s="84">
        <v>703.05557900506687</v>
      </c>
      <c r="I197" s="84">
        <v>197.2449508026929</v>
      </c>
      <c r="J197" s="84">
        <v>900.30052980775974</v>
      </c>
      <c r="K197" s="84">
        <v>-11.222022786121181</v>
      </c>
      <c r="L197" s="84">
        <v>889.07850702163864</v>
      </c>
      <c r="M197" s="84">
        <v>27.231515600887406</v>
      </c>
      <c r="N197" s="92">
        <v>4</v>
      </c>
      <c r="O197" s="92">
        <v>4</v>
      </c>
      <c r="P197" s="15"/>
      <c r="Q197" s="99">
        <v>608</v>
      </c>
      <c r="R197" s="48" t="s">
        <v>210</v>
      </c>
      <c r="S197" s="85">
        <v>1943</v>
      </c>
      <c r="T197" s="108">
        <v>46.58657977146845</v>
      </c>
      <c r="U197" s="108">
        <v>516.48916828390054</v>
      </c>
      <c r="V197" s="108">
        <v>563.07574805536899</v>
      </c>
      <c r="W197" s="108">
        <v>113.96650341346934</v>
      </c>
      <c r="X197" s="108">
        <v>677.04225146883834</v>
      </c>
      <c r="Y197" s="108">
        <v>196.02676273803397</v>
      </c>
      <c r="Z197" s="108">
        <v>873.06901420687234</v>
      </c>
      <c r="AA197" s="108">
        <v>0</v>
      </c>
      <c r="AB197" s="108">
        <v>873.06901420687234</v>
      </c>
      <c r="AC197" s="92">
        <v>4</v>
      </c>
      <c r="AD197" s="92">
        <v>4</v>
      </c>
    </row>
    <row r="198" spans="1:30" s="9" customFormat="1" ht="16.5">
      <c r="A198" s="82">
        <v>609</v>
      </c>
      <c r="B198" s="83" t="s">
        <v>211</v>
      </c>
      <c r="C198" s="108">
        <v>83305</v>
      </c>
      <c r="D198" s="84">
        <v>1.1051310822611384</v>
      </c>
      <c r="E198" s="84">
        <v>253.43239413850307</v>
      </c>
      <c r="F198" s="84">
        <v>254.53752522076422</v>
      </c>
      <c r="G198" s="84">
        <v>100.68903607316844</v>
      </c>
      <c r="H198" s="84">
        <v>355.22656129393266</v>
      </c>
      <c r="I198" s="84">
        <v>-48.911998079346979</v>
      </c>
      <c r="J198" s="84">
        <v>306.31456321458569</v>
      </c>
      <c r="K198" s="84">
        <v>-41.583407110497525</v>
      </c>
      <c r="L198" s="84">
        <v>264.73115610408814</v>
      </c>
      <c r="M198" s="84">
        <v>44.159293015984019</v>
      </c>
      <c r="N198" s="92">
        <v>4</v>
      </c>
      <c r="O198" s="92">
        <v>4</v>
      </c>
      <c r="P198" s="15"/>
      <c r="Q198" s="99">
        <v>609</v>
      </c>
      <c r="R198" s="48" t="s">
        <v>211</v>
      </c>
      <c r="S198" s="85">
        <v>83106</v>
      </c>
      <c r="T198" s="108">
        <v>-39.179549939610922</v>
      </c>
      <c r="U198" s="108">
        <v>256.98096160762685</v>
      </c>
      <c r="V198" s="108">
        <v>217.80141166801593</v>
      </c>
      <c r="W198" s="108">
        <v>93.382977968412121</v>
      </c>
      <c r="X198" s="108">
        <v>311.18438963642802</v>
      </c>
      <c r="Y198" s="108">
        <v>-49.029119437826388</v>
      </c>
      <c r="Z198" s="108">
        <v>262.15527019860167</v>
      </c>
      <c r="AA198" s="108">
        <v>-34.981239000956585</v>
      </c>
      <c r="AB198" s="108">
        <v>227.17403119764506</v>
      </c>
      <c r="AC198" s="92">
        <v>4</v>
      </c>
      <c r="AD198" s="92">
        <v>4</v>
      </c>
    </row>
    <row r="199" spans="1:30" s="9" customFormat="1" ht="16.5">
      <c r="A199" s="82">
        <v>611</v>
      </c>
      <c r="B199" s="83" t="s">
        <v>212</v>
      </c>
      <c r="C199" s="108">
        <v>4961</v>
      </c>
      <c r="D199" s="84">
        <v>628.05617565709179</v>
      </c>
      <c r="E199" s="84">
        <v>162.80904167997983</v>
      </c>
      <c r="F199" s="84">
        <v>790.86521733707161</v>
      </c>
      <c r="G199" s="84">
        <v>83.568192549036496</v>
      </c>
      <c r="H199" s="84">
        <v>874.43340988610817</v>
      </c>
      <c r="I199" s="84">
        <v>-270.92803870187464</v>
      </c>
      <c r="J199" s="84">
        <v>603.50537118423358</v>
      </c>
      <c r="K199" s="84">
        <v>1.169284208828866</v>
      </c>
      <c r="L199" s="84">
        <v>604.67465539306227</v>
      </c>
      <c r="M199" s="84">
        <v>-88.007847753555325</v>
      </c>
      <c r="N199" s="92">
        <v>1</v>
      </c>
      <c r="O199" s="93">
        <v>35</v>
      </c>
      <c r="P199" s="15"/>
      <c r="Q199" s="99">
        <v>611</v>
      </c>
      <c r="R199" s="48" t="s">
        <v>212</v>
      </c>
      <c r="S199" s="85">
        <v>4973</v>
      </c>
      <c r="T199" s="108">
        <v>663.16982619905025</v>
      </c>
      <c r="U199" s="108">
        <v>218.32325889769476</v>
      </c>
      <c r="V199" s="108">
        <v>881.49308509674495</v>
      </c>
      <c r="W199" s="108">
        <v>80.294414959081308</v>
      </c>
      <c r="X199" s="108">
        <v>961.78750005582629</v>
      </c>
      <c r="Y199" s="108">
        <v>-270.27428111803738</v>
      </c>
      <c r="Z199" s="108">
        <v>691.51321893778891</v>
      </c>
      <c r="AA199" s="108">
        <v>4.9373550090488685</v>
      </c>
      <c r="AB199" s="108">
        <v>696.45057394683772</v>
      </c>
      <c r="AC199" s="92">
        <v>1</v>
      </c>
      <c r="AD199" s="93">
        <v>35</v>
      </c>
    </row>
    <row r="200" spans="1:30" s="9" customFormat="1" ht="16.5">
      <c r="A200" s="82">
        <v>614</v>
      </c>
      <c r="B200" s="83" t="s">
        <v>213</v>
      </c>
      <c r="C200" s="108">
        <v>2878</v>
      </c>
      <c r="D200" s="84">
        <v>448.26738588103024</v>
      </c>
      <c r="E200" s="84">
        <v>528.95306837895748</v>
      </c>
      <c r="F200" s="84">
        <v>977.22045425998772</v>
      </c>
      <c r="G200" s="84">
        <v>212.86474696760362</v>
      </c>
      <c r="H200" s="84">
        <v>1190.0852012275914</v>
      </c>
      <c r="I200" s="84">
        <v>147.69596942321056</v>
      </c>
      <c r="J200" s="84">
        <v>1337.7811706508019</v>
      </c>
      <c r="K200" s="84">
        <v>-22.588317581653925</v>
      </c>
      <c r="L200" s="84">
        <v>1315.192853069148</v>
      </c>
      <c r="M200" s="84">
        <v>46.831226658718833</v>
      </c>
      <c r="N200" s="92">
        <v>19</v>
      </c>
      <c r="O200" s="92">
        <v>19</v>
      </c>
      <c r="P200" s="15"/>
      <c r="Q200" s="99">
        <v>614</v>
      </c>
      <c r="R200" s="48" t="s">
        <v>213</v>
      </c>
      <c r="S200" s="85">
        <v>2923</v>
      </c>
      <c r="T200" s="108">
        <v>451.08984868104795</v>
      </c>
      <c r="U200" s="108">
        <v>498.09099893594049</v>
      </c>
      <c r="V200" s="108">
        <v>949.18084761698844</v>
      </c>
      <c r="W200" s="108">
        <v>196.34692737064711</v>
      </c>
      <c r="X200" s="108">
        <v>1145.5277749876357</v>
      </c>
      <c r="Y200" s="108">
        <v>145.42216900444748</v>
      </c>
      <c r="Z200" s="108">
        <v>1290.949943992083</v>
      </c>
      <c r="AA200" s="108">
        <v>-1.5511369962367436</v>
      </c>
      <c r="AB200" s="108">
        <v>1289.3988069958464</v>
      </c>
      <c r="AC200" s="92">
        <v>19</v>
      </c>
      <c r="AD200" s="92">
        <v>19</v>
      </c>
    </row>
    <row r="201" spans="1:30" s="9" customFormat="1" ht="16.5">
      <c r="A201" s="82">
        <v>615</v>
      </c>
      <c r="B201" s="83" t="s">
        <v>214</v>
      </c>
      <c r="C201" s="108">
        <v>7304</v>
      </c>
      <c r="D201" s="84">
        <v>1494.3714442852404</v>
      </c>
      <c r="E201" s="84">
        <v>542.45443615115164</v>
      </c>
      <c r="F201" s="84">
        <v>2036.825880436392</v>
      </c>
      <c r="G201" s="84">
        <v>153.77436654148158</v>
      </c>
      <c r="H201" s="84">
        <v>2190.6002469778737</v>
      </c>
      <c r="I201" s="84">
        <v>17.789430449069002</v>
      </c>
      <c r="J201" s="84">
        <v>2208.3896774269429</v>
      </c>
      <c r="K201" s="84">
        <v>6.4243279435925515</v>
      </c>
      <c r="L201" s="84">
        <v>2214.8140053705351</v>
      </c>
      <c r="M201" s="84">
        <v>4.7884251350860723</v>
      </c>
      <c r="N201" s="92">
        <v>17</v>
      </c>
      <c r="O201" s="92">
        <v>17</v>
      </c>
      <c r="P201" s="15"/>
      <c r="Q201" s="99">
        <v>615</v>
      </c>
      <c r="R201" s="48" t="s">
        <v>214</v>
      </c>
      <c r="S201" s="85">
        <v>7479</v>
      </c>
      <c r="T201" s="108">
        <v>1514.776946219002</v>
      </c>
      <c r="U201" s="108">
        <v>531.47126501838636</v>
      </c>
      <c r="V201" s="108">
        <v>2046.2482112373882</v>
      </c>
      <c r="W201" s="108">
        <v>139.97986282208464</v>
      </c>
      <c r="X201" s="108">
        <v>2186.2280740594729</v>
      </c>
      <c r="Y201" s="108">
        <v>17.37317823238401</v>
      </c>
      <c r="Z201" s="108">
        <v>2203.6012522918568</v>
      </c>
      <c r="AA201" s="108">
        <v>16.972133614119532</v>
      </c>
      <c r="AB201" s="108">
        <v>2220.5733859059765</v>
      </c>
      <c r="AC201" s="92">
        <v>17</v>
      </c>
      <c r="AD201" s="92">
        <v>17</v>
      </c>
    </row>
    <row r="202" spans="1:30" s="9" customFormat="1" ht="16.5">
      <c r="A202" s="82">
        <v>616</v>
      </c>
      <c r="B202" s="83" t="s">
        <v>215</v>
      </c>
      <c r="C202" s="108">
        <v>1743</v>
      </c>
      <c r="D202" s="84">
        <v>35.510726549093263</v>
      </c>
      <c r="E202" s="84">
        <v>441.32090821994996</v>
      </c>
      <c r="F202" s="84">
        <v>476.83163476904321</v>
      </c>
      <c r="G202" s="84">
        <v>145.43063017557068</v>
      </c>
      <c r="H202" s="84">
        <v>622.26226494461389</v>
      </c>
      <c r="I202" s="84">
        <v>-267.62191623637409</v>
      </c>
      <c r="J202" s="84">
        <v>354.6403487082398</v>
      </c>
      <c r="K202" s="84">
        <v>-495.38453012048194</v>
      </c>
      <c r="L202" s="84">
        <v>-140.74418141224211</v>
      </c>
      <c r="M202" s="84">
        <v>-28.462737077308134</v>
      </c>
      <c r="N202" s="92">
        <v>1</v>
      </c>
      <c r="O202" s="93">
        <v>34</v>
      </c>
      <c r="P202" s="15"/>
      <c r="Q202" s="99">
        <v>616</v>
      </c>
      <c r="R202" s="48" t="s">
        <v>215</v>
      </c>
      <c r="S202" s="85">
        <v>1781</v>
      </c>
      <c r="T202" s="108">
        <v>52.579902473205479</v>
      </c>
      <c r="U202" s="108">
        <v>457.7888390949509</v>
      </c>
      <c r="V202" s="108">
        <v>510.36874156815639</v>
      </c>
      <c r="W202" s="108">
        <v>134.64619149420233</v>
      </c>
      <c r="X202" s="108">
        <v>645.01493306235875</v>
      </c>
      <c r="Y202" s="108">
        <v>-261.91184727681076</v>
      </c>
      <c r="Z202" s="108">
        <v>383.10308578554793</v>
      </c>
      <c r="AA202" s="108">
        <v>-455.754030825379</v>
      </c>
      <c r="AB202" s="108">
        <v>-72.650945039831086</v>
      </c>
      <c r="AC202" s="92">
        <v>1</v>
      </c>
      <c r="AD202" s="93">
        <v>34</v>
      </c>
    </row>
    <row r="203" spans="1:30" s="9" customFormat="1" ht="16.5">
      <c r="A203" s="82">
        <v>619</v>
      </c>
      <c r="B203" s="83" t="s">
        <v>216</v>
      </c>
      <c r="C203" s="108">
        <v>2607</v>
      </c>
      <c r="D203" s="84">
        <v>445.62362306221382</v>
      </c>
      <c r="E203" s="84">
        <v>653.33355706841007</v>
      </c>
      <c r="F203" s="84">
        <v>1098.9571801306238</v>
      </c>
      <c r="G203" s="84">
        <v>227.64668049847629</v>
      </c>
      <c r="H203" s="84">
        <v>1326.6038606291002</v>
      </c>
      <c r="I203" s="84">
        <v>53.466820099731493</v>
      </c>
      <c r="J203" s="84">
        <v>1380.0706807288316</v>
      </c>
      <c r="K203" s="84">
        <v>53.741125086306091</v>
      </c>
      <c r="L203" s="84">
        <v>1433.8118058151376</v>
      </c>
      <c r="M203" s="84">
        <v>-6.2191594726289168</v>
      </c>
      <c r="N203" s="92">
        <v>6</v>
      </c>
      <c r="O203" s="92">
        <v>6</v>
      </c>
      <c r="P203" s="15"/>
      <c r="Q203" s="99">
        <v>619</v>
      </c>
      <c r="R203" s="48" t="s">
        <v>216</v>
      </c>
      <c r="S203" s="85">
        <v>2650</v>
      </c>
      <c r="T203" s="108">
        <v>496.71476147633564</v>
      </c>
      <c r="U203" s="108">
        <v>625.71944570626579</v>
      </c>
      <c r="V203" s="108">
        <v>1122.4342071826015</v>
      </c>
      <c r="W203" s="108">
        <v>211.25638773584024</v>
      </c>
      <c r="X203" s="108">
        <v>1333.6905949184415</v>
      </c>
      <c r="Y203" s="108">
        <v>52.599245283018867</v>
      </c>
      <c r="Z203" s="108">
        <v>1386.2898402014605</v>
      </c>
      <c r="AA203" s="108">
        <v>49.692550188679235</v>
      </c>
      <c r="AB203" s="108">
        <v>1435.9823903901397</v>
      </c>
      <c r="AC203" s="92">
        <v>6</v>
      </c>
      <c r="AD203" s="92">
        <v>6</v>
      </c>
    </row>
    <row r="204" spans="1:30" s="9" customFormat="1" ht="16.5">
      <c r="A204" s="82">
        <v>620</v>
      </c>
      <c r="B204" s="83" t="s">
        <v>217</v>
      </c>
      <c r="C204" s="108">
        <v>2345</v>
      </c>
      <c r="D204" s="84">
        <v>1219.1183199571135</v>
      </c>
      <c r="E204" s="84">
        <v>419.3009923716416</v>
      </c>
      <c r="F204" s="84">
        <v>1638.419312328755</v>
      </c>
      <c r="G204" s="84">
        <v>204.20069290910234</v>
      </c>
      <c r="H204" s="84">
        <v>1842.6200052378574</v>
      </c>
      <c r="I204" s="84">
        <v>130.24264392324093</v>
      </c>
      <c r="J204" s="84">
        <v>1972.8626491610983</v>
      </c>
      <c r="K204" s="84">
        <v>-2.1324972281449885</v>
      </c>
      <c r="L204" s="84">
        <v>1970.7301519329535</v>
      </c>
      <c r="M204" s="84">
        <v>-22.56887759686083</v>
      </c>
      <c r="N204" s="92">
        <v>18</v>
      </c>
      <c r="O204" s="92">
        <v>18</v>
      </c>
      <c r="P204" s="15"/>
      <c r="Q204" s="99">
        <v>620</v>
      </c>
      <c r="R204" s="48" t="s">
        <v>217</v>
      </c>
      <c r="S204" s="85">
        <v>2359</v>
      </c>
      <c r="T204" s="108">
        <v>1267.6295426550596</v>
      </c>
      <c r="U204" s="108">
        <v>407.92583444784975</v>
      </c>
      <c r="V204" s="108">
        <v>1675.5553771029095</v>
      </c>
      <c r="W204" s="108">
        <v>190.40645910820797</v>
      </c>
      <c r="X204" s="108">
        <v>1865.9618362111173</v>
      </c>
      <c r="Y204" s="108">
        <v>129.46969054684189</v>
      </c>
      <c r="Z204" s="108">
        <v>1995.4315267579591</v>
      </c>
      <c r="AA204" s="108">
        <v>-14.096945697329375</v>
      </c>
      <c r="AB204" s="108">
        <v>1981.3345810606299</v>
      </c>
      <c r="AC204" s="92">
        <v>18</v>
      </c>
      <c r="AD204" s="92">
        <v>18</v>
      </c>
    </row>
    <row r="205" spans="1:30" s="9" customFormat="1" ht="16.5">
      <c r="A205" s="82">
        <v>623</v>
      </c>
      <c r="B205" s="83" t="s">
        <v>218</v>
      </c>
      <c r="C205" s="108">
        <v>2101</v>
      </c>
      <c r="D205" s="84">
        <v>738.89269998056147</v>
      </c>
      <c r="E205" s="84">
        <v>-30.302304443959837</v>
      </c>
      <c r="F205" s="84">
        <v>708.59039553660159</v>
      </c>
      <c r="G205" s="84">
        <v>200.20176834345551</v>
      </c>
      <c r="H205" s="84">
        <v>908.79216388005716</v>
      </c>
      <c r="I205" s="84">
        <v>-240.81056639695385</v>
      </c>
      <c r="J205" s="84">
        <v>667.98159748310331</v>
      </c>
      <c r="K205" s="84">
        <v>-9.9331808852927193</v>
      </c>
      <c r="L205" s="84">
        <v>658.04841659781061</v>
      </c>
      <c r="M205" s="84">
        <v>12.593373701496603</v>
      </c>
      <c r="N205" s="92">
        <v>10</v>
      </c>
      <c r="O205" s="92">
        <v>10</v>
      </c>
      <c r="P205" s="15"/>
      <c r="Q205" s="99">
        <v>623</v>
      </c>
      <c r="R205" s="48" t="s">
        <v>218</v>
      </c>
      <c r="S205" s="85">
        <v>2108</v>
      </c>
      <c r="T205" s="108">
        <v>727.27834289770374</v>
      </c>
      <c r="U205" s="108">
        <v>-23.447207832887543</v>
      </c>
      <c r="V205" s="108">
        <v>703.83113506481618</v>
      </c>
      <c r="W205" s="108">
        <v>191.56799953272986</v>
      </c>
      <c r="X205" s="108">
        <v>895.39913459754598</v>
      </c>
      <c r="Y205" s="108">
        <v>-240.01091081593927</v>
      </c>
      <c r="Z205" s="108">
        <v>655.38822378160671</v>
      </c>
      <c r="AA205" s="108">
        <v>-29.297305075901324</v>
      </c>
      <c r="AB205" s="108">
        <v>626.09091870570535</v>
      </c>
      <c r="AC205" s="92">
        <v>10</v>
      </c>
      <c r="AD205" s="92">
        <v>10</v>
      </c>
    </row>
    <row r="206" spans="1:30" s="9" customFormat="1" ht="16.5">
      <c r="A206" s="82">
        <v>624</v>
      </c>
      <c r="B206" s="83" t="s">
        <v>219</v>
      </c>
      <c r="C206" s="108">
        <v>5001</v>
      </c>
      <c r="D206" s="84">
        <v>713.56933920250174</v>
      </c>
      <c r="E206" s="84">
        <v>120.84559348966995</v>
      </c>
      <c r="F206" s="84">
        <v>834.41493269217165</v>
      </c>
      <c r="G206" s="84">
        <v>82.282816735487941</v>
      </c>
      <c r="H206" s="84">
        <v>916.69774942765957</v>
      </c>
      <c r="I206" s="84">
        <v>-159.54049190161967</v>
      </c>
      <c r="J206" s="84">
        <v>757.15725752603987</v>
      </c>
      <c r="K206" s="84">
        <v>-44.630709418116375</v>
      </c>
      <c r="L206" s="84">
        <v>712.52654810792353</v>
      </c>
      <c r="M206" s="84">
        <v>-62.424667202723413</v>
      </c>
      <c r="N206" s="92">
        <v>8</v>
      </c>
      <c r="O206" s="92">
        <v>8</v>
      </c>
      <c r="P206" s="15"/>
      <c r="Q206" s="99">
        <v>624</v>
      </c>
      <c r="R206" s="48" t="s">
        <v>219</v>
      </c>
      <c r="S206" s="85">
        <v>5065</v>
      </c>
      <c r="T206" s="108">
        <v>720.57520610211861</v>
      </c>
      <c r="U206" s="108">
        <v>180.60446980742572</v>
      </c>
      <c r="V206" s="108">
        <v>901.17967590954436</v>
      </c>
      <c r="W206" s="108">
        <v>75.926829273315604</v>
      </c>
      <c r="X206" s="108">
        <v>977.10650518286002</v>
      </c>
      <c r="Y206" s="108">
        <v>-157.52458045409674</v>
      </c>
      <c r="Z206" s="108">
        <v>819.58192472876328</v>
      </c>
      <c r="AA206" s="108">
        <v>-34.595209919052309</v>
      </c>
      <c r="AB206" s="108">
        <v>784.98671480971097</v>
      </c>
      <c r="AC206" s="92">
        <v>8</v>
      </c>
      <c r="AD206" s="92">
        <v>8</v>
      </c>
    </row>
    <row r="207" spans="1:30" s="9" customFormat="1" ht="16.5">
      <c r="A207" s="82">
        <v>625</v>
      </c>
      <c r="B207" s="83" t="s">
        <v>220</v>
      </c>
      <c r="C207" s="108">
        <v>2976</v>
      </c>
      <c r="D207" s="84">
        <v>1066.3911111636851</v>
      </c>
      <c r="E207" s="84">
        <v>218.33426190968635</v>
      </c>
      <c r="F207" s="84">
        <v>1284.7253730733714</v>
      </c>
      <c r="G207" s="84">
        <v>140.40147233056723</v>
      </c>
      <c r="H207" s="84">
        <v>1425.1268454039387</v>
      </c>
      <c r="I207" s="84">
        <v>122.62063172043011</v>
      </c>
      <c r="J207" s="84">
        <v>1547.7474771243687</v>
      </c>
      <c r="K207" s="84">
        <v>-16.803447580645155</v>
      </c>
      <c r="L207" s="84">
        <v>1530.9440295437237</v>
      </c>
      <c r="M207" s="84">
        <v>-7.7130457494849907</v>
      </c>
      <c r="N207" s="92">
        <v>17</v>
      </c>
      <c r="O207" s="92">
        <v>17</v>
      </c>
      <c r="P207" s="15"/>
      <c r="Q207" s="99">
        <v>625</v>
      </c>
      <c r="R207" s="48" t="s">
        <v>220</v>
      </c>
      <c r="S207" s="85">
        <v>2980</v>
      </c>
      <c r="T207" s="108">
        <v>1090.8371121639443</v>
      </c>
      <c r="U207" s="108">
        <v>211.0787179686136</v>
      </c>
      <c r="V207" s="108">
        <v>1301.9158301325576</v>
      </c>
      <c r="W207" s="108">
        <v>131.08865247283967</v>
      </c>
      <c r="X207" s="108">
        <v>1433.0044826053975</v>
      </c>
      <c r="Y207" s="108">
        <v>122.45604026845638</v>
      </c>
      <c r="Z207" s="108">
        <v>1555.4605228738537</v>
      </c>
      <c r="AA207" s="108">
        <v>-22.933886577181212</v>
      </c>
      <c r="AB207" s="108">
        <v>1532.5266362966727</v>
      </c>
      <c r="AC207" s="92">
        <v>17</v>
      </c>
      <c r="AD207" s="92">
        <v>17</v>
      </c>
    </row>
    <row r="208" spans="1:30" s="9" customFormat="1" ht="16.5">
      <c r="A208" s="82">
        <v>626</v>
      </c>
      <c r="B208" s="83" t="s">
        <v>221</v>
      </c>
      <c r="C208" s="108">
        <v>4702</v>
      </c>
      <c r="D208" s="84">
        <v>271.26928308814502</v>
      </c>
      <c r="E208" s="84">
        <v>516.99191798048173</v>
      </c>
      <c r="F208" s="84">
        <v>788.26120106862675</v>
      </c>
      <c r="G208" s="84">
        <v>153.33136428974922</v>
      </c>
      <c r="H208" s="84">
        <v>941.59256535837596</v>
      </c>
      <c r="I208" s="84">
        <v>-15.75329646958741</v>
      </c>
      <c r="J208" s="84">
        <v>925.83926888878852</v>
      </c>
      <c r="K208" s="84">
        <v>-17.034164419396003</v>
      </c>
      <c r="L208" s="84">
        <v>908.80510446939263</v>
      </c>
      <c r="M208" s="84">
        <v>79.971046274548712</v>
      </c>
      <c r="N208" s="92">
        <v>17</v>
      </c>
      <c r="O208" s="92">
        <v>17</v>
      </c>
      <c r="P208" s="15"/>
      <c r="Q208" s="99">
        <v>626</v>
      </c>
      <c r="R208" s="48" t="s">
        <v>221</v>
      </c>
      <c r="S208" s="85">
        <v>4756</v>
      </c>
      <c r="T208" s="108">
        <v>241.6086806180451</v>
      </c>
      <c r="U208" s="108">
        <v>478.54121491188567</v>
      </c>
      <c r="V208" s="108">
        <v>720.14989552993075</v>
      </c>
      <c r="W208" s="108">
        <v>141.29275938035616</v>
      </c>
      <c r="X208" s="108">
        <v>861.44265491028682</v>
      </c>
      <c r="Y208" s="108">
        <v>-15.574432296047098</v>
      </c>
      <c r="Z208" s="108">
        <v>845.86822261423981</v>
      </c>
      <c r="AA208" s="108">
        <v>-3.171880382674515</v>
      </c>
      <c r="AB208" s="108">
        <v>842.69634223156527</v>
      </c>
      <c r="AC208" s="92">
        <v>17</v>
      </c>
      <c r="AD208" s="92">
        <v>17</v>
      </c>
    </row>
    <row r="209" spans="1:30" s="9" customFormat="1" ht="16.5">
      <c r="A209" s="82">
        <v>630</v>
      </c>
      <c r="B209" s="83" t="s">
        <v>222</v>
      </c>
      <c r="C209" s="108">
        <v>1641</v>
      </c>
      <c r="D209" s="84">
        <v>1391.6119315232022</v>
      </c>
      <c r="E209" s="84">
        <v>465.56792579706433</v>
      </c>
      <c r="F209" s="84">
        <v>1857.1798573202666</v>
      </c>
      <c r="G209" s="84">
        <v>136.73928848658238</v>
      </c>
      <c r="H209" s="84">
        <v>1993.919145806849</v>
      </c>
      <c r="I209" s="84">
        <v>-62.597806215722123</v>
      </c>
      <c r="J209" s="84">
        <v>1931.3213395911268</v>
      </c>
      <c r="K209" s="84">
        <v>148.45687221206583</v>
      </c>
      <c r="L209" s="84">
        <v>2079.7782118031923</v>
      </c>
      <c r="M209" s="84">
        <v>65.894572617381527</v>
      </c>
      <c r="N209" s="92">
        <v>17</v>
      </c>
      <c r="O209" s="92">
        <v>17</v>
      </c>
      <c r="P209" s="15"/>
      <c r="Q209" s="99">
        <v>630</v>
      </c>
      <c r="R209" s="48" t="s">
        <v>222</v>
      </c>
      <c r="S209" s="85">
        <v>1646</v>
      </c>
      <c r="T209" s="108">
        <v>1321.5231072630322</v>
      </c>
      <c r="U209" s="108">
        <v>478.12057457161444</v>
      </c>
      <c r="V209" s="108">
        <v>1799.6436818346465</v>
      </c>
      <c r="W209" s="108">
        <v>128.19074006011962</v>
      </c>
      <c r="X209" s="108">
        <v>1927.8344218947659</v>
      </c>
      <c r="Y209" s="108">
        <v>-62.407654921020658</v>
      </c>
      <c r="Z209" s="108">
        <v>1865.4267669737453</v>
      </c>
      <c r="AA209" s="108">
        <v>121.62510947752126</v>
      </c>
      <c r="AB209" s="108">
        <v>1987.0518764512665</v>
      </c>
      <c r="AC209" s="92">
        <v>17</v>
      </c>
      <c r="AD209" s="92">
        <v>17</v>
      </c>
    </row>
    <row r="210" spans="1:30" s="9" customFormat="1" ht="16.5">
      <c r="A210" s="82">
        <v>631</v>
      </c>
      <c r="B210" s="83" t="s">
        <v>223</v>
      </c>
      <c r="C210" s="108">
        <v>1919</v>
      </c>
      <c r="D210" s="84">
        <v>433.33320670119718</v>
      </c>
      <c r="E210" s="84">
        <v>326.48825886597677</v>
      </c>
      <c r="F210" s="84">
        <v>759.82146556717396</v>
      </c>
      <c r="G210" s="84">
        <v>97.80296504510433</v>
      </c>
      <c r="H210" s="84">
        <v>857.62443061227827</v>
      </c>
      <c r="I210" s="84">
        <v>-248.64564877540386</v>
      </c>
      <c r="J210" s="84">
        <v>608.97878183687442</v>
      </c>
      <c r="K210" s="84">
        <v>-482.04651636268892</v>
      </c>
      <c r="L210" s="84">
        <v>126.93226547418548</v>
      </c>
      <c r="M210" s="84">
        <v>-38.641702141345377</v>
      </c>
      <c r="N210" s="92">
        <v>2</v>
      </c>
      <c r="O210" s="92">
        <v>2</v>
      </c>
      <c r="P210" s="15"/>
      <c r="Q210" s="99">
        <v>631</v>
      </c>
      <c r="R210" s="48" t="s">
        <v>223</v>
      </c>
      <c r="S210" s="85">
        <v>1930</v>
      </c>
      <c r="T210" s="108">
        <v>457.62188138922261</v>
      </c>
      <c r="U210" s="108">
        <v>347.75328008664314</v>
      </c>
      <c r="V210" s="108">
        <v>805.37516147586575</v>
      </c>
      <c r="W210" s="108">
        <v>89.473819911680437</v>
      </c>
      <c r="X210" s="108">
        <v>894.84898138754625</v>
      </c>
      <c r="Y210" s="108">
        <v>-247.22849740932642</v>
      </c>
      <c r="Z210" s="108">
        <v>647.6204839782198</v>
      </c>
      <c r="AA210" s="108">
        <v>-415.72794983937825</v>
      </c>
      <c r="AB210" s="108">
        <v>231.89253413884157</v>
      </c>
      <c r="AC210" s="92">
        <v>2</v>
      </c>
      <c r="AD210" s="92">
        <v>2</v>
      </c>
    </row>
    <row r="211" spans="1:30" s="9" customFormat="1" ht="16.5">
      <c r="A211" s="82">
        <v>635</v>
      </c>
      <c r="B211" s="83" t="s">
        <v>224</v>
      </c>
      <c r="C211" s="108">
        <v>6238</v>
      </c>
      <c r="D211" s="84">
        <v>184.7803292847785</v>
      </c>
      <c r="E211" s="84">
        <v>345.0721716480769</v>
      </c>
      <c r="F211" s="84">
        <v>529.85250093285538</v>
      </c>
      <c r="G211" s="84">
        <v>141.16823943022376</v>
      </c>
      <c r="H211" s="84">
        <v>671.02074036307909</v>
      </c>
      <c r="I211" s="84">
        <v>-64.621994228919519</v>
      </c>
      <c r="J211" s="84">
        <v>606.39874613415952</v>
      </c>
      <c r="K211" s="84">
        <v>-46.255328021801866</v>
      </c>
      <c r="L211" s="84">
        <v>560.14341811235784</v>
      </c>
      <c r="M211" s="84">
        <v>-47.799333286586716</v>
      </c>
      <c r="N211" s="92">
        <v>6</v>
      </c>
      <c r="O211" s="92">
        <v>6</v>
      </c>
      <c r="P211" s="15"/>
      <c r="Q211" s="99">
        <v>635</v>
      </c>
      <c r="R211" s="48" t="s">
        <v>224</v>
      </c>
      <c r="S211" s="85">
        <v>6337</v>
      </c>
      <c r="T211" s="108">
        <v>242.85989098789975</v>
      </c>
      <c r="U211" s="108">
        <v>345.170369232876</v>
      </c>
      <c r="V211" s="108">
        <v>588.03026022077574</v>
      </c>
      <c r="W211" s="108">
        <v>129.78025410607745</v>
      </c>
      <c r="X211" s="108">
        <v>717.81051432685331</v>
      </c>
      <c r="Y211" s="108">
        <v>-63.612434906106991</v>
      </c>
      <c r="Z211" s="108">
        <v>654.19807942074624</v>
      </c>
      <c r="AA211" s="108">
        <v>-66.949644475303785</v>
      </c>
      <c r="AB211" s="108">
        <v>587.24843494544245</v>
      </c>
      <c r="AC211" s="92">
        <v>6</v>
      </c>
      <c r="AD211" s="92">
        <v>6</v>
      </c>
    </row>
    <row r="212" spans="1:30" s="9" customFormat="1" ht="16.5">
      <c r="A212" s="82">
        <v>636</v>
      </c>
      <c r="B212" s="83" t="s">
        <v>225</v>
      </c>
      <c r="C212" s="108">
        <v>8011</v>
      </c>
      <c r="D212" s="84">
        <v>631.84622078067719</v>
      </c>
      <c r="E212" s="84">
        <v>398.96013747118656</v>
      </c>
      <c r="F212" s="84">
        <v>1030.8063582518637</v>
      </c>
      <c r="G212" s="84">
        <v>166.87441744637141</v>
      </c>
      <c r="H212" s="84">
        <v>1197.680775698235</v>
      </c>
      <c r="I212" s="84">
        <v>-96.522656347522158</v>
      </c>
      <c r="J212" s="84">
        <v>1101.1581193507129</v>
      </c>
      <c r="K212" s="84">
        <v>82.824908388465872</v>
      </c>
      <c r="L212" s="84">
        <v>1183.9830277391789</v>
      </c>
      <c r="M212" s="84">
        <v>-50.959653325453701</v>
      </c>
      <c r="N212" s="92">
        <v>2</v>
      </c>
      <c r="O212" s="92">
        <v>2</v>
      </c>
      <c r="P212" s="15"/>
      <c r="Q212" s="99">
        <v>636</v>
      </c>
      <c r="R212" s="48" t="s">
        <v>225</v>
      </c>
      <c r="S212" s="85">
        <v>8130</v>
      </c>
      <c r="T212" s="108">
        <v>652.37866034172941</v>
      </c>
      <c r="U212" s="108">
        <v>439.10227659814495</v>
      </c>
      <c r="V212" s="108">
        <v>1091.4809369398745</v>
      </c>
      <c r="W212" s="108">
        <v>155.74667583469329</v>
      </c>
      <c r="X212" s="108">
        <v>1247.2276127745677</v>
      </c>
      <c r="Y212" s="108">
        <v>-95.10984009840098</v>
      </c>
      <c r="Z212" s="108">
        <v>1152.1177726761666</v>
      </c>
      <c r="AA212" s="108">
        <v>107.64127306273066</v>
      </c>
      <c r="AB212" s="108">
        <v>1259.7590457388974</v>
      </c>
      <c r="AC212" s="92">
        <v>2</v>
      </c>
      <c r="AD212" s="92">
        <v>2</v>
      </c>
    </row>
    <row r="213" spans="1:30" s="9" customFormat="1" ht="16.5">
      <c r="A213" s="82">
        <v>638</v>
      </c>
      <c r="B213" s="83" t="s">
        <v>226</v>
      </c>
      <c r="C213" s="108">
        <v>51737</v>
      </c>
      <c r="D213" s="84">
        <v>950.98898873468602</v>
      </c>
      <c r="E213" s="84">
        <v>-48.072591414141904</v>
      </c>
      <c r="F213" s="84">
        <v>902.91639732054409</v>
      </c>
      <c r="G213" s="84">
        <v>93.615741759973901</v>
      </c>
      <c r="H213" s="84">
        <v>996.53213908051794</v>
      </c>
      <c r="I213" s="84">
        <v>4.4926841525407353</v>
      </c>
      <c r="J213" s="84">
        <v>1001.0248232330587</v>
      </c>
      <c r="K213" s="84">
        <v>-11.399319570520133</v>
      </c>
      <c r="L213" s="84">
        <v>989.62550366253856</v>
      </c>
      <c r="M213" s="84">
        <v>-6.0189539084183252</v>
      </c>
      <c r="N213" s="92">
        <v>1</v>
      </c>
      <c r="O213" s="93">
        <v>34</v>
      </c>
      <c r="P213" s="15"/>
      <c r="Q213" s="99">
        <v>638</v>
      </c>
      <c r="R213" s="48" t="s">
        <v>226</v>
      </c>
      <c r="S213" s="85">
        <v>51289</v>
      </c>
      <c r="T213" s="108">
        <v>936.90608903132079</v>
      </c>
      <c r="U213" s="108">
        <v>-25.989594089990767</v>
      </c>
      <c r="V213" s="108">
        <v>910.91649494133003</v>
      </c>
      <c r="W213" s="108">
        <v>91.59535527624503</v>
      </c>
      <c r="X213" s="108">
        <v>1002.5118502175751</v>
      </c>
      <c r="Y213" s="108">
        <v>4.5319269239018114</v>
      </c>
      <c r="Z213" s="108">
        <v>1007.043777141477</v>
      </c>
      <c r="AA213" s="108">
        <v>-13.956554541129684</v>
      </c>
      <c r="AB213" s="108">
        <v>993.08722260034733</v>
      </c>
      <c r="AC213" s="92">
        <v>1</v>
      </c>
      <c r="AD213" s="93">
        <v>34</v>
      </c>
    </row>
    <row r="214" spans="1:30" s="9" customFormat="1" ht="16.5">
      <c r="A214" s="82">
        <v>678</v>
      </c>
      <c r="B214" s="83" t="s">
        <v>227</v>
      </c>
      <c r="C214" s="108">
        <v>23571</v>
      </c>
      <c r="D214" s="84">
        <v>605.18947257159425</v>
      </c>
      <c r="E214" s="84">
        <v>-8.2827323551896566</v>
      </c>
      <c r="F214" s="84">
        <v>596.90674021640461</v>
      </c>
      <c r="G214" s="84">
        <v>81.401638003818121</v>
      </c>
      <c r="H214" s="84">
        <v>678.30837822022272</v>
      </c>
      <c r="I214" s="84">
        <v>-11.458359848966952</v>
      </c>
      <c r="J214" s="84">
        <v>666.85001837125571</v>
      </c>
      <c r="K214" s="84">
        <v>2.0444672190403468</v>
      </c>
      <c r="L214" s="84">
        <v>668.8944855902962</v>
      </c>
      <c r="M214" s="84">
        <v>-110.36145950660739</v>
      </c>
      <c r="N214" s="92">
        <v>17</v>
      </c>
      <c r="O214" s="92">
        <v>17</v>
      </c>
      <c r="P214" s="15"/>
      <c r="Q214" s="99">
        <v>678</v>
      </c>
      <c r="R214" s="48" t="s">
        <v>227</v>
      </c>
      <c r="S214" s="85">
        <v>23797</v>
      </c>
      <c r="T214" s="108">
        <v>616.96115304899058</v>
      </c>
      <c r="U214" s="108">
        <v>97.508397106951989</v>
      </c>
      <c r="V214" s="108">
        <v>714.46955015594256</v>
      </c>
      <c r="W214" s="108">
        <v>74.091467579885858</v>
      </c>
      <c r="X214" s="108">
        <v>788.56101773582839</v>
      </c>
      <c r="Y214" s="108">
        <v>-11.34953985796529</v>
      </c>
      <c r="Z214" s="108">
        <v>777.2114778778631</v>
      </c>
      <c r="AA214" s="108">
        <v>6.9094093070555225</v>
      </c>
      <c r="AB214" s="108">
        <v>784.12088718491862</v>
      </c>
      <c r="AC214" s="92">
        <v>17</v>
      </c>
      <c r="AD214" s="92">
        <v>17</v>
      </c>
    </row>
    <row r="215" spans="1:30" s="9" customFormat="1" ht="16.5">
      <c r="A215" s="82">
        <v>680</v>
      </c>
      <c r="B215" s="83" t="s">
        <v>228</v>
      </c>
      <c r="C215" s="108">
        <v>25738</v>
      </c>
      <c r="D215" s="84">
        <v>527.86398361728573</v>
      </c>
      <c r="E215" s="84">
        <v>68.205151373076149</v>
      </c>
      <c r="F215" s="84">
        <v>596.06913499036182</v>
      </c>
      <c r="G215" s="84">
        <v>76.265545556067039</v>
      </c>
      <c r="H215" s="84">
        <v>672.3346805464289</v>
      </c>
      <c r="I215" s="84">
        <v>25.662172662988578</v>
      </c>
      <c r="J215" s="84">
        <v>697.99685320941751</v>
      </c>
      <c r="K215" s="84">
        <v>-27.728161561892904</v>
      </c>
      <c r="L215" s="84">
        <v>670.26869164752452</v>
      </c>
      <c r="M215" s="84">
        <v>63.522060146962303</v>
      </c>
      <c r="N215" s="92">
        <v>2</v>
      </c>
      <c r="O215" s="92">
        <v>2</v>
      </c>
      <c r="P215" s="15"/>
      <c r="Q215" s="99">
        <v>680</v>
      </c>
      <c r="R215" s="48" t="s">
        <v>228</v>
      </c>
      <c r="S215" s="85">
        <v>25331</v>
      </c>
      <c r="T215" s="108">
        <v>495.02715741864881</v>
      </c>
      <c r="U215" s="108">
        <v>40.894469061366046</v>
      </c>
      <c r="V215" s="108">
        <v>535.92162648001488</v>
      </c>
      <c r="W215" s="108">
        <v>72.478672879073002</v>
      </c>
      <c r="X215" s="108">
        <v>608.40029935908785</v>
      </c>
      <c r="Y215" s="108">
        <v>26.074493703367416</v>
      </c>
      <c r="Z215" s="108">
        <v>634.47479306245521</v>
      </c>
      <c r="AA215" s="108">
        <v>-15.752687824010103</v>
      </c>
      <c r="AB215" s="108">
        <v>618.72210523844512</v>
      </c>
      <c r="AC215" s="92">
        <v>2</v>
      </c>
      <c r="AD215" s="92">
        <v>2</v>
      </c>
    </row>
    <row r="216" spans="1:30" s="9" customFormat="1" ht="16.5">
      <c r="A216" s="82">
        <v>681</v>
      </c>
      <c r="B216" s="83" t="s">
        <v>229</v>
      </c>
      <c r="C216" s="108">
        <v>3246</v>
      </c>
      <c r="D216" s="84">
        <v>316.0221029517329</v>
      </c>
      <c r="E216" s="84">
        <v>417.39610802740663</v>
      </c>
      <c r="F216" s="84">
        <v>733.41821097913953</v>
      </c>
      <c r="G216" s="84">
        <v>198.62765042748782</v>
      </c>
      <c r="H216" s="84">
        <v>932.04586140662741</v>
      </c>
      <c r="I216" s="84">
        <v>-2.4510166358595193</v>
      </c>
      <c r="J216" s="84">
        <v>929.59484477076785</v>
      </c>
      <c r="K216" s="84">
        <v>9.8340028650646953</v>
      </c>
      <c r="L216" s="84">
        <v>939.42884763583254</v>
      </c>
      <c r="M216" s="84">
        <v>58.136501359835393</v>
      </c>
      <c r="N216" s="92">
        <v>10</v>
      </c>
      <c r="O216" s="92">
        <v>10</v>
      </c>
      <c r="P216" s="15"/>
      <c r="Q216" s="99">
        <v>681</v>
      </c>
      <c r="R216" s="48" t="s">
        <v>229</v>
      </c>
      <c r="S216" s="85">
        <v>3297</v>
      </c>
      <c r="T216" s="108">
        <v>312.24959445335992</v>
      </c>
      <c r="U216" s="108">
        <v>378.31570672919247</v>
      </c>
      <c r="V216" s="108">
        <v>690.56530118255239</v>
      </c>
      <c r="W216" s="108">
        <v>183.30614504912612</v>
      </c>
      <c r="X216" s="108">
        <v>873.87144623167853</v>
      </c>
      <c r="Y216" s="108">
        <v>-2.4131028207461327</v>
      </c>
      <c r="Z216" s="108">
        <v>871.45834341093246</v>
      </c>
      <c r="AA216" s="108">
        <v>-6.5472796178343913</v>
      </c>
      <c r="AB216" s="108">
        <v>864.91106379309804</v>
      </c>
      <c r="AC216" s="92">
        <v>10</v>
      </c>
      <c r="AD216" s="92">
        <v>10</v>
      </c>
    </row>
    <row r="217" spans="1:30" s="9" customFormat="1" ht="16.5">
      <c r="A217" s="82">
        <v>683</v>
      </c>
      <c r="B217" s="83" t="s">
        <v>230</v>
      </c>
      <c r="C217" s="108">
        <v>3570</v>
      </c>
      <c r="D217" s="84">
        <v>1574.8264122543683</v>
      </c>
      <c r="E217" s="84">
        <v>699.42431398354483</v>
      </c>
      <c r="F217" s="84">
        <v>2274.2507262379131</v>
      </c>
      <c r="G217" s="84">
        <v>167.68445269540001</v>
      </c>
      <c r="H217" s="84">
        <v>2441.9351789333132</v>
      </c>
      <c r="I217" s="84">
        <v>80.118767507002801</v>
      </c>
      <c r="J217" s="84">
        <v>2522.0539464403159</v>
      </c>
      <c r="K217" s="84">
        <v>8.4045478991596738</v>
      </c>
      <c r="L217" s="84">
        <v>2530.4584943394752</v>
      </c>
      <c r="M217" s="84">
        <v>17.956927695113791</v>
      </c>
      <c r="N217" s="92">
        <v>19</v>
      </c>
      <c r="O217" s="92">
        <v>19</v>
      </c>
      <c r="P217" s="15"/>
      <c r="Q217" s="99">
        <v>683</v>
      </c>
      <c r="R217" s="48" t="s">
        <v>230</v>
      </c>
      <c r="S217" s="85">
        <v>3599</v>
      </c>
      <c r="T217" s="108">
        <v>1574.1354171330593</v>
      </c>
      <c r="U217" s="108">
        <v>693.01358556387106</v>
      </c>
      <c r="V217" s="108">
        <v>2267.14900269693</v>
      </c>
      <c r="W217" s="108">
        <v>157.47482905188454</v>
      </c>
      <c r="X217" s="108">
        <v>2424.6238317488146</v>
      </c>
      <c r="Y217" s="108">
        <v>79.473186996387881</v>
      </c>
      <c r="Z217" s="108">
        <v>2504.0970187452021</v>
      </c>
      <c r="AA217" s="108">
        <v>9.3905079327590997</v>
      </c>
      <c r="AB217" s="108">
        <v>2513.4875266779613</v>
      </c>
      <c r="AC217" s="92">
        <v>19</v>
      </c>
      <c r="AD217" s="92">
        <v>19</v>
      </c>
    </row>
    <row r="218" spans="1:30" s="9" customFormat="1" ht="16.5">
      <c r="A218" s="82">
        <v>684</v>
      </c>
      <c r="B218" s="83" t="s">
        <v>231</v>
      </c>
      <c r="C218" s="108">
        <v>38968</v>
      </c>
      <c r="D218" s="84">
        <v>270.98273024658755</v>
      </c>
      <c r="E218" s="84">
        <v>-12.07642799403026</v>
      </c>
      <c r="F218" s="84">
        <v>258.90630225255728</v>
      </c>
      <c r="G218" s="84">
        <v>130.31445770101183</v>
      </c>
      <c r="H218" s="84">
        <v>389.22075995356909</v>
      </c>
      <c r="I218" s="84">
        <v>-1.763523917060152</v>
      </c>
      <c r="J218" s="84">
        <v>387.45723603650896</v>
      </c>
      <c r="K218" s="84">
        <v>-74.360819896838422</v>
      </c>
      <c r="L218" s="84">
        <v>313.09641613967062</v>
      </c>
      <c r="M218" s="84">
        <v>18.65561444333423</v>
      </c>
      <c r="N218" s="92">
        <v>4</v>
      </c>
      <c r="O218" s="92">
        <v>4</v>
      </c>
      <c r="P218" s="15"/>
      <c r="Q218" s="99">
        <v>684</v>
      </c>
      <c r="R218" s="48" t="s">
        <v>231</v>
      </c>
      <c r="S218" s="85">
        <v>38832</v>
      </c>
      <c r="T218" s="108">
        <v>250.78877938981788</v>
      </c>
      <c r="U218" s="108">
        <v>-4.1564489854293223</v>
      </c>
      <c r="V218" s="108">
        <v>246.63233040438851</v>
      </c>
      <c r="W218" s="108">
        <v>123.93899143600498</v>
      </c>
      <c r="X218" s="108">
        <v>370.57132184039352</v>
      </c>
      <c r="Y218" s="108">
        <v>-1.7697002472187886</v>
      </c>
      <c r="Z218" s="108">
        <v>368.80162159317473</v>
      </c>
      <c r="AA218" s="108">
        <v>-77.548331536310243</v>
      </c>
      <c r="AB218" s="108">
        <v>291.2532900568645</v>
      </c>
      <c r="AC218" s="92">
        <v>4</v>
      </c>
      <c r="AD218" s="92">
        <v>4</v>
      </c>
    </row>
    <row r="219" spans="1:30" s="9" customFormat="1" ht="16.5">
      <c r="A219" s="82">
        <v>686</v>
      </c>
      <c r="B219" s="83" t="s">
        <v>232</v>
      </c>
      <c r="C219" s="108">
        <v>2935</v>
      </c>
      <c r="D219" s="84">
        <v>37.758783133155539</v>
      </c>
      <c r="E219" s="84">
        <v>503.97929545472596</v>
      </c>
      <c r="F219" s="84">
        <v>541.73807858788155</v>
      </c>
      <c r="G219" s="84">
        <v>171.91069450847252</v>
      </c>
      <c r="H219" s="84">
        <v>713.64877309635403</v>
      </c>
      <c r="I219" s="84">
        <v>247.94514480408859</v>
      </c>
      <c r="J219" s="84">
        <v>961.59391790044265</v>
      </c>
      <c r="K219" s="84">
        <v>-6.8152722316865395</v>
      </c>
      <c r="L219" s="84">
        <v>954.77864566875598</v>
      </c>
      <c r="M219" s="84">
        <v>-4.5820679992032183</v>
      </c>
      <c r="N219" s="92">
        <v>11</v>
      </c>
      <c r="O219" s="92">
        <v>11</v>
      </c>
      <c r="P219" s="15"/>
      <c r="Q219" s="99">
        <v>686</v>
      </c>
      <c r="R219" s="48" t="s">
        <v>232</v>
      </c>
      <c r="S219" s="85">
        <v>2933</v>
      </c>
      <c r="T219" s="108">
        <v>46.231100162989804</v>
      </c>
      <c r="U219" s="108">
        <v>511.93060947702747</v>
      </c>
      <c r="V219" s="108">
        <v>558.16170964001731</v>
      </c>
      <c r="W219" s="108">
        <v>159.90005873490981</v>
      </c>
      <c r="X219" s="108">
        <v>718.06176837492717</v>
      </c>
      <c r="Y219" s="108">
        <v>248.11421752471873</v>
      </c>
      <c r="Z219" s="108">
        <v>966.17598589964587</v>
      </c>
      <c r="AA219" s="108">
        <v>6.9790509921582036</v>
      </c>
      <c r="AB219" s="108">
        <v>973.15503689180412</v>
      </c>
      <c r="AC219" s="92">
        <v>11</v>
      </c>
      <c r="AD219" s="92">
        <v>11</v>
      </c>
    </row>
    <row r="220" spans="1:30" s="9" customFormat="1" ht="16.5">
      <c r="A220" s="82">
        <v>687</v>
      </c>
      <c r="B220" s="83" t="s">
        <v>233</v>
      </c>
      <c r="C220" s="108">
        <v>1413</v>
      </c>
      <c r="D220" s="84">
        <v>735.63109248518742</v>
      </c>
      <c r="E220" s="84">
        <v>256.18617582145879</v>
      </c>
      <c r="F220" s="84">
        <v>991.81726830664616</v>
      </c>
      <c r="G220" s="84">
        <v>221.66282443256304</v>
      </c>
      <c r="H220" s="84">
        <v>1213.4800927392091</v>
      </c>
      <c r="I220" s="84">
        <v>218.07855626326963</v>
      </c>
      <c r="J220" s="84">
        <v>1431.5586490024787</v>
      </c>
      <c r="K220" s="84">
        <v>107.41077643312106</v>
      </c>
      <c r="L220" s="84">
        <v>1538.9694254355998</v>
      </c>
      <c r="M220" s="84">
        <v>-26.407076200327765</v>
      </c>
      <c r="N220" s="92">
        <v>11</v>
      </c>
      <c r="O220" s="92">
        <v>11</v>
      </c>
      <c r="P220" s="15"/>
      <c r="Q220" s="99">
        <v>687</v>
      </c>
      <c r="R220" s="48" t="s">
        <v>233</v>
      </c>
      <c r="S220" s="85">
        <v>1424</v>
      </c>
      <c r="T220" s="108">
        <v>761.45489707475201</v>
      </c>
      <c r="U220" s="108">
        <v>274.57351114396653</v>
      </c>
      <c r="V220" s="108">
        <v>1036.0284082187186</v>
      </c>
      <c r="W220" s="108">
        <v>205.54335630993029</v>
      </c>
      <c r="X220" s="108">
        <v>1241.5717645286491</v>
      </c>
      <c r="Y220" s="108">
        <v>216.39396067415731</v>
      </c>
      <c r="Z220" s="108">
        <v>1457.9657252028064</v>
      </c>
      <c r="AA220" s="108">
        <v>120.51092759831459</v>
      </c>
      <c r="AB220" s="108">
        <v>1578.476652801121</v>
      </c>
      <c r="AC220" s="92">
        <v>11</v>
      </c>
      <c r="AD220" s="92">
        <v>11</v>
      </c>
    </row>
    <row r="221" spans="1:30" s="9" customFormat="1" ht="16.5">
      <c r="A221" s="82">
        <v>689</v>
      </c>
      <c r="B221" s="83" t="s">
        <v>234</v>
      </c>
      <c r="C221" s="108">
        <v>3008</v>
      </c>
      <c r="D221" s="84">
        <v>755.11895561383596</v>
      </c>
      <c r="E221" s="84">
        <v>202.26143144212375</v>
      </c>
      <c r="F221" s="84">
        <v>957.38038705595977</v>
      </c>
      <c r="G221" s="84">
        <v>151.28341822223942</v>
      </c>
      <c r="H221" s="84">
        <v>1108.6638052781991</v>
      </c>
      <c r="I221" s="84">
        <v>10.784906914893616</v>
      </c>
      <c r="J221" s="84">
        <v>1119.4487121930927</v>
      </c>
      <c r="K221" s="84">
        <v>-5.5138546874999994</v>
      </c>
      <c r="L221" s="84">
        <v>1113.9348575055928</v>
      </c>
      <c r="M221" s="84">
        <v>240.79445006180481</v>
      </c>
      <c r="N221" s="92">
        <v>9</v>
      </c>
      <c r="O221" s="92">
        <v>9</v>
      </c>
      <c r="P221" s="15"/>
      <c r="Q221" s="99">
        <v>689</v>
      </c>
      <c r="R221" s="48" t="s">
        <v>234</v>
      </c>
      <c r="S221" s="85">
        <v>3032</v>
      </c>
      <c r="T221" s="108">
        <v>732.08753674345769</v>
      </c>
      <c r="U221" s="108">
        <v>-5.2886733598287856</v>
      </c>
      <c r="V221" s="108">
        <v>726.79886338362883</v>
      </c>
      <c r="W221" s="108">
        <v>141.15586048908381</v>
      </c>
      <c r="X221" s="108">
        <v>867.95472387271263</v>
      </c>
      <c r="Y221" s="108">
        <v>10.699538258575197</v>
      </c>
      <c r="Z221" s="108">
        <v>878.65426213128785</v>
      </c>
      <c r="AA221" s="108">
        <v>-1.4953738258575202</v>
      </c>
      <c r="AB221" s="108">
        <v>877.15888830543031</v>
      </c>
      <c r="AC221" s="92">
        <v>9</v>
      </c>
      <c r="AD221" s="92">
        <v>9</v>
      </c>
    </row>
    <row r="222" spans="1:30" s="9" customFormat="1" ht="16.5">
      <c r="A222" s="82">
        <v>691</v>
      </c>
      <c r="B222" s="83" t="s">
        <v>235</v>
      </c>
      <c r="C222" s="108">
        <v>2556</v>
      </c>
      <c r="D222" s="84">
        <v>985.44580407546073</v>
      </c>
      <c r="E222" s="84">
        <v>679.75900904568459</v>
      </c>
      <c r="F222" s="84">
        <v>1665.2048131211454</v>
      </c>
      <c r="G222" s="84">
        <v>187.84824680276822</v>
      </c>
      <c r="H222" s="84">
        <v>1853.0530599239137</v>
      </c>
      <c r="I222" s="84">
        <v>34.49021909233177</v>
      </c>
      <c r="J222" s="84">
        <v>1887.5432790162454</v>
      </c>
      <c r="K222" s="84">
        <v>8.4779835680751177</v>
      </c>
      <c r="L222" s="84">
        <v>1896.0212625843205</v>
      </c>
      <c r="M222" s="84">
        <v>76.196166414247045</v>
      </c>
      <c r="N222" s="92">
        <v>17</v>
      </c>
      <c r="O222" s="92">
        <v>17</v>
      </c>
      <c r="P222" s="15"/>
      <c r="Q222" s="99">
        <v>691</v>
      </c>
      <c r="R222" s="48" t="s">
        <v>235</v>
      </c>
      <c r="S222" s="85">
        <v>2598</v>
      </c>
      <c r="T222" s="108">
        <v>945.98822923451576</v>
      </c>
      <c r="U222" s="108">
        <v>657.89319223443931</v>
      </c>
      <c r="V222" s="108">
        <v>1603.8814214689551</v>
      </c>
      <c r="W222" s="108">
        <v>173.53305064035649</v>
      </c>
      <c r="X222" s="108">
        <v>1777.4144721093116</v>
      </c>
      <c r="Y222" s="108">
        <v>33.93264049268668</v>
      </c>
      <c r="Z222" s="108">
        <v>1811.3471126019983</v>
      </c>
      <c r="AA222" s="108">
        <v>-12.190584295612013</v>
      </c>
      <c r="AB222" s="108">
        <v>1799.1565283063862</v>
      </c>
      <c r="AC222" s="92">
        <v>17</v>
      </c>
      <c r="AD222" s="92">
        <v>17</v>
      </c>
    </row>
    <row r="223" spans="1:30" s="9" customFormat="1" ht="16.5">
      <c r="A223" s="82">
        <v>694</v>
      </c>
      <c r="B223" s="83" t="s">
        <v>236</v>
      </c>
      <c r="C223" s="108">
        <v>28643</v>
      </c>
      <c r="D223" s="84">
        <v>273.68674611812298</v>
      </c>
      <c r="E223" s="84">
        <v>-3.6898212479838524</v>
      </c>
      <c r="F223" s="84">
        <v>269.99692487013914</v>
      </c>
      <c r="G223" s="84">
        <v>89.614616571725279</v>
      </c>
      <c r="H223" s="84">
        <v>359.6115414418644</v>
      </c>
      <c r="I223" s="84">
        <v>63.975386656425655</v>
      </c>
      <c r="J223" s="84">
        <v>423.58692809829006</v>
      </c>
      <c r="K223" s="84">
        <v>4.5206489320252805</v>
      </c>
      <c r="L223" s="84">
        <v>428.10757703031527</v>
      </c>
      <c r="M223" s="84">
        <v>18.612779022647487</v>
      </c>
      <c r="N223" s="92">
        <v>5</v>
      </c>
      <c r="O223" s="92">
        <v>5</v>
      </c>
      <c r="P223" s="15"/>
      <c r="Q223" s="99">
        <v>694</v>
      </c>
      <c r="R223" s="48" t="s">
        <v>236</v>
      </c>
      <c r="S223" s="85">
        <v>28483</v>
      </c>
      <c r="T223" s="108">
        <v>255.73878630376399</v>
      </c>
      <c r="U223" s="108">
        <v>-0.46861367055427433</v>
      </c>
      <c r="V223" s="108">
        <v>255.27017263320968</v>
      </c>
      <c r="W223" s="108">
        <v>85.369215356873084</v>
      </c>
      <c r="X223" s="108">
        <v>340.63938799008275</v>
      </c>
      <c r="Y223" s="108">
        <v>64.334761085559805</v>
      </c>
      <c r="Z223" s="108">
        <v>404.97414907564257</v>
      </c>
      <c r="AA223" s="108">
        <v>12.373453985184144</v>
      </c>
      <c r="AB223" s="108">
        <v>417.34760306082671</v>
      </c>
      <c r="AC223" s="92">
        <v>5</v>
      </c>
      <c r="AD223" s="92">
        <v>5</v>
      </c>
    </row>
    <row r="224" spans="1:30" s="9" customFormat="1" ht="16.5">
      <c r="A224" s="82">
        <v>697</v>
      </c>
      <c r="B224" s="83" t="s">
        <v>237</v>
      </c>
      <c r="C224" s="108">
        <v>1163</v>
      </c>
      <c r="D224" s="84">
        <v>384.54899039546501</v>
      </c>
      <c r="E224" s="84">
        <v>410.82717005428736</v>
      </c>
      <c r="F224" s="84">
        <v>795.37616044975243</v>
      </c>
      <c r="G224" s="84">
        <v>198.09137398978365</v>
      </c>
      <c r="H224" s="84">
        <v>993.46753443953605</v>
      </c>
      <c r="I224" s="84">
        <v>-170.23387790197765</v>
      </c>
      <c r="J224" s="84">
        <v>823.23365653755843</v>
      </c>
      <c r="K224" s="84">
        <v>22.932443680137578</v>
      </c>
      <c r="L224" s="84">
        <v>846.16610021769588</v>
      </c>
      <c r="M224" s="84">
        <v>67.504335017108133</v>
      </c>
      <c r="N224" s="92">
        <v>18</v>
      </c>
      <c r="O224" s="92">
        <v>18</v>
      </c>
      <c r="P224" s="15"/>
      <c r="Q224" s="99">
        <v>697</v>
      </c>
      <c r="R224" s="48" t="s">
        <v>237</v>
      </c>
      <c r="S224" s="85">
        <v>1164</v>
      </c>
      <c r="T224" s="108">
        <v>335.56994521827124</v>
      </c>
      <c r="U224" s="108">
        <v>404.41839731089846</v>
      </c>
      <c r="V224" s="108">
        <v>739.9883425291697</v>
      </c>
      <c r="W224" s="108">
        <v>185.82860785726012</v>
      </c>
      <c r="X224" s="108">
        <v>925.81695038642965</v>
      </c>
      <c r="Y224" s="108">
        <v>-170.08762886597938</v>
      </c>
      <c r="Z224" s="108">
        <v>755.7293215204503</v>
      </c>
      <c r="AA224" s="108">
        <v>14.721436907216496</v>
      </c>
      <c r="AB224" s="108">
        <v>770.45075842766687</v>
      </c>
      <c r="AC224" s="92">
        <v>18</v>
      </c>
      <c r="AD224" s="92">
        <v>18</v>
      </c>
    </row>
    <row r="225" spans="1:30" s="9" customFormat="1" ht="16.5">
      <c r="A225" s="82">
        <v>698</v>
      </c>
      <c r="B225" s="83" t="s">
        <v>238</v>
      </c>
      <c r="C225" s="108">
        <v>65722</v>
      </c>
      <c r="D225" s="84">
        <v>45.594319575223018</v>
      </c>
      <c r="E225" s="84">
        <v>251.24010114939924</v>
      </c>
      <c r="F225" s="84">
        <v>296.83442072462225</v>
      </c>
      <c r="G225" s="84">
        <v>83.972895113566153</v>
      </c>
      <c r="H225" s="84">
        <v>380.8073158381884</v>
      </c>
      <c r="I225" s="84">
        <v>-19.732935698852742</v>
      </c>
      <c r="J225" s="84">
        <v>361.07438013933563</v>
      </c>
      <c r="K225" s="84">
        <v>-83.815835843705287</v>
      </c>
      <c r="L225" s="84">
        <v>277.25854429563037</v>
      </c>
      <c r="M225" s="84">
        <v>31.227973250919433</v>
      </c>
      <c r="N225" s="92">
        <v>19</v>
      </c>
      <c r="O225" s="92">
        <v>19</v>
      </c>
      <c r="P225" s="15"/>
      <c r="Q225" s="99">
        <v>698</v>
      </c>
      <c r="R225" s="48" t="s">
        <v>238</v>
      </c>
      <c r="S225" s="85">
        <v>65286</v>
      </c>
      <c r="T225" s="108">
        <v>21.882436940058138</v>
      </c>
      <c r="U225" s="108">
        <v>250.29905498764506</v>
      </c>
      <c r="V225" s="108">
        <v>272.18149192770318</v>
      </c>
      <c r="W225" s="108">
        <v>77.529633277044212</v>
      </c>
      <c r="X225" s="108">
        <v>349.71112520474742</v>
      </c>
      <c r="Y225" s="108">
        <v>-19.864718316331221</v>
      </c>
      <c r="Z225" s="108">
        <v>329.8464068884162</v>
      </c>
      <c r="AA225" s="108">
        <v>-86.13013818978034</v>
      </c>
      <c r="AB225" s="108">
        <v>243.71626869863587</v>
      </c>
      <c r="AC225" s="92">
        <v>19</v>
      </c>
      <c r="AD225" s="92">
        <v>19</v>
      </c>
    </row>
    <row r="226" spans="1:30" s="9" customFormat="1" ht="16.5">
      <c r="A226" s="82">
        <v>700</v>
      </c>
      <c r="B226" s="83" t="s">
        <v>239</v>
      </c>
      <c r="C226" s="108">
        <v>4733</v>
      </c>
      <c r="D226" s="84">
        <v>266.08305286483574</v>
      </c>
      <c r="E226" s="84">
        <v>112.32122648089457</v>
      </c>
      <c r="F226" s="84">
        <v>378.40427934573029</v>
      </c>
      <c r="G226" s="84">
        <v>109.09673957440998</v>
      </c>
      <c r="H226" s="84">
        <v>487.50101892014027</v>
      </c>
      <c r="I226" s="84">
        <v>-213.19776040566236</v>
      </c>
      <c r="J226" s="84">
        <v>274.30325851447787</v>
      </c>
      <c r="K226" s="84">
        <v>-21.113622417071621</v>
      </c>
      <c r="L226" s="84">
        <v>253.18963609740621</v>
      </c>
      <c r="M226" s="84">
        <v>-57.83134573857626</v>
      </c>
      <c r="N226" s="92">
        <v>9</v>
      </c>
      <c r="O226" s="92">
        <v>9</v>
      </c>
      <c r="P226" s="15"/>
      <c r="Q226" s="99">
        <v>700</v>
      </c>
      <c r="R226" s="48" t="s">
        <v>239</v>
      </c>
      <c r="S226" s="85">
        <v>4758</v>
      </c>
      <c r="T226" s="108">
        <v>282.25803619994207</v>
      </c>
      <c r="U226" s="108">
        <v>160.29732519618085</v>
      </c>
      <c r="V226" s="108">
        <v>442.55536139612292</v>
      </c>
      <c r="W226" s="108">
        <v>101.65679645087828</v>
      </c>
      <c r="X226" s="108">
        <v>544.21215784700121</v>
      </c>
      <c r="Y226" s="108">
        <v>-212.07755359394704</v>
      </c>
      <c r="Z226" s="108">
        <v>332.13460425305414</v>
      </c>
      <c r="AA226" s="108">
        <v>-7.0452709583858715</v>
      </c>
      <c r="AB226" s="108">
        <v>325.08933329466828</v>
      </c>
      <c r="AC226" s="92">
        <v>9</v>
      </c>
      <c r="AD226" s="92">
        <v>9</v>
      </c>
    </row>
    <row r="227" spans="1:30" s="9" customFormat="1" ht="16.5">
      <c r="A227" s="82">
        <v>702</v>
      </c>
      <c r="B227" s="83" t="s">
        <v>240</v>
      </c>
      <c r="C227" s="108">
        <v>4039</v>
      </c>
      <c r="D227" s="84">
        <v>346.88119107151562</v>
      </c>
      <c r="E227" s="84">
        <v>307.02985605349232</v>
      </c>
      <c r="F227" s="84">
        <v>653.91104712500794</v>
      </c>
      <c r="G227" s="84">
        <v>164.82818063709311</v>
      </c>
      <c r="H227" s="84">
        <v>818.73922776210111</v>
      </c>
      <c r="I227" s="84">
        <v>-205.94726417430056</v>
      </c>
      <c r="J227" s="84">
        <v>612.79196358780052</v>
      </c>
      <c r="K227" s="84">
        <v>-2.4762099529586523</v>
      </c>
      <c r="L227" s="84">
        <v>610.31575363484183</v>
      </c>
      <c r="M227" s="84">
        <v>25.029943226612886</v>
      </c>
      <c r="N227" s="92">
        <v>6</v>
      </c>
      <c r="O227" s="92">
        <v>6</v>
      </c>
      <c r="P227" s="15"/>
      <c r="Q227" s="99">
        <v>702</v>
      </c>
      <c r="R227" s="48" t="s">
        <v>240</v>
      </c>
      <c r="S227" s="85">
        <v>4124</v>
      </c>
      <c r="T227" s="108">
        <v>336.11809579236046</v>
      </c>
      <c r="U227" s="108">
        <v>303.12041935164092</v>
      </c>
      <c r="V227" s="108">
        <v>639.23851514400144</v>
      </c>
      <c r="W227" s="108">
        <v>150.22597854405345</v>
      </c>
      <c r="X227" s="108">
        <v>789.46449368805474</v>
      </c>
      <c r="Y227" s="108">
        <v>-201.70247332686711</v>
      </c>
      <c r="Z227" s="108">
        <v>587.76202036118764</v>
      </c>
      <c r="AA227" s="108">
        <v>2.1826553831231812</v>
      </c>
      <c r="AB227" s="108">
        <v>589.94467574431087</v>
      </c>
      <c r="AC227" s="92">
        <v>6</v>
      </c>
      <c r="AD227" s="92">
        <v>6</v>
      </c>
    </row>
    <row r="228" spans="1:30" s="9" customFormat="1" ht="16.5">
      <c r="A228" s="82">
        <v>704</v>
      </c>
      <c r="B228" s="83" t="s">
        <v>241</v>
      </c>
      <c r="C228" s="108">
        <v>6418</v>
      </c>
      <c r="D228" s="84">
        <v>797.03663088285123</v>
      </c>
      <c r="E228" s="84">
        <v>156.15800018129758</v>
      </c>
      <c r="F228" s="84">
        <v>953.19463106414878</v>
      </c>
      <c r="G228" s="84">
        <v>71.399277060854018</v>
      </c>
      <c r="H228" s="84">
        <v>1024.5939081250028</v>
      </c>
      <c r="I228" s="84">
        <v>-181.95076347771891</v>
      </c>
      <c r="J228" s="84">
        <v>842.64314464728386</v>
      </c>
      <c r="K228" s="84">
        <v>6.1943927547522497</v>
      </c>
      <c r="L228" s="84">
        <v>848.83753740203633</v>
      </c>
      <c r="M228" s="84">
        <v>15.858305909578348</v>
      </c>
      <c r="N228" s="92">
        <v>2</v>
      </c>
      <c r="O228" s="92">
        <v>2</v>
      </c>
      <c r="P228" s="15"/>
      <c r="Q228" s="99">
        <v>704</v>
      </c>
      <c r="R228" s="48" t="s">
        <v>241</v>
      </c>
      <c r="S228" s="85">
        <v>6436</v>
      </c>
      <c r="T228" s="108">
        <v>762.85624163684929</v>
      </c>
      <c r="U228" s="108">
        <v>177.38073821029863</v>
      </c>
      <c r="V228" s="108">
        <v>940.23697984714795</v>
      </c>
      <c r="W228" s="108">
        <v>67.989748262838518</v>
      </c>
      <c r="X228" s="108">
        <v>1008.2267281099864</v>
      </c>
      <c r="Y228" s="108">
        <v>-181.44188937228091</v>
      </c>
      <c r="Z228" s="108">
        <v>826.78483873770551</v>
      </c>
      <c r="AA228" s="108">
        <v>15.845410870105667</v>
      </c>
      <c r="AB228" s="108">
        <v>842.63024960781115</v>
      </c>
      <c r="AC228" s="92">
        <v>2</v>
      </c>
      <c r="AD228" s="92">
        <v>2</v>
      </c>
    </row>
    <row r="229" spans="1:30" s="9" customFormat="1" ht="16.5">
      <c r="A229" s="82">
        <v>707</v>
      </c>
      <c r="B229" s="83" t="s">
        <v>242</v>
      </c>
      <c r="C229" s="108">
        <v>1881</v>
      </c>
      <c r="D229" s="84">
        <v>-123.03297477134065</v>
      </c>
      <c r="E229" s="84">
        <v>659.84908591626538</v>
      </c>
      <c r="F229" s="84">
        <v>536.81611114492478</v>
      </c>
      <c r="G229" s="84">
        <v>233.12140739383301</v>
      </c>
      <c r="H229" s="84">
        <v>769.93751853875779</v>
      </c>
      <c r="I229" s="84">
        <v>-291.207336523126</v>
      </c>
      <c r="J229" s="84">
        <v>478.73018201563178</v>
      </c>
      <c r="K229" s="84">
        <v>-15.481540637958533</v>
      </c>
      <c r="L229" s="84">
        <v>463.24864137767315</v>
      </c>
      <c r="M229" s="84">
        <v>-85.396947233309504</v>
      </c>
      <c r="N229" s="92">
        <v>12</v>
      </c>
      <c r="O229" s="92">
        <v>12</v>
      </c>
      <c r="P229" s="15"/>
      <c r="Q229" s="99">
        <v>707</v>
      </c>
      <c r="R229" s="48" t="s">
        <v>242</v>
      </c>
      <c r="S229" s="85">
        <v>1902</v>
      </c>
      <c r="T229" s="108">
        <v>-51.409260733273818</v>
      </c>
      <c r="U229" s="108">
        <v>686.48409930176774</v>
      </c>
      <c r="V229" s="108">
        <v>635.07483856849387</v>
      </c>
      <c r="W229" s="108">
        <v>217.04440424511611</v>
      </c>
      <c r="X229" s="108">
        <v>852.11924281361007</v>
      </c>
      <c r="Y229" s="108">
        <v>-287.99211356466878</v>
      </c>
      <c r="Z229" s="108">
        <v>564.12712924894129</v>
      </c>
      <c r="AA229" s="108">
        <v>-18.404280757097791</v>
      </c>
      <c r="AB229" s="108">
        <v>545.72284849184348</v>
      </c>
      <c r="AC229" s="92">
        <v>12</v>
      </c>
      <c r="AD229" s="92">
        <v>12</v>
      </c>
    </row>
    <row r="230" spans="1:30" s="9" customFormat="1" ht="16.5">
      <c r="A230" s="82">
        <v>710</v>
      </c>
      <c r="B230" s="83" t="s">
        <v>243</v>
      </c>
      <c r="C230" s="108">
        <v>27036</v>
      </c>
      <c r="D230" s="84">
        <v>361.20189699606567</v>
      </c>
      <c r="E230" s="84">
        <v>250.70259620315542</v>
      </c>
      <c r="F230" s="84">
        <v>611.90449319922106</v>
      </c>
      <c r="G230" s="84">
        <v>113.39459137256054</v>
      </c>
      <c r="H230" s="84">
        <v>725.29908457178158</v>
      </c>
      <c r="I230" s="84">
        <v>0.48209794348276375</v>
      </c>
      <c r="J230" s="84">
        <v>725.78118251526439</v>
      </c>
      <c r="K230" s="84">
        <v>-47.175250233022645</v>
      </c>
      <c r="L230" s="84">
        <v>678.60593228224172</v>
      </c>
      <c r="M230" s="84">
        <v>-3.0204540199473513</v>
      </c>
      <c r="N230" s="92">
        <v>1</v>
      </c>
      <c r="O230" s="93">
        <v>33</v>
      </c>
      <c r="P230" s="15"/>
      <c r="Q230" s="99">
        <v>710</v>
      </c>
      <c r="R230" s="48" t="s">
        <v>243</v>
      </c>
      <c r="S230" s="85">
        <v>27209</v>
      </c>
      <c r="T230" s="108">
        <v>357.49506966362219</v>
      </c>
      <c r="U230" s="108">
        <v>266.20853718227329</v>
      </c>
      <c r="V230" s="108">
        <v>623.70360684589537</v>
      </c>
      <c r="W230" s="108">
        <v>104.61899701630361</v>
      </c>
      <c r="X230" s="108">
        <v>728.32260386219912</v>
      </c>
      <c r="Y230" s="108">
        <v>0.4790326730126061</v>
      </c>
      <c r="Z230" s="108">
        <v>728.80163653521174</v>
      </c>
      <c r="AA230" s="108">
        <v>-43.871244524936593</v>
      </c>
      <c r="AB230" s="108">
        <v>684.93039201027511</v>
      </c>
      <c r="AC230" s="92">
        <v>1</v>
      </c>
      <c r="AD230" s="93">
        <v>33</v>
      </c>
    </row>
    <row r="231" spans="1:30" s="9" customFormat="1" ht="16.5">
      <c r="A231" s="82">
        <v>729</v>
      </c>
      <c r="B231" s="83" t="s">
        <v>244</v>
      </c>
      <c r="C231" s="108">
        <v>8858</v>
      </c>
      <c r="D231" s="84">
        <v>183.35062062919994</v>
      </c>
      <c r="E231" s="84">
        <v>516.75160111588696</v>
      </c>
      <c r="F231" s="84">
        <v>700.10222174508692</v>
      </c>
      <c r="G231" s="84">
        <v>158.44707959571528</v>
      </c>
      <c r="H231" s="84">
        <v>858.54930134080223</v>
      </c>
      <c r="I231" s="84">
        <v>78.648904944682769</v>
      </c>
      <c r="J231" s="84">
        <v>937.19820628548496</v>
      </c>
      <c r="K231" s="84">
        <v>2.3390823955746267</v>
      </c>
      <c r="L231" s="84">
        <v>939.53728868105964</v>
      </c>
      <c r="M231" s="84">
        <v>-28.869166172682867</v>
      </c>
      <c r="N231" s="92">
        <v>13</v>
      </c>
      <c r="O231" s="92">
        <v>13</v>
      </c>
      <c r="P231" s="15"/>
      <c r="Q231" s="99">
        <v>729</v>
      </c>
      <c r="R231" s="48" t="s">
        <v>244</v>
      </c>
      <c r="S231" s="85">
        <v>8847</v>
      </c>
      <c r="T231" s="108">
        <v>196.6007254452534</v>
      </c>
      <c r="U231" s="108">
        <v>543.37889759343784</v>
      </c>
      <c r="V231" s="108">
        <v>739.97962303869122</v>
      </c>
      <c r="W231" s="108">
        <v>147.34105562497004</v>
      </c>
      <c r="X231" s="108">
        <v>887.32067866366117</v>
      </c>
      <c r="Y231" s="108">
        <v>78.746693794506612</v>
      </c>
      <c r="Z231" s="108">
        <v>966.06737245816782</v>
      </c>
      <c r="AA231" s="108">
        <v>8.7235856900644286</v>
      </c>
      <c r="AB231" s="108">
        <v>974.79095814823222</v>
      </c>
      <c r="AC231" s="92">
        <v>13</v>
      </c>
      <c r="AD231" s="92">
        <v>13</v>
      </c>
    </row>
    <row r="232" spans="1:30" s="9" customFormat="1" ht="16.5">
      <c r="A232" s="82">
        <v>732</v>
      </c>
      <c r="B232" s="83" t="s">
        <v>245</v>
      </c>
      <c r="C232" s="108">
        <v>3285</v>
      </c>
      <c r="D232" s="84">
        <v>781.51946122123434</v>
      </c>
      <c r="E232" s="84">
        <v>416.8126321140561</v>
      </c>
      <c r="F232" s="84">
        <v>1198.3320933352904</v>
      </c>
      <c r="G232" s="84">
        <v>166.73440956378198</v>
      </c>
      <c r="H232" s="84">
        <v>1365.0665028990725</v>
      </c>
      <c r="I232" s="84">
        <v>76.205175038051749</v>
      </c>
      <c r="J232" s="84">
        <v>1441.2716779371242</v>
      </c>
      <c r="K232" s="84">
        <v>-32.475411872146118</v>
      </c>
      <c r="L232" s="84">
        <v>1408.796266064978</v>
      </c>
      <c r="M232" s="84">
        <v>-3.1878469654816399</v>
      </c>
      <c r="N232" s="92">
        <v>19</v>
      </c>
      <c r="O232" s="92">
        <v>19</v>
      </c>
      <c r="P232" s="15"/>
      <c r="Q232" s="99">
        <v>732</v>
      </c>
      <c r="R232" s="48" t="s">
        <v>245</v>
      </c>
      <c r="S232" s="85">
        <v>3344</v>
      </c>
      <c r="T232" s="108">
        <v>789.46478042296644</v>
      </c>
      <c r="U232" s="108">
        <v>426.59744945613528</v>
      </c>
      <c r="V232" s="108">
        <v>1216.0622298791016</v>
      </c>
      <c r="W232" s="108">
        <v>153.53664909048985</v>
      </c>
      <c r="X232" s="108">
        <v>1369.5988789695916</v>
      </c>
      <c r="Y232" s="108">
        <v>74.860645933014354</v>
      </c>
      <c r="Z232" s="108">
        <v>1444.4595249026058</v>
      </c>
      <c r="AA232" s="108">
        <v>-26.444124132775119</v>
      </c>
      <c r="AB232" s="108">
        <v>1418.0154007698306</v>
      </c>
      <c r="AC232" s="92">
        <v>19</v>
      </c>
      <c r="AD232" s="92">
        <v>19</v>
      </c>
    </row>
    <row r="233" spans="1:30" s="9" customFormat="1" ht="16.5">
      <c r="A233" s="82">
        <v>734</v>
      </c>
      <c r="B233" s="83" t="s">
        <v>246</v>
      </c>
      <c r="C233" s="108">
        <v>50870</v>
      </c>
      <c r="D233" s="84">
        <v>244.46245095190849</v>
      </c>
      <c r="E233" s="84">
        <v>299.08626607418046</v>
      </c>
      <c r="F233" s="84">
        <v>543.54871702608898</v>
      </c>
      <c r="G233" s="84">
        <v>127.41912074400521</v>
      </c>
      <c r="H233" s="84">
        <v>670.96783777009421</v>
      </c>
      <c r="I233" s="84">
        <v>-5.3167092588952229</v>
      </c>
      <c r="J233" s="84">
        <v>665.65112851119898</v>
      </c>
      <c r="K233" s="84">
        <v>-10.761626790642813</v>
      </c>
      <c r="L233" s="84">
        <v>654.88950172055604</v>
      </c>
      <c r="M233" s="84">
        <v>49.595735608286077</v>
      </c>
      <c r="N233" s="92">
        <v>2</v>
      </c>
      <c r="O233" s="92">
        <v>2</v>
      </c>
      <c r="P233" s="15"/>
      <c r="Q233" s="99">
        <v>734</v>
      </c>
      <c r="R233" s="48" t="s">
        <v>246</v>
      </c>
      <c r="S233" s="85">
        <v>51100</v>
      </c>
      <c r="T233" s="108">
        <v>231.29402313778502</v>
      </c>
      <c r="U233" s="108">
        <v>270.99822442341048</v>
      </c>
      <c r="V233" s="108">
        <v>502.2922475611955</v>
      </c>
      <c r="W233" s="108">
        <v>119.05592420668806</v>
      </c>
      <c r="X233" s="108">
        <v>621.34817176788363</v>
      </c>
      <c r="Y233" s="108">
        <v>-5.2927788649706455</v>
      </c>
      <c r="Z233" s="108">
        <v>616.0553929029129</v>
      </c>
      <c r="AA233" s="108">
        <v>-12.10824890847358</v>
      </c>
      <c r="AB233" s="108">
        <v>603.94714399443933</v>
      </c>
      <c r="AC233" s="92">
        <v>2</v>
      </c>
      <c r="AD233" s="92">
        <v>2</v>
      </c>
    </row>
    <row r="234" spans="1:30" s="9" customFormat="1" ht="16.5">
      <c r="A234" s="82">
        <v>738</v>
      </c>
      <c r="B234" s="83" t="s">
        <v>247</v>
      </c>
      <c r="C234" s="108">
        <v>2965</v>
      </c>
      <c r="D234" s="84">
        <v>431.76219889553505</v>
      </c>
      <c r="E234" s="84">
        <v>290.12780744244878</v>
      </c>
      <c r="F234" s="84">
        <v>721.89000633798378</v>
      </c>
      <c r="G234" s="84">
        <v>149.80727202703153</v>
      </c>
      <c r="H234" s="84">
        <v>871.69727836501534</v>
      </c>
      <c r="I234" s="84">
        <v>-135.25059021922428</v>
      </c>
      <c r="J234" s="84">
        <v>736.44668814579109</v>
      </c>
      <c r="K234" s="84">
        <v>28.081536222596974</v>
      </c>
      <c r="L234" s="84">
        <v>764.52822436838812</v>
      </c>
      <c r="M234" s="84">
        <v>33.795681388262778</v>
      </c>
      <c r="N234" s="92">
        <v>2</v>
      </c>
      <c r="O234" s="92">
        <v>2</v>
      </c>
      <c r="P234" s="15"/>
      <c r="Q234" s="99">
        <v>738</v>
      </c>
      <c r="R234" s="48" t="s">
        <v>247</v>
      </c>
      <c r="S234" s="85">
        <v>2974</v>
      </c>
      <c r="T234" s="108">
        <v>451.87553290668257</v>
      </c>
      <c r="U234" s="108">
        <v>244.40462285067912</v>
      </c>
      <c r="V234" s="108">
        <v>696.28015575736163</v>
      </c>
      <c r="W234" s="108">
        <v>141.21214219048275</v>
      </c>
      <c r="X234" s="108">
        <v>837.49229794784435</v>
      </c>
      <c r="Y234" s="108">
        <v>-134.84129119031607</v>
      </c>
      <c r="Z234" s="108">
        <v>702.65100675752831</v>
      </c>
      <c r="AA234" s="108">
        <v>51.097216149966364</v>
      </c>
      <c r="AB234" s="108">
        <v>753.74822290749466</v>
      </c>
      <c r="AC234" s="92">
        <v>2</v>
      </c>
      <c r="AD234" s="92">
        <v>2</v>
      </c>
    </row>
    <row r="235" spans="1:30" s="9" customFormat="1" ht="16.5">
      <c r="A235" s="82">
        <v>739</v>
      </c>
      <c r="B235" s="83" t="s">
        <v>248</v>
      </c>
      <c r="C235" s="108">
        <v>3188</v>
      </c>
      <c r="D235" s="84">
        <v>672.39470820927875</v>
      </c>
      <c r="E235" s="84">
        <v>325.8704025846875</v>
      </c>
      <c r="F235" s="84">
        <v>998.26511079396619</v>
      </c>
      <c r="G235" s="84">
        <v>177.02711630812112</v>
      </c>
      <c r="H235" s="84">
        <v>1175.2922271020873</v>
      </c>
      <c r="I235" s="84">
        <v>142.5508155583438</v>
      </c>
      <c r="J235" s="84">
        <v>1317.8430426604311</v>
      </c>
      <c r="K235" s="84">
        <v>17.254631744040147</v>
      </c>
      <c r="L235" s="84">
        <v>1335.097674404471</v>
      </c>
      <c r="M235" s="84">
        <v>-79.961466829320216</v>
      </c>
      <c r="N235" s="92">
        <v>9</v>
      </c>
      <c r="O235" s="92">
        <v>9</v>
      </c>
      <c r="P235" s="15"/>
      <c r="Q235" s="99">
        <v>739</v>
      </c>
      <c r="R235" s="48" t="s">
        <v>248</v>
      </c>
      <c r="S235" s="85">
        <v>3216</v>
      </c>
      <c r="T235" s="108">
        <v>716.37661273616391</v>
      </c>
      <c r="U235" s="108">
        <v>375.14926482065198</v>
      </c>
      <c r="V235" s="108">
        <v>1091.5258775568159</v>
      </c>
      <c r="W235" s="108">
        <v>164.96893044039797</v>
      </c>
      <c r="X235" s="108">
        <v>1256.4948079972139</v>
      </c>
      <c r="Y235" s="108">
        <v>141.3097014925373</v>
      </c>
      <c r="Z235" s="108">
        <v>1397.8045094897514</v>
      </c>
      <c r="AA235" s="108">
        <v>26.747660979477605</v>
      </c>
      <c r="AB235" s="108">
        <v>1424.5521704692289</v>
      </c>
      <c r="AC235" s="92">
        <v>9</v>
      </c>
      <c r="AD235" s="92">
        <v>9</v>
      </c>
    </row>
    <row r="236" spans="1:30" s="9" customFormat="1" ht="16.5">
      <c r="A236" s="82">
        <v>740</v>
      </c>
      <c r="B236" s="83" t="s">
        <v>249</v>
      </c>
      <c r="C236" s="108">
        <v>31460</v>
      </c>
      <c r="D236" s="84">
        <v>-146.38459430050278</v>
      </c>
      <c r="E236" s="84">
        <v>265.6660814830409</v>
      </c>
      <c r="F236" s="84">
        <v>119.28148718253811</v>
      </c>
      <c r="G236" s="84">
        <v>132.13398485369507</v>
      </c>
      <c r="H236" s="84">
        <v>251.41547203623318</v>
      </c>
      <c r="I236" s="84">
        <v>-13.512937062937063</v>
      </c>
      <c r="J236" s="84">
        <v>237.90253497329613</v>
      </c>
      <c r="K236" s="84">
        <v>-21.41380938652258</v>
      </c>
      <c r="L236" s="84">
        <v>216.48872558677351</v>
      </c>
      <c r="M236" s="84">
        <v>-1.9020258708833921</v>
      </c>
      <c r="N236" s="92">
        <v>10</v>
      </c>
      <c r="O236" s="92">
        <v>10</v>
      </c>
      <c r="P236" s="15"/>
      <c r="Q236" s="99">
        <v>740</v>
      </c>
      <c r="R236" s="48" t="s">
        <v>249</v>
      </c>
      <c r="S236" s="85">
        <v>31843</v>
      </c>
      <c r="T236" s="108">
        <v>-151.94869764750956</v>
      </c>
      <c r="U236" s="108">
        <v>284.30819978351155</v>
      </c>
      <c r="V236" s="108">
        <v>132.35950213600199</v>
      </c>
      <c r="W236" s="108">
        <v>120.79546539096495</v>
      </c>
      <c r="X236" s="108">
        <v>253.15496752696694</v>
      </c>
      <c r="Y236" s="108">
        <v>-13.350406682787426</v>
      </c>
      <c r="Z236" s="108">
        <v>239.80456084417952</v>
      </c>
      <c r="AA236" s="108">
        <v>-11.380088568602213</v>
      </c>
      <c r="AB236" s="108">
        <v>228.42447227557733</v>
      </c>
      <c r="AC236" s="92">
        <v>10</v>
      </c>
      <c r="AD236" s="92">
        <v>10</v>
      </c>
    </row>
    <row r="237" spans="1:30" s="9" customFormat="1" ht="16.5">
      <c r="A237" s="82">
        <v>742</v>
      </c>
      <c r="B237" s="83" t="s">
        <v>250</v>
      </c>
      <c r="C237" s="108">
        <v>964</v>
      </c>
      <c r="D237" s="84">
        <v>1304.4212440553792</v>
      </c>
      <c r="E237" s="84">
        <v>67.758448166793301</v>
      </c>
      <c r="F237" s="84">
        <v>1372.1796922221724</v>
      </c>
      <c r="G237" s="84">
        <v>181.31457976712559</v>
      </c>
      <c r="H237" s="84">
        <v>1553.4942719892981</v>
      </c>
      <c r="I237" s="84">
        <v>480.01244813278009</v>
      </c>
      <c r="J237" s="84">
        <v>2033.5067201220781</v>
      </c>
      <c r="K237" s="84">
        <v>44.871480186721996</v>
      </c>
      <c r="L237" s="84">
        <v>2078.3782003088004</v>
      </c>
      <c r="M237" s="84">
        <v>23.550070374314828</v>
      </c>
      <c r="N237" s="92">
        <v>19</v>
      </c>
      <c r="O237" s="92">
        <v>19</v>
      </c>
      <c r="P237" s="15"/>
      <c r="Q237" s="99">
        <v>742</v>
      </c>
      <c r="R237" s="48" t="s">
        <v>250</v>
      </c>
      <c r="S237" s="85">
        <v>978</v>
      </c>
      <c r="T237" s="108">
        <v>1330.2853914898558</v>
      </c>
      <c r="U237" s="108">
        <v>39.631935341726113</v>
      </c>
      <c r="V237" s="108">
        <v>1369.9173268315819</v>
      </c>
      <c r="W237" s="108">
        <v>166.89821862170282</v>
      </c>
      <c r="X237" s="108">
        <v>1536.8155454532848</v>
      </c>
      <c r="Y237" s="108">
        <v>473.14110429447851</v>
      </c>
      <c r="Z237" s="108">
        <v>2009.9566497477633</v>
      </c>
      <c r="AA237" s="108">
        <v>34.002755521472395</v>
      </c>
      <c r="AB237" s="108">
        <v>2043.9594052692357</v>
      </c>
      <c r="AC237" s="92">
        <v>19</v>
      </c>
      <c r="AD237" s="92">
        <v>19</v>
      </c>
    </row>
    <row r="238" spans="1:30" s="9" customFormat="1" ht="16.5">
      <c r="A238" s="82">
        <v>743</v>
      </c>
      <c r="B238" s="83" t="s">
        <v>251</v>
      </c>
      <c r="C238" s="108">
        <v>66611</v>
      </c>
      <c r="D238" s="84">
        <v>287.78587732810257</v>
      </c>
      <c r="E238" s="84">
        <v>181.73347778765958</v>
      </c>
      <c r="F238" s="84">
        <v>469.51935511576215</v>
      </c>
      <c r="G238" s="84">
        <v>76.425105599880638</v>
      </c>
      <c r="H238" s="84">
        <v>545.94446071564278</v>
      </c>
      <c r="I238" s="84">
        <v>-20.154929366020628</v>
      </c>
      <c r="J238" s="84">
        <v>525.78953134962217</v>
      </c>
      <c r="K238" s="84">
        <v>-5.527645325546831</v>
      </c>
      <c r="L238" s="84">
        <v>520.26188602407535</v>
      </c>
      <c r="M238" s="84">
        <v>54.730416006675284</v>
      </c>
      <c r="N238" s="92">
        <v>14</v>
      </c>
      <c r="O238" s="92">
        <v>14</v>
      </c>
      <c r="P238" s="15"/>
      <c r="Q238" s="99">
        <v>743</v>
      </c>
      <c r="R238" s="48" t="s">
        <v>251</v>
      </c>
      <c r="S238" s="85">
        <v>66160</v>
      </c>
      <c r="T238" s="108">
        <v>242.48594394035771</v>
      </c>
      <c r="U238" s="108">
        <v>178.38964515503389</v>
      </c>
      <c r="V238" s="108">
        <v>420.8755890953916</v>
      </c>
      <c r="W238" s="108">
        <v>70.47584789205348</v>
      </c>
      <c r="X238" s="108">
        <v>491.35143698744503</v>
      </c>
      <c r="Y238" s="108">
        <v>-20.292321644498188</v>
      </c>
      <c r="Z238" s="108">
        <v>471.05911534294688</v>
      </c>
      <c r="AA238" s="108">
        <v>0.44847121523579042</v>
      </c>
      <c r="AB238" s="108">
        <v>471.50758655818265</v>
      </c>
      <c r="AC238" s="92">
        <v>14</v>
      </c>
      <c r="AD238" s="92">
        <v>14</v>
      </c>
    </row>
    <row r="239" spans="1:30" s="9" customFormat="1" ht="16.5">
      <c r="A239" s="82">
        <v>746</v>
      </c>
      <c r="B239" s="83" t="s">
        <v>252</v>
      </c>
      <c r="C239" s="108">
        <v>4603</v>
      </c>
      <c r="D239" s="84">
        <v>1062.1568030798392</v>
      </c>
      <c r="E239" s="84">
        <v>504.29246107392197</v>
      </c>
      <c r="F239" s="84">
        <v>1566.4492641537611</v>
      </c>
      <c r="G239" s="84">
        <v>142.32521208522704</v>
      </c>
      <c r="H239" s="84">
        <v>1708.7744762389882</v>
      </c>
      <c r="I239" s="84">
        <v>67.498370627851401</v>
      </c>
      <c r="J239" s="84">
        <v>1776.2728468668397</v>
      </c>
      <c r="K239" s="84">
        <v>10.331678049098414</v>
      </c>
      <c r="L239" s="84">
        <v>1786.6045249159379</v>
      </c>
      <c r="M239" s="84">
        <v>82.629482590837142</v>
      </c>
      <c r="N239" s="92">
        <v>17</v>
      </c>
      <c r="O239" s="92">
        <v>17</v>
      </c>
      <c r="P239" s="15"/>
      <c r="Q239" s="99">
        <v>746</v>
      </c>
      <c r="R239" s="48" t="s">
        <v>252</v>
      </c>
      <c r="S239" s="85">
        <v>4713</v>
      </c>
      <c r="T239" s="108">
        <v>1098.4909343440545</v>
      </c>
      <c r="U239" s="108">
        <v>399.41396686307047</v>
      </c>
      <c r="V239" s="108">
        <v>1497.904901207125</v>
      </c>
      <c r="W239" s="108">
        <v>129.8154840746063</v>
      </c>
      <c r="X239" s="108">
        <v>1627.7203852817313</v>
      </c>
      <c r="Y239" s="108">
        <v>65.922978994271162</v>
      </c>
      <c r="Z239" s="108">
        <v>1693.6433642760026</v>
      </c>
      <c r="AA239" s="108">
        <v>2.5818766390833874</v>
      </c>
      <c r="AB239" s="108">
        <v>1696.225240915086</v>
      </c>
      <c r="AC239" s="92">
        <v>17</v>
      </c>
      <c r="AD239" s="92">
        <v>17</v>
      </c>
    </row>
    <row r="240" spans="1:30" s="9" customFormat="1" ht="16.5">
      <c r="A240" s="82">
        <v>747</v>
      </c>
      <c r="B240" s="83" t="s">
        <v>253</v>
      </c>
      <c r="C240" s="108">
        <v>1264</v>
      </c>
      <c r="D240" s="84">
        <v>798.42141601446303</v>
      </c>
      <c r="E240" s="84">
        <v>451.60339515089436</v>
      </c>
      <c r="F240" s="84">
        <v>1250.0248111653573</v>
      </c>
      <c r="G240" s="84">
        <v>218.8834347577189</v>
      </c>
      <c r="H240" s="84">
        <v>1468.9082459230763</v>
      </c>
      <c r="I240" s="84">
        <v>-208.64715189873417</v>
      </c>
      <c r="J240" s="84">
        <v>1260.2610940243421</v>
      </c>
      <c r="K240" s="84">
        <v>42.265988212025334</v>
      </c>
      <c r="L240" s="84">
        <v>1302.5270822363675</v>
      </c>
      <c r="M240" s="84">
        <v>26.839383489234251</v>
      </c>
      <c r="N240" s="92">
        <v>4</v>
      </c>
      <c r="O240" s="92">
        <v>4</v>
      </c>
      <c r="P240" s="15"/>
      <c r="Q240" s="99">
        <v>747</v>
      </c>
      <c r="R240" s="48" t="s">
        <v>253</v>
      </c>
      <c r="S240" s="85">
        <v>1283</v>
      </c>
      <c r="T240" s="108">
        <v>768.34554566320662</v>
      </c>
      <c r="U240" s="108">
        <v>468.56957878464868</v>
      </c>
      <c r="V240" s="108">
        <v>1236.9151244478553</v>
      </c>
      <c r="W240" s="108">
        <v>202.06387369442325</v>
      </c>
      <c r="X240" s="108">
        <v>1438.9789981422787</v>
      </c>
      <c r="Y240" s="108">
        <v>-205.55728760717071</v>
      </c>
      <c r="Z240" s="108">
        <v>1233.4217105351079</v>
      </c>
      <c r="AA240" s="108">
        <v>45.472774746687435</v>
      </c>
      <c r="AB240" s="108">
        <v>1278.8944852817954</v>
      </c>
      <c r="AC240" s="92">
        <v>4</v>
      </c>
      <c r="AD240" s="92">
        <v>4</v>
      </c>
    </row>
    <row r="241" spans="1:30" s="9" customFormat="1" ht="16.5">
      <c r="A241" s="82">
        <v>748</v>
      </c>
      <c r="B241" s="83" t="s">
        <v>254</v>
      </c>
      <c r="C241" s="108">
        <v>4804</v>
      </c>
      <c r="D241" s="84">
        <v>649.12979322155377</v>
      </c>
      <c r="E241" s="84">
        <v>524.44532036776911</v>
      </c>
      <c r="F241" s="84">
        <v>1173.5751135893229</v>
      </c>
      <c r="G241" s="84">
        <v>155.50081896428523</v>
      </c>
      <c r="H241" s="84">
        <v>1329.075932553608</v>
      </c>
      <c r="I241" s="84">
        <v>23.849292256452955</v>
      </c>
      <c r="J241" s="84">
        <v>1352.9252248100611</v>
      </c>
      <c r="K241" s="84">
        <v>49.61844004995838</v>
      </c>
      <c r="L241" s="84">
        <v>1402.5436648600196</v>
      </c>
      <c r="M241" s="84">
        <v>43.64135179798177</v>
      </c>
      <c r="N241" s="92">
        <v>17</v>
      </c>
      <c r="O241" s="92">
        <v>17</v>
      </c>
      <c r="P241" s="15"/>
      <c r="Q241" s="99">
        <v>748</v>
      </c>
      <c r="R241" s="48" t="s">
        <v>254</v>
      </c>
      <c r="S241" s="85">
        <v>4837</v>
      </c>
      <c r="T241" s="108">
        <v>632.7593150498659</v>
      </c>
      <c r="U241" s="108">
        <v>507.96594041841547</v>
      </c>
      <c r="V241" s="108">
        <v>1140.7252554682816</v>
      </c>
      <c r="W241" s="108">
        <v>144.87203495128182</v>
      </c>
      <c r="X241" s="108">
        <v>1285.5972904195633</v>
      </c>
      <c r="Y241" s="108">
        <v>23.686582592516022</v>
      </c>
      <c r="Z241" s="108">
        <v>1309.2838730120793</v>
      </c>
      <c r="AA241" s="108">
        <v>36.150097126317974</v>
      </c>
      <c r="AB241" s="108">
        <v>1345.4339701383974</v>
      </c>
      <c r="AC241" s="92">
        <v>17</v>
      </c>
      <c r="AD241" s="92">
        <v>17</v>
      </c>
    </row>
    <row r="242" spans="1:30" s="9" customFormat="1" ht="16.5">
      <c r="A242" s="82">
        <v>749</v>
      </c>
      <c r="B242" s="83" t="s">
        <v>255</v>
      </c>
      <c r="C242" s="108">
        <v>21269</v>
      </c>
      <c r="D242" s="84">
        <v>380.53503498247204</v>
      </c>
      <c r="E242" s="84">
        <v>35.399300545078816</v>
      </c>
      <c r="F242" s="84">
        <v>415.93433552755084</v>
      </c>
      <c r="G242" s="84">
        <v>59.733521282736596</v>
      </c>
      <c r="H242" s="84">
        <v>475.66785681028745</v>
      </c>
      <c r="I242" s="84">
        <v>-72.226479853307637</v>
      </c>
      <c r="J242" s="84">
        <v>403.44137695697981</v>
      </c>
      <c r="K242" s="84">
        <v>12.626573003902395</v>
      </c>
      <c r="L242" s="84">
        <v>416.06794996088234</v>
      </c>
      <c r="M242" s="84">
        <v>-103.62206287199274</v>
      </c>
      <c r="N242" s="92">
        <v>11</v>
      </c>
      <c r="O242" s="92">
        <v>11</v>
      </c>
      <c r="P242" s="15"/>
      <c r="Q242" s="99">
        <v>749</v>
      </c>
      <c r="R242" s="48" t="s">
        <v>255</v>
      </c>
      <c r="S242" s="85">
        <v>21290</v>
      </c>
      <c r="T242" s="108">
        <v>360.91875805566519</v>
      </c>
      <c r="U242" s="108">
        <v>164.54613920639514</v>
      </c>
      <c r="V242" s="108">
        <v>525.46489726206028</v>
      </c>
      <c r="W242" s="108">
        <v>53.753779767475862</v>
      </c>
      <c r="X242" s="108">
        <v>579.21867702953625</v>
      </c>
      <c r="Y242" s="108">
        <v>-72.155237200563647</v>
      </c>
      <c r="Z242" s="108">
        <v>507.06343982897255</v>
      </c>
      <c r="AA242" s="108">
        <v>16.317220685227809</v>
      </c>
      <c r="AB242" s="108">
        <v>523.38066051420037</v>
      </c>
      <c r="AC242" s="92">
        <v>11</v>
      </c>
      <c r="AD242" s="92">
        <v>11</v>
      </c>
    </row>
    <row r="243" spans="1:30" s="9" customFormat="1" ht="16.5">
      <c r="A243" s="82">
        <v>751</v>
      </c>
      <c r="B243" s="83" t="s">
        <v>256</v>
      </c>
      <c r="C243" s="108">
        <v>2778</v>
      </c>
      <c r="D243" s="84">
        <v>584.90460267033825</v>
      </c>
      <c r="E243" s="84">
        <v>392.43138411929175</v>
      </c>
      <c r="F243" s="84">
        <v>977.33598678962994</v>
      </c>
      <c r="G243" s="84">
        <v>115.12723890658759</v>
      </c>
      <c r="H243" s="84">
        <v>1092.4632256962175</v>
      </c>
      <c r="I243" s="84">
        <v>93.275737940964717</v>
      </c>
      <c r="J243" s="84">
        <v>1185.7389636371822</v>
      </c>
      <c r="K243" s="84">
        <v>5.9703653347732173</v>
      </c>
      <c r="L243" s="84">
        <v>1191.7093289719555</v>
      </c>
      <c r="M243" s="84">
        <v>-30.924221183924828</v>
      </c>
      <c r="N243" s="92">
        <v>19</v>
      </c>
      <c r="O243" s="92">
        <v>19</v>
      </c>
      <c r="P243" s="15"/>
      <c r="Q243" s="99">
        <v>751</v>
      </c>
      <c r="R243" s="48" t="s">
        <v>256</v>
      </c>
      <c r="S243" s="85">
        <v>2828</v>
      </c>
      <c r="T243" s="108">
        <v>597.76557803933827</v>
      </c>
      <c r="U243" s="108">
        <v>422.68267522216092</v>
      </c>
      <c r="V243" s="108">
        <v>1020.4482532614991</v>
      </c>
      <c r="W243" s="108">
        <v>104.58834032905634</v>
      </c>
      <c r="X243" s="108">
        <v>1125.0365935905554</v>
      </c>
      <c r="Y243" s="108">
        <v>91.626591230551625</v>
      </c>
      <c r="Z243" s="108">
        <v>1216.6631848211071</v>
      </c>
      <c r="AA243" s="108">
        <v>27.084210360678924</v>
      </c>
      <c r="AB243" s="108">
        <v>1243.747395181786</v>
      </c>
      <c r="AC243" s="92">
        <v>19</v>
      </c>
      <c r="AD243" s="92">
        <v>19</v>
      </c>
    </row>
    <row r="244" spans="1:30" s="9" customFormat="1" ht="16.5">
      <c r="A244" s="82">
        <v>753</v>
      </c>
      <c r="B244" s="83" t="s">
        <v>257</v>
      </c>
      <c r="C244" s="108">
        <v>22826</v>
      </c>
      <c r="D244" s="84">
        <v>1035.7036711038693</v>
      </c>
      <c r="E244" s="84">
        <v>-37.235505714133346</v>
      </c>
      <c r="F244" s="84">
        <v>998.46816538973599</v>
      </c>
      <c r="G244" s="84">
        <v>62.520421462000478</v>
      </c>
      <c r="H244" s="84">
        <v>1060.9885868517365</v>
      </c>
      <c r="I244" s="84">
        <v>-87.148427232103742</v>
      </c>
      <c r="J244" s="84">
        <v>973.8401596196328</v>
      </c>
      <c r="K244" s="84">
        <v>-3.317592125646208</v>
      </c>
      <c r="L244" s="84">
        <v>970.52256749398668</v>
      </c>
      <c r="M244" s="84">
        <v>-34.565982813315031</v>
      </c>
      <c r="N244" s="92">
        <v>1</v>
      </c>
      <c r="O244" s="93">
        <v>34</v>
      </c>
      <c r="P244" s="15"/>
      <c r="Q244" s="99">
        <v>753</v>
      </c>
      <c r="R244" s="48" t="s">
        <v>257</v>
      </c>
      <c r="S244" s="85">
        <v>22595</v>
      </c>
      <c r="T244" s="108">
        <v>1069.0645835631349</v>
      </c>
      <c r="U244" s="108">
        <v>-35.973601942039437</v>
      </c>
      <c r="V244" s="108">
        <v>1033.0909816210956</v>
      </c>
      <c r="W244" s="108">
        <v>63.354550057260532</v>
      </c>
      <c r="X244" s="108">
        <v>1096.445531678356</v>
      </c>
      <c r="Y244" s="108">
        <v>-88.039389245408273</v>
      </c>
      <c r="Z244" s="108">
        <v>1008.4061424329478</v>
      </c>
      <c r="AA244" s="108">
        <v>-10.438757066674022</v>
      </c>
      <c r="AB244" s="108">
        <v>997.96738536627379</v>
      </c>
      <c r="AC244" s="92">
        <v>1</v>
      </c>
      <c r="AD244" s="93">
        <v>34</v>
      </c>
    </row>
    <row r="245" spans="1:30" s="9" customFormat="1" ht="16.5">
      <c r="A245" s="82">
        <v>755</v>
      </c>
      <c r="B245" s="83" t="s">
        <v>258</v>
      </c>
      <c r="C245" s="108">
        <v>6182</v>
      </c>
      <c r="D245" s="84">
        <v>842.5413755185283</v>
      </c>
      <c r="E245" s="84">
        <v>-10.519768175187114</v>
      </c>
      <c r="F245" s="84">
        <v>832.0216073433412</v>
      </c>
      <c r="G245" s="84">
        <v>78.822564632521122</v>
      </c>
      <c r="H245" s="84">
        <v>910.84417197586231</v>
      </c>
      <c r="I245" s="84">
        <v>-261.24409576188935</v>
      </c>
      <c r="J245" s="84">
        <v>649.6000762139729</v>
      </c>
      <c r="K245" s="84">
        <v>-183.9497271789065</v>
      </c>
      <c r="L245" s="84">
        <v>465.65034903506654</v>
      </c>
      <c r="M245" s="84">
        <v>-25.648749591464139</v>
      </c>
      <c r="N245" s="92">
        <v>1</v>
      </c>
      <c r="O245" s="93">
        <v>33</v>
      </c>
      <c r="P245" s="15"/>
      <c r="Q245" s="99">
        <v>755</v>
      </c>
      <c r="R245" s="48" t="s">
        <v>258</v>
      </c>
      <c r="S245" s="85">
        <v>6158</v>
      </c>
      <c r="T245" s="108">
        <v>865.30440067799543</v>
      </c>
      <c r="U245" s="108">
        <v>-4.4383092079968227</v>
      </c>
      <c r="V245" s="108">
        <v>860.86609146999865</v>
      </c>
      <c r="W245" s="108">
        <v>76.644994809618368</v>
      </c>
      <c r="X245" s="108">
        <v>937.51108627961696</v>
      </c>
      <c r="Y245" s="108">
        <v>-262.26226047417993</v>
      </c>
      <c r="Z245" s="108">
        <v>675.24882580543704</v>
      </c>
      <c r="AA245" s="108">
        <v>-203.87202181227667</v>
      </c>
      <c r="AB245" s="108">
        <v>471.37680399316031</v>
      </c>
      <c r="AC245" s="92">
        <v>1</v>
      </c>
      <c r="AD245" s="93">
        <v>33</v>
      </c>
    </row>
    <row r="246" spans="1:30" s="9" customFormat="1" ht="16.5">
      <c r="A246" s="82">
        <v>758</v>
      </c>
      <c r="B246" s="83" t="s">
        <v>259</v>
      </c>
      <c r="C246" s="108">
        <v>8127</v>
      </c>
      <c r="D246" s="84">
        <v>712.62531946210652</v>
      </c>
      <c r="E246" s="84">
        <v>-68.66701707566699</v>
      </c>
      <c r="F246" s="84">
        <v>643.95830238643953</v>
      </c>
      <c r="G246" s="84">
        <v>122.65173937418682</v>
      </c>
      <c r="H246" s="84">
        <v>766.61004176062636</v>
      </c>
      <c r="I246" s="84">
        <v>-82.656576842623352</v>
      </c>
      <c r="J246" s="84">
        <v>683.95346491800296</v>
      </c>
      <c r="K246" s="84">
        <v>-12.080783536360281</v>
      </c>
      <c r="L246" s="84">
        <v>671.87268138164256</v>
      </c>
      <c r="M246" s="84">
        <v>-1.8124787269587159</v>
      </c>
      <c r="N246" s="92">
        <v>19</v>
      </c>
      <c r="O246" s="92">
        <v>19</v>
      </c>
      <c r="P246" s="15"/>
      <c r="Q246" s="99">
        <v>758</v>
      </c>
      <c r="R246" s="48" t="s">
        <v>259</v>
      </c>
      <c r="S246" s="85">
        <v>8126</v>
      </c>
      <c r="T246" s="108">
        <v>676.63861023563197</v>
      </c>
      <c r="U246" s="108">
        <v>-22.72235581460432</v>
      </c>
      <c r="V246" s="108">
        <v>653.9162544210277</v>
      </c>
      <c r="W246" s="108">
        <v>114.51643793178539</v>
      </c>
      <c r="X246" s="108">
        <v>768.43269235281298</v>
      </c>
      <c r="Y246" s="108">
        <v>-82.66674870785134</v>
      </c>
      <c r="Z246" s="108">
        <v>685.76594364496168</v>
      </c>
      <c r="AA246" s="108">
        <v>-14.348977959635738</v>
      </c>
      <c r="AB246" s="108">
        <v>671.41696568532586</v>
      </c>
      <c r="AC246" s="92">
        <v>19</v>
      </c>
      <c r="AD246" s="92">
        <v>19</v>
      </c>
    </row>
    <row r="247" spans="1:30" s="9" customFormat="1" ht="16.5">
      <c r="A247" s="82">
        <v>759</v>
      </c>
      <c r="B247" s="83" t="s">
        <v>260</v>
      </c>
      <c r="C247" s="108">
        <v>1800</v>
      </c>
      <c r="D247" s="84">
        <v>593.62253959574991</v>
      </c>
      <c r="E247" s="84">
        <v>388.43584740218807</v>
      </c>
      <c r="F247" s="84">
        <v>982.05838699793799</v>
      </c>
      <c r="G247" s="84">
        <v>219.75292439099593</v>
      </c>
      <c r="H247" s="84">
        <v>1201.811311388934</v>
      </c>
      <c r="I247" s="84">
        <v>-276.80388888888888</v>
      </c>
      <c r="J247" s="84">
        <v>925.0074225000451</v>
      </c>
      <c r="K247" s="84">
        <v>199.14848616666669</v>
      </c>
      <c r="L247" s="84">
        <v>1124.1559086667116</v>
      </c>
      <c r="M247" s="84">
        <v>16.846983347534319</v>
      </c>
      <c r="N247" s="92">
        <v>14</v>
      </c>
      <c r="O247" s="92">
        <v>14</v>
      </c>
      <c r="P247" s="15"/>
      <c r="Q247" s="99">
        <v>759</v>
      </c>
      <c r="R247" s="48" t="s">
        <v>260</v>
      </c>
      <c r="S247" s="85">
        <v>1873</v>
      </c>
      <c r="T247" s="108">
        <v>518.12358015421535</v>
      </c>
      <c r="U247" s="108">
        <v>457.61548297112762</v>
      </c>
      <c r="V247" s="108">
        <v>975.73906312534302</v>
      </c>
      <c r="W247" s="108">
        <v>198.43685920922871</v>
      </c>
      <c r="X247" s="108">
        <v>1174.1759223345716</v>
      </c>
      <c r="Y247" s="108">
        <v>-266.01548318206085</v>
      </c>
      <c r="Z247" s="108">
        <v>908.16043915251078</v>
      </c>
      <c r="AA247" s="108">
        <v>265.20918099305931</v>
      </c>
      <c r="AB247" s="108">
        <v>1173.36962014557</v>
      </c>
      <c r="AC247" s="92">
        <v>14</v>
      </c>
      <c r="AD247" s="92">
        <v>14</v>
      </c>
    </row>
    <row r="248" spans="1:30" s="9" customFormat="1" ht="16.5">
      <c r="A248" s="82">
        <v>761</v>
      </c>
      <c r="B248" s="83" t="s">
        <v>261</v>
      </c>
      <c r="C248" s="108">
        <v>8429</v>
      </c>
      <c r="D248" s="84">
        <v>336.0273330143055</v>
      </c>
      <c r="E248" s="84">
        <v>473.73782953037903</v>
      </c>
      <c r="F248" s="84">
        <v>809.76516254468447</v>
      </c>
      <c r="G248" s="84">
        <v>173.52506428642775</v>
      </c>
      <c r="H248" s="84">
        <v>983.29022683111225</v>
      </c>
      <c r="I248" s="84">
        <v>136.49946612884091</v>
      </c>
      <c r="J248" s="84">
        <v>1119.7896929599531</v>
      </c>
      <c r="K248" s="84">
        <v>64.666858939375985</v>
      </c>
      <c r="L248" s="84">
        <v>1184.456551899329</v>
      </c>
      <c r="M248" s="84">
        <v>-11.361581528703255</v>
      </c>
      <c r="N248" s="92">
        <v>2</v>
      </c>
      <c r="O248" s="92">
        <v>2</v>
      </c>
      <c r="P248" s="15"/>
      <c r="Q248" s="99">
        <v>761</v>
      </c>
      <c r="R248" s="48" t="s">
        <v>261</v>
      </c>
      <c r="S248" s="85">
        <v>8410</v>
      </c>
      <c r="T248" s="108">
        <v>355.22181793203708</v>
      </c>
      <c r="U248" s="108">
        <v>474.3587272462118</v>
      </c>
      <c r="V248" s="108">
        <v>829.58054517824894</v>
      </c>
      <c r="W248" s="108">
        <v>164.76288151016962</v>
      </c>
      <c r="X248" s="108">
        <v>994.3434266884185</v>
      </c>
      <c r="Y248" s="108">
        <v>136.80784780023782</v>
      </c>
      <c r="Z248" s="108">
        <v>1131.1512744886563</v>
      </c>
      <c r="AA248" s="108">
        <v>74.990769524375764</v>
      </c>
      <c r="AB248" s="108">
        <v>1206.1420440130321</v>
      </c>
      <c r="AC248" s="92">
        <v>2</v>
      </c>
      <c r="AD248" s="92">
        <v>2</v>
      </c>
    </row>
    <row r="249" spans="1:30" s="9" customFormat="1" ht="16.5">
      <c r="A249" s="82">
        <v>762</v>
      </c>
      <c r="B249" s="83" t="s">
        <v>262</v>
      </c>
      <c r="C249" s="108">
        <v>3570</v>
      </c>
      <c r="D249" s="84">
        <v>792.41956185950914</v>
      </c>
      <c r="E249" s="84">
        <v>390.54378875971861</v>
      </c>
      <c r="F249" s="84">
        <v>1182.9633506192276</v>
      </c>
      <c r="G249" s="84">
        <v>196.31786741035978</v>
      </c>
      <c r="H249" s="84">
        <v>1379.2812180295873</v>
      </c>
      <c r="I249" s="84">
        <v>22.729411764705883</v>
      </c>
      <c r="J249" s="84">
        <v>1402.0106297942932</v>
      </c>
      <c r="K249" s="84">
        <v>-3.0209680504201666</v>
      </c>
      <c r="L249" s="84">
        <v>1398.9896617438733</v>
      </c>
      <c r="M249" s="84">
        <v>-27.273627158267573</v>
      </c>
      <c r="N249" s="92">
        <v>11</v>
      </c>
      <c r="O249" s="92">
        <v>11</v>
      </c>
      <c r="P249" s="15"/>
      <c r="Q249" s="99">
        <v>762</v>
      </c>
      <c r="R249" s="48" t="s">
        <v>262</v>
      </c>
      <c r="S249" s="85">
        <v>3637</v>
      </c>
      <c r="T249" s="108">
        <v>823.22487709391123</v>
      </c>
      <c r="U249" s="108">
        <v>402.68990054157143</v>
      </c>
      <c r="V249" s="108">
        <v>1225.9147776354828</v>
      </c>
      <c r="W249" s="108">
        <v>181.05878368881292</v>
      </c>
      <c r="X249" s="108">
        <v>1406.9735613242956</v>
      </c>
      <c r="Y249" s="108">
        <v>22.310695628265055</v>
      </c>
      <c r="Z249" s="108">
        <v>1429.2842569525608</v>
      </c>
      <c r="AA249" s="108">
        <v>6.2010404344239713</v>
      </c>
      <c r="AB249" s="108">
        <v>1435.4852973869847</v>
      </c>
      <c r="AC249" s="92">
        <v>11</v>
      </c>
      <c r="AD249" s="92">
        <v>11</v>
      </c>
    </row>
    <row r="250" spans="1:30" s="9" customFormat="1" ht="16.5">
      <c r="A250" s="82">
        <v>765</v>
      </c>
      <c r="B250" s="83" t="s">
        <v>263</v>
      </c>
      <c r="C250" s="108">
        <v>10185</v>
      </c>
      <c r="D250" s="84">
        <v>404.4711934583753</v>
      </c>
      <c r="E250" s="84">
        <v>182.41779817357116</v>
      </c>
      <c r="F250" s="84">
        <v>586.88899163194651</v>
      </c>
      <c r="G250" s="84">
        <v>113.62730148957827</v>
      </c>
      <c r="H250" s="84">
        <v>700.51629312152477</v>
      </c>
      <c r="I250" s="84">
        <v>110.20864015709377</v>
      </c>
      <c r="J250" s="84">
        <v>810.72493327861855</v>
      </c>
      <c r="K250" s="84">
        <v>-2.531858020618559</v>
      </c>
      <c r="L250" s="84">
        <v>808.19307525800002</v>
      </c>
      <c r="M250" s="84">
        <v>32.907696997125754</v>
      </c>
      <c r="N250" s="92">
        <v>18</v>
      </c>
      <c r="O250" s="92">
        <v>18</v>
      </c>
      <c r="P250" s="15"/>
      <c r="Q250" s="99">
        <v>765</v>
      </c>
      <c r="R250" s="48" t="s">
        <v>263</v>
      </c>
      <c r="S250" s="85">
        <v>10274</v>
      </c>
      <c r="T250" s="108">
        <v>386.03880315814683</v>
      </c>
      <c r="U250" s="108">
        <v>177.00735033393158</v>
      </c>
      <c r="V250" s="108">
        <v>563.04615349207847</v>
      </c>
      <c r="W250" s="108">
        <v>105.51714079992639</v>
      </c>
      <c r="X250" s="108">
        <v>668.5632942920048</v>
      </c>
      <c r="Y250" s="108">
        <v>109.25394198948803</v>
      </c>
      <c r="Z250" s="108">
        <v>777.8172362814928</v>
      </c>
      <c r="AA250" s="108">
        <v>-3.5288221238076738</v>
      </c>
      <c r="AB250" s="108">
        <v>774.28841415768522</v>
      </c>
      <c r="AC250" s="92">
        <v>18</v>
      </c>
      <c r="AD250" s="92">
        <v>18</v>
      </c>
    </row>
    <row r="251" spans="1:30" s="9" customFormat="1" ht="16.5">
      <c r="A251" s="82">
        <v>768</v>
      </c>
      <c r="B251" s="83" t="s">
        <v>264</v>
      </c>
      <c r="C251" s="108">
        <v>2361</v>
      </c>
      <c r="D251" s="84">
        <v>797.08281883717211</v>
      </c>
      <c r="E251" s="84">
        <v>375.64531184479648</v>
      </c>
      <c r="F251" s="84">
        <v>1172.7281306819687</v>
      </c>
      <c r="G251" s="84">
        <v>205.18336007928704</v>
      </c>
      <c r="H251" s="84">
        <v>1377.9114907612557</v>
      </c>
      <c r="I251" s="84">
        <v>139.24438797119865</v>
      </c>
      <c r="J251" s="84">
        <v>1517.1558787324543</v>
      </c>
      <c r="K251" s="84">
        <v>48.044337611181689</v>
      </c>
      <c r="L251" s="84">
        <v>1565.2002163436362</v>
      </c>
      <c r="M251" s="84">
        <v>23.806053062458432</v>
      </c>
      <c r="N251" s="92">
        <v>10</v>
      </c>
      <c r="O251" s="92">
        <v>10</v>
      </c>
      <c r="P251" s="15"/>
      <c r="Q251" s="99">
        <v>768</v>
      </c>
      <c r="R251" s="48" t="s">
        <v>264</v>
      </c>
      <c r="S251" s="85">
        <v>2368</v>
      </c>
      <c r="T251" s="108">
        <v>780.19182016491789</v>
      </c>
      <c r="U251" s="108">
        <v>381.06082885077598</v>
      </c>
      <c r="V251" s="108">
        <v>1161.2526490156938</v>
      </c>
      <c r="W251" s="108">
        <v>193.26440638403167</v>
      </c>
      <c r="X251" s="108">
        <v>1354.5170553997255</v>
      </c>
      <c r="Y251" s="108">
        <v>138.83277027027026</v>
      </c>
      <c r="Z251" s="108">
        <v>1493.3498256699959</v>
      </c>
      <c r="AA251" s="108">
        <v>16.894277027027023</v>
      </c>
      <c r="AB251" s="108">
        <v>1510.2441026970228</v>
      </c>
      <c r="AC251" s="92">
        <v>10</v>
      </c>
      <c r="AD251" s="92">
        <v>10</v>
      </c>
    </row>
    <row r="252" spans="1:30" s="9" customFormat="1" ht="16.5">
      <c r="A252" s="82">
        <v>777</v>
      </c>
      <c r="B252" s="83" t="s">
        <v>265</v>
      </c>
      <c r="C252" s="108">
        <v>7038</v>
      </c>
      <c r="D252" s="84">
        <v>621.59859662794815</v>
      </c>
      <c r="E252" s="84">
        <v>509.76125362281869</v>
      </c>
      <c r="F252" s="84">
        <v>1131.3598502507668</v>
      </c>
      <c r="G252" s="84">
        <v>159.03500938054938</v>
      </c>
      <c r="H252" s="84">
        <v>1290.3948596313162</v>
      </c>
      <c r="I252" s="84">
        <v>-47.122620062517761</v>
      </c>
      <c r="J252" s="84">
        <v>1243.2722395687983</v>
      </c>
      <c r="K252" s="84">
        <v>-3.078960784313725</v>
      </c>
      <c r="L252" s="84">
        <v>1240.1932787844846</v>
      </c>
      <c r="M252" s="84">
        <v>50.817252485228664</v>
      </c>
      <c r="N252" s="92">
        <v>18</v>
      </c>
      <c r="O252" s="92">
        <v>18</v>
      </c>
      <c r="P252" s="15"/>
      <c r="Q252" s="99">
        <v>777</v>
      </c>
      <c r="R252" s="48" t="s">
        <v>265</v>
      </c>
      <c r="S252" s="85">
        <v>7172</v>
      </c>
      <c r="T252" s="108">
        <v>592.21252344424454</v>
      </c>
      <c r="U252" s="108">
        <v>501.62977148863052</v>
      </c>
      <c r="V252" s="108">
        <v>1093.8422949328751</v>
      </c>
      <c r="W252" s="108">
        <v>144.85488400791721</v>
      </c>
      <c r="X252" s="108">
        <v>1238.6971789407924</v>
      </c>
      <c r="Y252" s="108">
        <v>-46.242191857222529</v>
      </c>
      <c r="Z252" s="108">
        <v>1192.4549870835697</v>
      </c>
      <c r="AA252" s="108">
        <v>-1.8058879726715027</v>
      </c>
      <c r="AB252" s="108">
        <v>1190.6490991108983</v>
      </c>
      <c r="AC252" s="92">
        <v>18</v>
      </c>
      <c r="AD252" s="92">
        <v>18</v>
      </c>
    </row>
    <row r="253" spans="1:30" s="9" customFormat="1" ht="16.5">
      <c r="A253" s="82">
        <v>778</v>
      </c>
      <c r="B253" s="83" t="s">
        <v>266</v>
      </c>
      <c r="C253" s="108">
        <v>6632</v>
      </c>
      <c r="D253" s="84">
        <v>268.91523394016042</v>
      </c>
      <c r="E253" s="84">
        <v>261.48428672973415</v>
      </c>
      <c r="F253" s="84">
        <v>530.39952066989463</v>
      </c>
      <c r="G253" s="84">
        <v>138.25115315752197</v>
      </c>
      <c r="H253" s="84">
        <v>668.65067382741654</v>
      </c>
      <c r="I253" s="84">
        <v>10.35208082026538</v>
      </c>
      <c r="J253" s="84">
        <v>679.00275464768197</v>
      </c>
      <c r="K253" s="84">
        <v>30.676325256332941</v>
      </c>
      <c r="L253" s="84">
        <v>709.67907990401488</v>
      </c>
      <c r="M253" s="84">
        <v>-115.94053739180333</v>
      </c>
      <c r="N253" s="92">
        <v>11</v>
      </c>
      <c r="O253" s="92">
        <v>11</v>
      </c>
      <c r="P253" s="15"/>
      <c r="Q253" s="99">
        <v>778</v>
      </c>
      <c r="R253" s="48" t="s">
        <v>266</v>
      </c>
      <c r="S253" s="85">
        <v>6708</v>
      </c>
      <c r="T253" s="108">
        <v>307.51320725084298</v>
      </c>
      <c r="U253" s="108">
        <v>350.95997872782647</v>
      </c>
      <c r="V253" s="108">
        <v>658.47318597866933</v>
      </c>
      <c r="W253" s="108">
        <v>126.235311785324</v>
      </c>
      <c r="X253" s="108">
        <v>784.70849776399336</v>
      </c>
      <c r="Y253" s="108">
        <v>10.23479427549195</v>
      </c>
      <c r="Z253" s="108">
        <v>794.9432920394853</v>
      </c>
      <c r="AA253" s="108">
        <v>30.214462459749566</v>
      </c>
      <c r="AB253" s="108">
        <v>825.1577544992349</v>
      </c>
      <c r="AC253" s="92">
        <v>11</v>
      </c>
      <c r="AD253" s="92">
        <v>11</v>
      </c>
    </row>
    <row r="254" spans="1:30" s="9" customFormat="1" ht="16.5">
      <c r="A254" s="82">
        <v>781</v>
      </c>
      <c r="B254" s="83" t="s">
        <v>267</v>
      </c>
      <c r="C254" s="108">
        <v>3428</v>
      </c>
      <c r="D254" s="84">
        <v>758.95974092450945</v>
      </c>
      <c r="E254" s="84">
        <v>252.49271518834874</v>
      </c>
      <c r="F254" s="84">
        <v>1011.4524561128582</v>
      </c>
      <c r="G254" s="84">
        <v>212.01039931781418</v>
      </c>
      <c r="H254" s="84">
        <v>1223.4628554306723</v>
      </c>
      <c r="I254" s="84">
        <v>-104.76633605600934</v>
      </c>
      <c r="J254" s="84">
        <v>1118.696519374663</v>
      </c>
      <c r="K254" s="84">
        <v>1.9450431738623084</v>
      </c>
      <c r="L254" s="84">
        <v>1120.6415625485251</v>
      </c>
      <c r="M254" s="84">
        <v>-28.397442655522809</v>
      </c>
      <c r="N254" s="92">
        <v>7</v>
      </c>
      <c r="O254" s="92">
        <v>7</v>
      </c>
      <c r="P254" s="15"/>
      <c r="Q254" s="99">
        <v>781</v>
      </c>
      <c r="R254" s="48" t="s">
        <v>267</v>
      </c>
      <c r="S254" s="85">
        <v>3496</v>
      </c>
      <c r="T254" s="108">
        <v>805.87697923198095</v>
      </c>
      <c r="U254" s="108">
        <v>244.64491204285062</v>
      </c>
      <c r="V254" s="108">
        <v>1050.5218912748314</v>
      </c>
      <c r="W254" s="108">
        <v>199.30061766610953</v>
      </c>
      <c r="X254" s="108">
        <v>1249.8225089409409</v>
      </c>
      <c r="Y254" s="108">
        <v>-102.72854691075514</v>
      </c>
      <c r="Z254" s="108">
        <v>1147.0939620301858</v>
      </c>
      <c r="AA254" s="108">
        <v>6.9517823684210551</v>
      </c>
      <c r="AB254" s="108">
        <v>1154.045744398607</v>
      </c>
      <c r="AC254" s="92">
        <v>7</v>
      </c>
      <c r="AD254" s="92">
        <v>7</v>
      </c>
    </row>
    <row r="255" spans="1:30" s="9" customFormat="1" ht="16.5">
      <c r="A255" s="82">
        <v>783</v>
      </c>
      <c r="B255" s="83" t="s">
        <v>268</v>
      </c>
      <c r="C255" s="108">
        <v>6256</v>
      </c>
      <c r="D255" s="84">
        <v>80.824011425442549</v>
      </c>
      <c r="E255" s="84">
        <v>232.84507642081275</v>
      </c>
      <c r="F255" s="84">
        <v>313.66908784625531</v>
      </c>
      <c r="G255" s="84">
        <v>137.38227668105426</v>
      </c>
      <c r="H255" s="84">
        <v>451.0513645273096</v>
      </c>
      <c r="I255" s="84">
        <v>-10.144341432225064</v>
      </c>
      <c r="J255" s="84">
        <v>440.90702309508453</v>
      </c>
      <c r="K255" s="84">
        <v>-13.86864595588235</v>
      </c>
      <c r="L255" s="84">
        <v>427.03837713920217</v>
      </c>
      <c r="M255" s="84">
        <v>12.9542162057528</v>
      </c>
      <c r="N255" s="92">
        <v>4</v>
      </c>
      <c r="O255" s="92">
        <v>4</v>
      </c>
      <c r="P255" s="15"/>
      <c r="Q255" s="99">
        <v>783</v>
      </c>
      <c r="R255" s="48" t="s">
        <v>268</v>
      </c>
      <c r="S255" s="85">
        <v>6377</v>
      </c>
      <c r="T255" s="108">
        <v>91.83681963519264</v>
      </c>
      <c r="U255" s="108">
        <v>220.05685304504377</v>
      </c>
      <c r="V255" s="108">
        <v>311.89367268023642</v>
      </c>
      <c r="W255" s="108">
        <v>126.01099244964728</v>
      </c>
      <c r="X255" s="108">
        <v>437.90466512988371</v>
      </c>
      <c r="Y255" s="108">
        <v>-9.9518582405519833</v>
      </c>
      <c r="Z255" s="108">
        <v>427.95280688933173</v>
      </c>
      <c r="AA255" s="108">
        <v>-24.5108045381841</v>
      </c>
      <c r="AB255" s="108">
        <v>403.44200235114766</v>
      </c>
      <c r="AC255" s="92">
        <v>4</v>
      </c>
      <c r="AD255" s="92">
        <v>4</v>
      </c>
    </row>
    <row r="256" spans="1:30" s="9" customFormat="1" ht="16.5">
      <c r="A256" s="82">
        <v>785</v>
      </c>
      <c r="B256" s="83" t="s">
        <v>269</v>
      </c>
      <c r="C256" s="108">
        <v>2581</v>
      </c>
      <c r="D256" s="84">
        <v>1530.0681893739338</v>
      </c>
      <c r="E256" s="84">
        <v>465.21435301723176</v>
      </c>
      <c r="F256" s="84">
        <v>1995.2825423911656</v>
      </c>
      <c r="G256" s="84">
        <v>212.74164144642708</v>
      </c>
      <c r="H256" s="84">
        <v>2208.0241838375928</v>
      </c>
      <c r="I256" s="84">
        <v>24.728012398295235</v>
      </c>
      <c r="J256" s="84">
        <v>2232.7521962358878</v>
      </c>
      <c r="K256" s="84">
        <v>-20.053199186361876</v>
      </c>
      <c r="L256" s="84">
        <v>2212.698997049526</v>
      </c>
      <c r="M256" s="84">
        <v>-71.644299806562685</v>
      </c>
      <c r="N256" s="92">
        <v>17</v>
      </c>
      <c r="O256" s="92">
        <v>17</v>
      </c>
      <c r="P256" s="15"/>
      <c r="Q256" s="99">
        <v>785</v>
      </c>
      <c r="R256" s="48" t="s">
        <v>269</v>
      </c>
      <c r="S256" s="85">
        <v>2589</v>
      </c>
      <c r="T256" s="108">
        <v>1581.7573656273546</v>
      </c>
      <c r="U256" s="108">
        <v>496.83504879870731</v>
      </c>
      <c r="V256" s="108">
        <v>2078.5924144260621</v>
      </c>
      <c r="W256" s="108">
        <v>201.15247868089219</v>
      </c>
      <c r="X256" s="108">
        <v>2279.7448931069544</v>
      </c>
      <c r="Y256" s="108">
        <v>24.651602935496332</v>
      </c>
      <c r="Z256" s="108">
        <v>2304.3964960424505</v>
      </c>
      <c r="AA256" s="108">
        <v>-19.585615619930472</v>
      </c>
      <c r="AB256" s="108">
        <v>2284.8108804225203</v>
      </c>
      <c r="AC256" s="92">
        <v>17</v>
      </c>
      <c r="AD256" s="92">
        <v>17</v>
      </c>
    </row>
    <row r="257" spans="1:30" s="9" customFormat="1" ht="16.5">
      <c r="A257" s="82">
        <v>790</v>
      </c>
      <c r="B257" s="83" t="s">
        <v>270</v>
      </c>
      <c r="C257" s="108">
        <v>23464</v>
      </c>
      <c r="D257" s="84">
        <v>255.53429059081637</v>
      </c>
      <c r="E257" s="84">
        <v>401.39339954686199</v>
      </c>
      <c r="F257" s="84">
        <v>656.92769013767838</v>
      </c>
      <c r="G257" s="84">
        <v>126.79742960972519</v>
      </c>
      <c r="H257" s="84">
        <v>783.7251197474036</v>
      </c>
      <c r="I257" s="84">
        <v>-63.600196045005113</v>
      </c>
      <c r="J257" s="84">
        <v>720.12492370239852</v>
      </c>
      <c r="K257" s="84">
        <v>19.763558489601095</v>
      </c>
      <c r="L257" s="84">
        <v>739.8884821919994</v>
      </c>
      <c r="M257" s="84">
        <v>0.69324353089223223</v>
      </c>
      <c r="N257" s="92">
        <v>6</v>
      </c>
      <c r="O257" s="92">
        <v>6</v>
      </c>
      <c r="P257" s="15"/>
      <c r="Q257" s="99">
        <v>790</v>
      </c>
      <c r="R257" s="48" t="s">
        <v>270</v>
      </c>
      <c r="S257" s="85">
        <v>23515</v>
      </c>
      <c r="T257" s="108">
        <v>244.86156482101842</v>
      </c>
      <c r="U257" s="108">
        <v>420.54077995516741</v>
      </c>
      <c r="V257" s="108">
        <v>665.40234477618583</v>
      </c>
      <c r="W257" s="108">
        <v>117.49159352842698</v>
      </c>
      <c r="X257" s="108">
        <v>782.8939383046129</v>
      </c>
      <c r="Y257" s="108">
        <v>-63.462258133106531</v>
      </c>
      <c r="Z257" s="108">
        <v>719.43168017150629</v>
      </c>
      <c r="AA257" s="108">
        <v>25.079024392090172</v>
      </c>
      <c r="AB257" s="108">
        <v>744.51070456359639</v>
      </c>
      <c r="AC257" s="92">
        <v>6</v>
      </c>
      <c r="AD257" s="92">
        <v>6</v>
      </c>
    </row>
    <row r="258" spans="1:30" s="9" customFormat="1" ht="16.5">
      <c r="A258" s="82">
        <v>791</v>
      </c>
      <c r="B258" s="83" t="s">
        <v>271</v>
      </c>
      <c r="C258" s="108">
        <v>4938</v>
      </c>
      <c r="D258" s="84">
        <v>792.13377957297371</v>
      </c>
      <c r="E258" s="84">
        <v>560.86613995991354</v>
      </c>
      <c r="F258" s="84">
        <v>1352.9999195328874</v>
      </c>
      <c r="G258" s="84">
        <v>208.10135519508029</v>
      </c>
      <c r="H258" s="84">
        <v>1561.1012747279676</v>
      </c>
      <c r="I258" s="84">
        <v>-18.821385176184691</v>
      </c>
      <c r="J258" s="84">
        <v>1542.2798895517828</v>
      </c>
      <c r="K258" s="84">
        <v>-12.186140583232081</v>
      </c>
      <c r="L258" s="84">
        <v>1530.0937489685509</v>
      </c>
      <c r="M258" s="84">
        <v>-39.119716562992835</v>
      </c>
      <c r="N258" s="92">
        <v>17</v>
      </c>
      <c r="O258" s="92">
        <v>17</v>
      </c>
      <c r="P258" s="15"/>
      <c r="Q258" s="99">
        <v>791</v>
      </c>
      <c r="R258" s="48" t="s">
        <v>271</v>
      </c>
      <c r="S258" s="85">
        <v>4931</v>
      </c>
      <c r="T258" s="108">
        <v>810.68999968603077</v>
      </c>
      <c r="U258" s="108">
        <v>593.51334496647746</v>
      </c>
      <c r="V258" s="108">
        <v>1404.2033446525081</v>
      </c>
      <c r="W258" s="108">
        <v>196.04436529516138</v>
      </c>
      <c r="X258" s="108">
        <v>1600.2477099476696</v>
      </c>
      <c r="Y258" s="108">
        <v>-18.848103832893937</v>
      </c>
      <c r="Z258" s="108">
        <v>1581.3996061147757</v>
      </c>
      <c r="AA258" s="108">
        <v>-20.257372206448991</v>
      </c>
      <c r="AB258" s="108">
        <v>1561.1422339083265</v>
      </c>
      <c r="AC258" s="92">
        <v>17</v>
      </c>
      <c r="AD258" s="92">
        <v>17</v>
      </c>
    </row>
    <row r="259" spans="1:30" s="9" customFormat="1" ht="16.5">
      <c r="A259" s="82">
        <v>831</v>
      </c>
      <c r="B259" s="83" t="s">
        <v>272</v>
      </c>
      <c r="C259" s="108">
        <v>4596</v>
      </c>
      <c r="D259" s="84">
        <v>512.50874172683098</v>
      </c>
      <c r="E259" s="84">
        <v>151.65759790261851</v>
      </c>
      <c r="F259" s="84">
        <v>664.16633962944945</v>
      </c>
      <c r="G259" s="84">
        <v>88.53718967379011</v>
      </c>
      <c r="H259" s="84">
        <v>752.70352930323952</v>
      </c>
      <c r="I259" s="84">
        <v>-222.01871192341167</v>
      </c>
      <c r="J259" s="84">
        <v>530.68481737982779</v>
      </c>
      <c r="K259" s="84">
        <v>-31.553627937336817</v>
      </c>
      <c r="L259" s="84">
        <v>499.13118944249118</v>
      </c>
      <c r="M259" s="84">
        <v>-48.716039687012199</v>
      </c>
      <c r="N259" s="92">
        <v>9</v>
      </c>
      <c r="O259" s="92">
        <v>9</v>
      </c>
      <c r="P259" s="15"/>
      <c r="Q259" s="99">
        <v>831</v>
      </c>
      <c r="R259" s="48" t="s">
        <v>272</v>
      </c>
      <c r="S259" s="85">
        <v>4625</v>
      </c>
      <c r="T259" s="108">
        <v>531.82602645112479</v>
      </c>
      <c r="U259" s="108">
        <v>185.81771154666686</v>
      </c>
      <c r="V259" s="108">
        <v>717.64373799779162</v>
      </c>
      <c r="W259" s="108">
        <v>82.383713663642894</v>
      </c>
      <c r="X259" s="108">
        <v>800.0274516614345</v>
      </c>
      <c r="Y259" s="108">
        <v>-220.62659459459459</v>
      </c>
      <c r="Z259" s="108">
        <v>579.40085706683999</v>
      </c>
      <c r="AA259" s="108">
        <v>-28.554752082486498</v>
      </c>
      <c r="AB259" s="108">
        <v>550.84610498435347</v>
      </c>
      <c r="AC259" s="92">
        <v>9</v>
      </c>
      <c r="AD259" s="92">
        <v>9</v>
      </c>
    </row>
    <row r="260" spans="1:30" s="9" customFormat="1" ht="16.5">
      <c r="A260" s="82">
        <v>832</v>
      </c>
      <c r="B260" s="83" t="s">
        <v>273</v>
      </c>
      <c r="C260" s="108">
        <v>3657</v>
      </c>
      <c r="D260" s="84">
        <v>1780.1433059582321</v>
      </c>
      <c r="E260" s="84">
        <v>523.60565733808562</v>
      </c>
      <c r="F260" s="84">
        <v>2303.7489632963179</v>
      </c>
      <c r="G260" s="84">
        <v>158.30284260885767</v>
      </c>
      <c r="H260" s="84">
        <v>2462.0518059051756</v>
      </c>
      <c r="I260" s="84">
        <v>-25.114301339896091</v>
      </c>
      <c r="J260" s="84">
        <v>2436.9375045652796</v>
      </c>
      <c r="K260" s="84">
        <v>7.2929811320754716</v>
      </c>
      <c r="L260" s="84">
        <v>2444.2304856973547</v>
      </c>
      <c r="M260" s="84">
        <v>-56.003126971547772</v>
      </c>
      <c r="N260" s="92">
        <v>17</v>
      </c>
      <c r="O260" s="92">
        <v>17</v>
      </c>
      <c r="P260" s="15"/>
      <c r="Q260" s="99">
        <v>832</v>
      </c>
      <c r="R260" s="48" t="s">
        <v>273</v>
      </c>
      <c r="S260" s="85">
        <v>3731</v>
      </c>
      <c r="T260" s="108">
        <v>1837.9996353655722</v>
      </c>
      <c r="U260" s="108">
        <v>534.30752771935977</v>
      </c>
      <c r="V260" s="108">
        <v>2372.3071630849317</v>
      </c>
      <c r="W260" s="108">
        <v>145.24965714125497</v>
      </c>
      <c r="X260" s="108">
        <v>2517.5568202261866</v>
      </c>
      <c r="Y260" s="108">
        <v>-24.616188689359422</v>
      </c>
      <c r="Z260" s="108">
        <v>2492.9406315368274</v>
      </c>
      <c r="AA260" s="108">
        <v>6.6792240418118451</v>
      </c>
      <c r="AB260" s="108">
        <v>2499.6198555786395</v>
      </c>
      <c r="AC260" s="92">
        <v>17</v>
      </c>
      <c r="AD260" s="92">
        <v>17</v>
      </c>
    </row>
    <row r="261" spans="1:30" s="9" customFormat="1" ht="16.5">
      <c r="A261" s="82">
        <v>833</v>
      </c>
      <c r="B261" s="83" t="s">
        <v>274</v>
      </c>
      <c r="C261" s="108">
        <v>1692</v>
      </c>
      <c r="D261" s="84">
        <v>830.17162304953229</v>
      </c>
      <c r="E261" s="84">
        <v>241.25507685623117</v>
      </c>
      <c r="F261" s="84">
        <v>1071.4266999057634</v>
      </c>
      <c r="G261" s="84">
        <v>159.94224233036149</v>
      </c>
      <c r="H261" s="84">
        <v>1231.3689422361249</v>
      </c>
      <c r="I261" s="84">
        <v>-250.23286052009456</v>
      </c>
      <c r="J261" s="84">
        <v>981.13608171603028</v>
      </c>
      <c r="K261" s="84">
        <v>153.68600000000004</v>
      </c>
      <c r="L261" s="84">
        <v>1134.8220817160304</v>
      </c>
      <c r="M261" s="84">
        <v>-12.353614268427805</v>
      </c>
      <c r="N261" s="92">
        <v>2</v>
      </c>
      <c r="O261" s="92">
        <v>2</v>
      </c>
      <c r="P261" s="15"/>
      <c r="Q261" s="99">
        <v>833</v>
      </c>
      <c r="R261" s="48" t="s">
        <v>274</v>
      </c>
      <c r="S261" s="85">
        <v>1705</v>
      </c>
      <c r="T261" s="108">
        <v>845.15292518516958</v>
      </c>
      <c r="U261" s="108">
        <v>245.03359772255217</v>
      </c>
      <c r="V261" s="108">
        <v>1090.1865229077218</v>
      </c>
      <c r="W261" s="108">
        <v>151.62809976295318</v>
      </c>
      <c r="X261" s="108">
        <v>1241.8146226706751</v>
      </c>
      <c r="Y261" s="108">
        <v>-248.324926686217</v>
      </c>
      <c r="Z261" s="108">
        <v>993.48969598445808</v>
      </c>
      <c r="AA261" s="108">
        <v>171.13853085043988</v>
      </c>
      <c r="AB261" s="108">
        <v>1164.628226834898</v>
      </c>
      <c r="AC261" s="92">
        <v>2</v>
      </c>
      <c r="AD261" s="92">
        <v>2</v>
      </c>
    </row>
    <row r="262" spans="1:30" s="9" customFormat="1" ht="16.5">
      <c r="A262" s="82">
        <v>834</v>
      </c>
      <c r="B262" s="83" t="s">
        <v>275</v>
      </c>
      <c r="C262" s="108">
        <v>5832</v>
      </c>
      <c r="D262" s="84">
        <v>628.92778545977137</v>
      </c>
      <c r="E262" s="84">
        <v>284.03264120303953</v>
      </c>
      <c r="F262" s="84">
        <v>912.96042666281096</v>
      </c>
      <c r="G262" s="84">
        <v>129.25035923217632</v>
      </c>
      <c r="H262" s="84">
        <v>1042.2107858949873</v>
      </c>
      <c r="I262" s="84">
        <v>-249.41700960219478</v>
      </c>
      <c r="J262" s="84">
        <v>792.79377629279259</v>
      </c>
      <c r="K262" s="84">
        <v>-45.459664454732518</v>
      </c>
      <c r="L262" s="84">
        <v>747.33411183806004</v>
      </c>
      <c r="M262" s="84">
        <v>7.4870936123239744</v>
      </c>
      <c r="N262" s="92">
        <v>5</v>
      </c>
      <c r="O262" s="92">
        <v>5</v>
      </c>
      <c r="P262" s="15"/>
      <c r="Q262" s="99">
        <v>834</v>
      </c>
      <c r="R262" s="48" t="s">
        <v>275</v>
      </c>
      <c r="S262" s="85">
        <v>5844</v>
      </c>
      <c r="T262" s="108">
        <v>619.74898407424519</v>
      </c>
      <c r="U262" s="108">
        <v>293.22898585523029</v>
      </c>
      <c r="V262" s="108">
        <v>912.97796992947553</v>
      </c>
      <c r="W262" s="108">
        <v>121.23357243614028</v>
      </c>
      <c r="X262" s="108">
        <v>1034.2115423656157</v>
      </c>
      <c r="Y262" s="108">
        <v>-248.90485968514716</v>
      </c>
      <c r="Z262" s="108">
        <v>785.30668268046861</v>
      </c>
      <c r="AA262" s="108">
        <v>-48.095998501026692</v>
      </c>
      <c r="AB262" s="108">
        <v>737.21068417944196</v>
      </c>
      <c r="AC262" s="92">
        <v>5</v>
      </c>
      <c r="AD262" s="92">
        <v>5</v>
      </c>
    </row>
    <row r="263" spans="1:30" s="9" customFormat="1" ht="16.5">
      <c r="A263" s="82">
        <v>837</v>
      </c>
      <c r="B263" s="83" t="s">
        <v>276</v>
      </c>
      <c r="C263" s="108">
        <v>260180</v>
      </c>
      <c r="D263" s="84">
        <v>81.691992104651845</v>
      </c>
      <c r="E263" s="84">
        <v>16.933985779550785</v>
      </c>
      <c r="F263" s="84">
        <v>98.625977884202626</v>
      </c>
      <c r="G263" s="84">
        <v>104.58854131900212</v>
      </c>
      <c r="H263" s="84">
        <v>203.21451920320476</v>
      </c>
      <c r="I263" s="84">
        <v>334.23904604504571</v>
      </c>
      <c r="J263" s="84">
        <v>537.45356524825047</v>
      </c>
      <c r="K263" s="84">
        <v>-55.834554004842765</v>
      </c>
      <c r="L263" s="84">
        <v>481.61901124340767</v>
      </c>
      <c r="M263" s="84">
        <v>52.001880289736448</v>
      </c>
      <c r="N263" s="92">
        <v>6</v>
      </c>
      <c r="O263" s="92">
        <v>6</v>
      </c>
      <c r="P263" s="15"/>
      <c r="Q263" s="99">
        <v>837</v>
      </c>
      <c r="R263" s="48" t="s">
        <v>276</v>
      </c>
      <c r="S263" s="85">
        <v>255050</v>
      </c>
      <c r="T263" s="108">
        <v>44.498074528109591</v>
      </c>
      <c r="U263" s="108">
        <v>-0.63307936774063112</v>
      </c>
      <c r="V263" s="108">
        <v>43.864995160368963</v>
      </c>
      <c r="W263" s="108">
        <v>100.62485878461831</v>
      </c>
      <c r="X263" s="108">
        <v>144.48985394498729</v>
      </c>
      <c r="Y263" s="108">
        <v>340.96183101352676</v>
      </c>
      <c r="Z263" s="108">
        <v>485.45168495851402</v>
      </c>
      <c r="AA263" s="108">
        <v>-52.855854665081353</v>
      </c>
      <c r="AB263" s="108">
        <v>432.5958302934327</v>
      </c>
      <c r="AC263" s="92">
        <v>6</v>
      </c>
      <c r="AD263" s="92">
        <v>6</v>
      </c>
    </row>
    <row r="264" spans="1:30" s="9" customFormat="1" ht="16.5">
      <c r="A264" s="82">
        <v>844</v>
      </c>
      <c r="B264" s="83" t="s">
        <v>277</v>
      </c>
      <c r="C264" s="108">
        <v>1388</v>
      </c>
      <c r="D264" s="84">
        <v>218.52305691725923</v>
      </c>
      <c r="E264" s="84">
        <v>529.52153724473578</v>
      </c>
      <c r="F264" s="84">
        <v>748.04459416199506</v>
      </c>
      <c r="G264" s="84">
        <v>201.84017878787569</v>
      </c>
      <c r="H264" s="84">
        <v>949.88477294987069</v>
      </c>
      <c r="I264" s="84">
        <v>-229.27521613832852</v>
      </c>
      <c r="J264" s="84">
        <v>720.60955681154223</v>
      </c>
      <c r="K264" s="84">
        <v>-81.663786743515843</v>
      </c>
      <c r="L264" s="84">
        <v>638.94577006802626</v>
      </c>
      <c r="M264" s="84">
        <v>100.20479549196921</v>
      </c>
      <c r="N264" s="92">
        <v>11</v>
      </c>
      <c r="O264" s="92">
        <v>11</v>
      </c>
      <c r="P264" s="15"/>
      <c r="Q264" s="99">
        <v>844</v>
      </c>
      <c r="R264" s="48" t="s">
        <v>277</v>
      </c>
      <c r="S264" s="85">
        <v>1412</v>
      </c>
      <c r="T264" s="108">
        <v>92.859862528319184</v>
      </c>
      <c r="U264" s="108">
        <v>567.10031603658172</v>
      </c>
      <c r="V264" s="108">
        <v>659.96017856490084</v>
      </c>
      <c r="W264" s="108">
        <v>185.82276972351079</v>
      </c>
      <c r="X264" s="108">
        <v>845.7829482884116</v>
      </c>
      <c r="Y264" s="108">
        <v>-225.37818696883852</v>
      </c>
      <c r="Z264" s="108">
        <v>620.40476131957303</v>
      </c>
      <c r="AA264" s="108">
        <v>-38.898315084985832</v>
      </c>
      <c r="AB264" s="108">
        <v>581.5064462345872</v>
      </c>
      <c r="AC264" s="92">
        <v>11</v>
      </c>
      <c r="AD264" s="92">
        <v>11</v>
      </c>
    </row>
    <row r="265" spans="1:30" s="9" customFormat="1" ht="16.5">
      <c r="A265" s="82">
        <v>845</v>
      </c>
      <c r="B265" s="83" t="s">
        <v>278</v>
      </c>
      <c r="C265" s="108">
        <v>2826</v>
      </c>
      <c r="D265" s="84">
        <v>952.77568722826391</v>
      </c>
      <c r="E265" s="84">
        <v>345.62374123837475</v>
      </c>
      <c r="F265" s="84">
        <v>1298.3994284666387</v>
      </c>
      <c r="G265" s="84">
        <v>173.72535936307452</v>
      </c>
      <c r="H265" s="84">
        <v>1472.1247878297131</v>
      </c>
      <c r="I265" s="84">
        <v>-7.4830148619957537</v>
      </c>
      <c r="J265" s="84">
        <v>1464.6417729677173</v>
      </c>
      <c r="K265" s="84">
        <v>8.8476751592356688</v>
      </c>
      <c r="L265" s="84">
        <v>1473.4894481269532</v>
      </c>
      <c r="M265" s="84">
        <v>-43.103781060511665</v>
      </c>
      <c r="N265" s="92">
        <v>19</v>
      </c>
      <c r="O265" s="92">
        <v>19</v>
      </c>
      <c r="P265" s="15"/>
      <c r="Q265" s="99">
        <v>845</v>
      </c>
      <c r="R265" s="48" t="s">
        <v>278</v>
      </c>
      <c r="S265" s="85">
        <v>2831</v>
      </c>
      <c r="T265" s="108">
        <v>937.40803098784272</v>
      </c>
      <c r="U265" s="108">
        <v>412.46912698698094</v>
      </c>
      <c r="V265" s="108">
        <v>1349.8771579748238</v>
      </c>
      <c r="W265" s="108">
        <v>165.33819471112341</v>
      </c>
      <c r="X265" s="108">
        <v>1515.215352685947</v>
      </c>
      <c r="Y265" s="108">
        <v>-7.4697986577181208</v>
      </c>
      <c r="Z265" s="108">
        <v>1507.745554028229</v>
      </c>
      <c r="AA265" s="108">
        <v>-8.2726856587778173</v>
      </c>
      <c r="AB265" s="108">
        <v>1499.4728683694511</v>
      </c>
      <c r="AC265" s="92">
        <v>19</v>
      </c>
      <c r="AD265" s="92">
        <v>19</v>
      </c>
    </row>
    <row r="266" spans="1:30" s="9" customFormat="1" ht="16.5">
      <c r="A266" s="82">
        <v>846</v>
      </c>
      <c r="B266" s="83" t="s">
        <v>279</v>
      </c>
      <c r="C266" s="108">
        <v>4662</v>
      </c>
      <c r="D266" s="84">
        <v>545.86403494417141</v>
      </c>
      <c r="E266" s="84">
        <v>617.01336332474341</v>
      </c>
      <c r="F266" s="84">
        <v>1162.8773982689149</v>
      </c>
      <c r="G266" s="84">
        <v>182.65461216426249</v>
      </c>
      <c r="H266" s="84">
        <v>1345.5320104331774</v>
      </c>
      <c r="I266" s="84">
        <v>-74.423423423423429</v>
      </c>
      <c r="J266" s="84">
        <v>1271.108587009754</v>
      </c>
      <c r="K266" s="84">
        <v>-18.610521042471039</v>
      </c>
      <c r="L266" s="84">
        <v>1252.4980659672831</v>
      </c>
      <c r="M266" s="84">
        <v>-22.318142620505114</v>
      </c>
      <c r="N266" s="92">
        <v>14</v>
      </c>
      <c r="O266" s="92">
        <v>14</v>
      </c>
      <c r="P266" s="15"/>
      <c r="Q266" s="99">
        <v>846</v>
      </c>
      <c r="R266" s="48" t="s">
        <v>279</v>
      </c>
      <c r="S266" s="85">
        <v>4758</v>
      </c>
      <c r="T266" s="108">
        <v>595.34217769107102</v>
      </c>
      <c r="U266" s="108">
        <v>604.65467226981673</v>
      </c>
      <c r="V266" s="108">
        <v>1199.9968499608879</v>
      </c>
      <c r="W266" s="108">
        <v>166.35169555840031</v>
      </c>
      <c r="X266" s="108">
        <v>1366.3485455192883</v>
      </c>
      <c r="Y266" s="108">
        <v>-72.921815889029006</v>
      </c>
      <c r="Z266" s="108">
        <v>1293.4267296302592</v>
      </c>
      <c r="AA266" s="108">
        <v>-24.558602395964698</v>
      </c>
      <c r="AB266" s="108">
        <v>1268.8681272342947</v>
      </c>
      <c r="AC266" s="92">
        <v>14</v>
      </c>
      <c r="AD266" s="92">
        <v>14</v>
      </c>
    </row>
    <row r="267" spans="1:30" s="9" customFormat="1" ht="16.5">
      <c r="A267" s="82">
        <v>848</v>
      </c>
      <c r="B267" s="83" t="s">
        <v>280</v>
      </c>
      <c r="C267" s="108">
        <v>3976</v>
      </c>
      <c r="D267" s="84">
        <v>478.72566422370835</v>
      </c>
      <c r="E267" s="84">
        <v>646.50562955045825</v>
      </c>
      <c r="F267" s="84">
        <v>1125.2312937741667</v>
      </c>
      <c r="G267" s="84">
        <v>193.59806406716828</v>
      </c>
      <c r="H267" s="84">
        <v>1318.829357841335</v>
      </c>
      <c r="I267" s="84">
        <v>187.94064386317908</v>
      </c>
      <c r="J267" s="84">
        <v>1506.770001704514</v>
      </c>
      <c r="K267" s="84">
        <v>-9.2442628521126764</v>
      </c>
      <c r="L267" s="84">
        <v>1497.5257388524012</v>
      </c>
      <c r="M267" s="84">
        <v>-34.267661780949993</v>
      </c>
      <c r="N267" s="92">
        <v>12</v>
      </c>
      <c r="O267" s="92">
        <v>12</v>
      </c>
      <c r="P267" s="15"/>
      <c r="Q267" s="99">
        <v>848</v>
      </c>
      <c r="R267" s="48" t="s">
        <v>280</v>
      </c>
      <c r="S267" s="85">
        <v>4066</v>
      </c>
      <c r="T267" s="108">
        <v>532.49816162466038</v>
      </c>
      <c r="U267" s="108">
        <v>647.11617027369948</v>
      </c>
      <c r="V267" s="108">
        <v>1179.6143318983598</v>
      </c>
      <c r="W267" s="108">
        <v>177.64271181337097</v>
      </c>
      <c r="X267" s="108">
        <v>1357.2570437117306</v>
      </c>
      <c r="Y267" s="108">
        <v>183.78061977373341</v>
      </c>
      <c r="Z267" s="108">
        <v>1541.037663485464</v>
      </c>
      <c r="AA267" s="108">
        <v>-1.2298834235120526</v>
      </c>
      <c r="AB267" s="108">
        <v>1539.8077800619519</v>
      </c>
      <c r="AC267" s="92">
        <v>12</v>
      </c>
      <c r="AD267" s="92">
        <v>12</v>
      </c>
    </row>
    <row r="268" spans="1:30" s="9" customFormat="1" ht="16.5">
      <c r="A268" s="82">
        <v>849</v>
      </c>
      <c r="B268" s="83" t="s">
        <v>281</v>
      </c>
      <c r="C268" s="108">
        <v>2799</v>
      </c>
      <c r="D268" s="84">
        <v>980.90419203520423</v>
      </c>
      <c r="E268" s="84">
        <v>625.97830667657252</v>
      </c>
      <c r="F268" s="84">
        <v>1606.8824987117769</v>
      </c>
      <c r="G268" s="84">
        <v>189.52526426360663</v>
      </c>
      <c r="H268" s="84">
        <v>1796.4077629753835</v>
      </c>
      <c r="I268" s="84">
        <v>121.63701321900679</v>
      </c>
      <c r="J268" s="84">
        <v>1918.0447761943904</v>
      </c>
      <c r="K268" s="84">
        <v>120.29803644158629</v>
      </c>
      <c r="L268" s="84">
        <v>2038.3428126359765</v>
      </c>
      <c r="M268" s="84">
        <v>18.612921509967919</v>
      </c>
      <c r="N268" s="92">
        <v>16</v>
      </c>
      <c r="O268" s="92">
        <v>16</v>
      </c>
      <c r="P268" s="15"/>
      <c r="Q268" s="99">
        <v>849</v>
      </c>
      <c r="R268" s="48" t="s">
        <v>281</v>
      </c>
      <c r="S268" s="85">
        <v>2849</v>
      </c>
      <c r="T268" s="108">
        <v>964.92047972795763</v>
      </c>
      <c r="U268" s="108">
        <v>639.28057893519724</v>
      </c>
      <c r="V268" s="108">
        <v>1604.201058663155</v>
      </c>
      <c r="W268" s="108">
        <v>175.72851451898603</v>
      </c>
      <c r="X268" s="108">
        <v>1779.9295731821408</v>
      </c>
      <c r="Y268" s="108">
        <v>119.50228150228151</v>
      </c>
      <c r="Z268" s="108">
        <v>1899.4318546844224</v>
      </c>
      <c r="AA268" s="108">
        <v>91.828806212706226</v>
      </c>
      <c r="AB268" s="108">
        <v>1991.2606608971284</v>
      </c>
      <c r="AC268" s="92">
        <v>16</v>
      </c>
      <c r="AD268" s="92">
        <v>16</v>
      </c>
    </row>
    <row r="269" spans="1:30" s="9" customFormat="1" ht="16.5">
      <c r="A269" s="82">
        <v>850</v>
      </c>
      <c r="B269" s="83" t="s">
        <v>282</v>
      </c>
      <c r="C269" s="108">
        <v>2349</v>
      </c>
      <c r="D269" s="84">
        <v>821.62275756860947</v>
      </c>
      <c r="E269" s="84">
        <v>405.85339151611117</v>
      </c>
      <c r="F269" s="84">
        <v>1227.4761490847206</v>
      </c>
      <c r="G269" s="84">
        <v>106.48669682834675</v>
      </c>
      <c r="H269" s="84">
        <v>1333.9628459130674</v>
      </c>
      <c r="I269" s="84">
        <v>-175.10940825883355</v>
      </c>
      <c r="J269" s="84">
        <v>1158.8534376542339</v>
      </c>
      <c r="K269" s="84">
        <v>74.410959438058754</v>
      </c>
      <c r="L269" s="84">
        <v>1233.2643970922927</v>
      </c>
      <c r="M269" s="84">
        <v>20.357226095977239</v>
      </c>
      <c r="N269" s="92">
        <v>13</v>
      </c>
      <c r="O269" s="92">
        <v>13</v>
      </c>
      <c r="P269" s="15"/>
      <c r="Q269" s="99">
        <v>850</v>
      </c>
      <c r="R269" s="48" t="s">
        <v>282</v>
      </c>
      <c r="S269" s="85">
        <v>2368</v>
      </c>
      <c r="T269" s="108">
        <v>766.95112499292145</v>
      </c>
      <c r="U269" s="108">
        <v>447.10676242349587</v>
      </c>
      <c r="V269" s="108">
        <v>1214.0578874164173</v>
      </c>
      <c r="W269" s="108">
        <v>98.142716033731091</v>
      </c>
      <c r="X269" s="108">
        <v>1312.2006034501485</v>
      </c>
      <c r="Y269" s="108">
        <v>-173.7043918918919</v>
      </c>
      <c r="Z269" s="108">
        <v>1138.4962115582566</v>
      </c>
      <c r="AA269" s="108">
        <v>115.31047999155403</v>
      </c>
      <c r="AB269" s="108">
        <v>1253.8066915498107</v>
      </c>
      <c r="AC269" s="92">
        <v>13</v>
      </c>
      <c r="AD269" s="92">
        <v>13</v>
      </c>
    </row>
    <row r="270" spans="1:30" s="9" customFormat="1" ht="16.5">
      <c r="A270" s="82">
        <v>851</v>
      </c>
      <c r="B270" s="83" t="s">
        <v>283</v>
      </c>
      <c r="C270" s="108">
        <v>20959</v>
      </c>
      <c r="D270" s="84">
        <v>191.45364881845009</v>
      </c>
      <c r="E270" s="84">
        <v>166.40657180313994</v>
      </c>
      <c r="F270" s="84">
        <v>357.86022062159003</v>
      </c>
      <c r="G270" s="84">
        <v>93.523155199087853</v>
      </c>
      <c r="H270" s="84">
        <v>451.38337582067788</v>
      </c>
      <c r="I270" s="84">
        <v>-7.6125292237225057</v>
      </c>
      <c r="J270" s="84">
        <v>443.77084659695538</v>
      </c>
      <c r="K270" s="84">
        <v>0.50900199436996318</v>
      </c>
      <c r="L270" s="84">
        <v>444.27984859132539</v>
      </c>
      <c r="M270" s="84">
        <v>-99.424026018935479</v>
      </c>
      <c r="N270" s="92">
        <v>19</v>
      </c>
      <c r="O270" s="92">
        <v>19</v>
      </c>
      <c r="P270" s="15"/>
      <c r="Q270" s="99">
        <v>851</v>
      </c>
      <c r="R270" s="48" t="s">
        <v>283</v>
      </c>
      <c r="S270" s="85">
        <v>21018</v>
      </c>
      <c r="T270" s="108">
        <v>168.48841036190228</v>
      </c>
      <c r="U270" s="108">
        <v>295.40850364696848</v>
      </c>
      <c r="V270" s="108">
        <v>463.89691400887074</v>
      </c>
      <c r="W270" s="108">
        <v>86.889118565151264</v>
      </c>
      <c r="X270" s="108">
        <v>550.78603257402199</v>
      </c>
      <c r="Y270" s="108">
        <v>-7.5911599581311258</v>
      </c>
      <c r="Z270" s="108">
        <v>543.19487261589086</v>
      </c>
      <c r="AA270" s="108">
        <v>-2.9736649771624348</v>
      </c>
      <c r="AB270" s="108">
        <v>540.2212076387284</v>
      </c>
      <c r="AC270" s="92">
        <v>19</v>
      </c>
      <c r="AD270" s="92">
        <v>19</v>
      </c>
    </row>
    <row r="271" spans="1:30" s="9" customFormat="1" ht="16.5">
      <c r="A271" s="82">
        <v>853</v>
      </c>
      <c r="B271" s="83" t="s">
        <v>284</v>
      </c>
      <c r="C271" s="108">
        <v>206073</v>
      </c>
      <c r="D271" s="84">
        <v>220.03430794403872</v>
      </c>
      <c r="E271" s="84">
        <v>-3.9436340646634584</v>
      </c>
      <c r="F271" s="84">
        <v>216.09067387937526</v>
      </c>
      <c r="G271" s="84">
        <v>125.85501985609025</v>
      </c>
      <c r="H271" s="84">
        <v>341.94569373546551</v>
      </c>
      <c r="I271" s="84">
        <v>236.96296943316204</v>
      </c>
      <c r="J271" s="84">
        <v>578.90866316862753</v>
      </c>
      <c r="K271" s="84">
        <v>-18.572497790103512</v>
      </c>
      <c r="L271" s="84">
        <v>560.33616537852402</v>
      </c>
      <c r="M271" s="84">
        <v>54.221218876742114</v>
      </c>
      <c r="N271" s="92">
        <v>2</v>
      </c>
      <c r="O271" s="92">
        <v>2</v>
      </c>
      <c r="P271" s="15"/>
      <c r="Q271" s="99">
        <v>853</v>
      </c>
      <c r="R271" s="48" t="s">
        <v>284</v>
      </c>
      <c r="S271" s="85">
        <v>201863</v>
      </c>
      <c r="T271" s="108">
        <v>171.7345471511799</v>
      </c>
      <c r="U271" s="108">
        <v>-10.975723003671545</v>
      </c>
      <c r="V271" s="108">
        <v>160.75882414750836</v>
      </c>
      <c r="W271" s="108">
        <v>122.02361526483007</v>
      </c>
      <c r="X271" s="108">
        <v>282.78243941233842</v>
      </c>
      <c r="Y271" s="108">
        <v>241.90500487954702</v>
      </c>
      <c r="Z271" s="108">
        <v>524.68744429188541</v>
      </c>
      <c r="AA271" s="108">
        <v>-15.838618115308398</v>
      </c>
      <c r="AB271" s="108">
        <v>508.84882617657706</v>
      </c>
      <c r="AC271" s="92">
        <v>2</v>
      </c>
      <c r="AD271" s="92">
        <v>2</v>
      </c>
    </row>
    <row r="272" spans="1:30" s="9" customFormat="1" ht="16.5">
      <c r="A272" s="82">
        <v>854</v>
      </c>
      <c r="B272" s="83" t="s">
        <v>285</v>
      </c>
      <c r="C272" s="108">
        <v>3191</v>
      </c>
      <c r="D272" s="84">
        <v>395.81037379251103</v>
      </c>
      <c r="E272" s="84">
        <v>365.59842287150047</v>
      </c>
      <c r="F272" s="84">
        <v>761.40879666401156</v>
      </c>
      <c r="G272" s="84">
        <v>148.43507418594362</v>
      </c>
      <c r="H272" s="84">
        <v>909.84387084995524</v>
      </c>
      <c r="I272" s="84">
        <v>-3.0899404575368221</v>
      </c>
      <c r="J272" s="84">
        <v>906.7539303924184</v>
      </c>
      <c r="K272" s="84">
        <v>-21.438313406455659</v>
      </c>
      <c r="L272" s="84">
        <v>885.31561698596272</v>
      </c>
      <c r="M272" s="84">
        <v>-16.057498046176306</v>
      </c>
      <c r="N272" s="92">
        <v>19</v>
      </c>
      <c r="O272" s="92">
        <v>19</v>
      </c>
      <c r="P272" s="15"/>
      <c r="Q272" s="99">
        <v>854</v>
      </c>
      <c r="R272" s="48" t="s">
        <v>285</v>
      </c>
      <c r="S272" s="85">
        <v>3253</v>
      </c>
      <c r="T272" s="108">
        <v>347.04313537430386</v>
      </c>
      <c r="U272" s="108">
        <v>442.98909048469312</v>
      </c>
      <c r="V272" s="108">
        <v>790.03222585899698</v>
      </c>
      <c r="W272" s="108">
        <v>135.81025084273938</v>
      </c>
      <c r="X272" s="108">
        <v>925.84247670173636</v>
      </c>
      <c r="Y272" s="108">
        <v>-3.0310482631417153</v>
      </c>
      <c r="Z272" s="108">
        <v>922.8114284385947</v>
      </c>
      <c r="AA272" s="108">
        <v>-27.581002197971106</v>
      </c>
      <c r="AB272" s="108">
        <v>895.2304262406235</v>
      </c>
      <c r="AC272" s="92">
        <v>19</v>
      </c>
      <c r="AD272" s="92">
        <v>19</v>
      </c>
    </row>
    <row r="273" spans="1:30" s="9" customFormat="1" ht="16.5">
      <c r="A273" s="82">
        <v>857</v>
      </c>
      <c r="B273" s="83" t="s">
        <v>286</v>
      </c>
      <c r="C273" s="108">
        <v>2311</v>
      </c>
      <c r="D273" s="84">
        <v>-695.82021090754256</v>
      </c>
      <c r="E273" s="84">
        <v>472.46683814816555</v>
      </c>
      <c r="F273" s="84">
        <v>-223.35337275937701</v>
      </c>
      <c r="G273" s="84">
        <v>180.19350586660966</v>
      </c>
      <c r="H273" s="84">
        <v>-43.159866892767354</v>
      </c>
      <c r="I273" s="84">
        <v>60.131977498918218</v>
      </c>
      <c r="J273" s="84">
        <v>16.972110606150864</v>
      </c>
      <c r="K273" s="84">
        <v>339.72775508437911</v>
      </c>
      <c r="L273" s="84">
        <v>356.69986569052998</v>
      </c>
      <c r="M273" s="84">
        <v>-69.639925825552595</v>
      </c>
      <c r="N273" s="92">
        <v>11</v>
      </c>
      <c r="O273" s="92">
        <v>11</v>
      </c>
      <c r="P273" s="15"/>
      <c r="Q273" s="99">
        <v>857</v>
      </c>
      <c r="R273" s="48" t="s">
        <v>286</v>
      </c>
      <c r="S273" s="85">
        <v>2313</v>
      </c>
      <c r="T273" s="108">
        <v>-684.65139149532001</v>
      </c>
      <c r="U273" s="108">
        <v>543.86761142891316</v>
      </c>
      <c r="V273" s="108">
        <v>-140.78378006640679</v>
      </c>
      <c r="W273" s="108">
        <v>167.31583379166838</v>
      </c>
      <c r="X273" s="108">
        <v>26.532053725261608</v>
      </c>
      <c r="Y273" s="108">
        <v>60.079982706441854</v>
      </c>
      <c r="Z273" s="108">
        <v>86.612036431703459</v>
      </c>
      <c r="AA273" s="108">
        <v>377.62933333333336</v>
      </c>
      <c r="AB273" s="108">
        <v>464.24136976503684</v>
      </c>
      <c r="AC273" s="92">
        <v>11</v>
      </c>
      <c r="AD273" s="92">
        <v>11</v>
      </c>
    </row>
    <row r="274" spans="1:30" s="9" customFormat="1" ht="16.5">
      <c r="A274" s="82">
        <v>858</v>
      </c>
      <c r="B274" s="83" t="s">
        <v>287</v>
      </c>
      <c r="C274" s="108">
        <v>42225</v>
      </c>
      <c r="D274" s="84">
        <v>773.56518434173654</v>
      </c>
      <c r="E274" s="84">
        <v>-22.829722364656732</v>
      </c>
      <c r="F274" s="84">
        <v>750.73546197707981</v>
      </c>
      <c r="G274" s="84">
        <v>54.40065069415207</v>
      </c>
      <c r="H274" s="84">
        <v>805.1361126712319</v>
      </c>
      <c r="I274" s="84">
        <v>-64.060840734162227</v>
      </c>
      <c r="J274" s="84">
        <v>741.07527193706972</v>
      </c>
      <c r="K274" s="84">
        <v>64.757751147708689</v>
      </c>
      <c r="L274" s="84">
        <v>805.83302308477846</v>
      </c>
      <c r="M274" s="84">
        <v>-24.202745224033151</v>
      </c>
      <c r="N274" s="92">
        <v>1</v>
      </c>
      <c r="O274" s="93">
        <v>35</v>
      </c>
      <c r="P274" s="15"/>
      <c r="Q274" s="99">
        <v>858</v>
      </c>
      <c r="R274" s="48" t="s">
        <v>287</v>
      </c>
      <c r="S274" s="85">
        <v>41338</v>
      </c>
      <c r="T274" s="108">
        <v>797.50986663988419</v>
      </c>
      <c r="U274" s="108">
        <v>-21.907173211342297</v>
      </c>
      <c r="V274" s="108">
        <v>775.6026934285419</v>
      </c>
      <c r="W274" s="108">
        <v>55.110734250728257</v>
      </c>
      <c r="X274" s="108">
        <v>830.71342767927013</v>
      </c>
      <c r="Y274" s="108">
        <v>-65.435410518167302</v>
      </c>
      <c r="Z274" s="108">
        <v>765.27801716110287</v>
      </c>
      <c r="AA274" s="108">
        <v>64.10743877761378</v>
      </c>
      <c r="AB274" s="108">
        <v>829.38545593871663</v>
      </c>
      <c r="AC274" s="92">
        <v>1</v>
      </c>
      <c r="AD274" s="93">
        <v>35</v>
      </c>
    </row>
    <row r="275" spans="1:30" s="9" customFormat="1" ht="16.5">
      <c r="A275" s="82">
        <v>859</v>
      </c>
      <c r="B275" s="83" t="s">
        <v>288</v>
      </c>
      <c r="C275" s="108">
        <v>6501</v>
      </c>
      <c r="D275" s="84">
        <v>1058.4934231546251</v>
      </c>
      <c r="E275" s="84">
        <v>743.43850982407378</v>
      </c>
      <c r="F275" s="84">
        <v>1801.931932978699</v>
      </c>
      <c r="G275" s="84">
        <v>69.59580827538521</v>
      </c>
      <c r="H275" s="84">
        <v>1871.5277412540843</v>
      </c>
      <c r="I275" s="84">
        <v>-142.45623750192277</v>
      </c>
      <c r="J275" s="84">
        <v>1729.0715037521616</v>
      </c>
      <c r="K275" s="84">
        <v>5.6230058237194287</v>
      </c>
      <c r="L275" s="84">
        <v>1734.6945095758806</v>
      </c>
      <c r="M275" s="84">
        <v>-44.604985421428182</v>
      </c>
      <c r="N275" s="92">
        <v>17</v>
      </c>
      <c r="O275" s="92">
        <v>17</v>
      </c>
      <c r="P275" s="15"/>
      <c r="Q275" s="99">
        <v>859</v>
      </c>
      <c r="R275" s="48" t="s">
        <v>288</v>
      </c>
      <c r="S275" s="85">
        <v>6525</v>
      </c>
      <c r="T275" s="108">
        <v>1116.6269244971115</v>
      </c>
      <c r="U275" s="108">
        <v>735.92884023928298</v>
      </c>
      <c r="V275" s="108">
        <v>1852.5557647363944</v>
      </c>
      <c r="W275" s="108">
        <v>63.052984973593965</v>
      </c>
      <c r="X275" s="108">
        <v>1915.6087497099884</v>
      </c>
      <c r="Y275" s="108">
        <v>-141.93226053639847</v>
      </c>
      <c r="Z275" s="108">
        <v>1773.6764891735897</v>
      </c>
      <c r="AA275" s="108">
        <v>8.3651656689655152</v>
      </c>
      <c r="AB275" s="108">
        <v>1782.0416548425553</v>
      </c>
      <c r="AC275" s="92">
        <v>17</v>
      </c>
      <c r="AD275" s="92">
        <v>17</v>
      </c>
    </row>
    <row r="276" spans="1:30" s="9" customFormat="1" ht="16.5">
      <c r="A276" s="82">
        <v>886</v>
      </c>
      <c r="B276" s="83" t="s">
        <v>289</v>
      </c>
      <c r="C276" s="108">
        <v>12382</v>
      </c>
      <c r="D276" s="84">
        <v>306.68831629817402</v>
      </c>
      <c r="E276" s="84">
        <v>328.49810696826398</v>
      </c>
      <c r="F276" s="84">
        <v>635.18642326643794</v>
      </c>
      <c r="G276" s="84">
        <v>76.113638901268786</v>
      </c>
      <c r="H276" s="84">
        <v>711.30006216770676</v>
      </c>
      <c r="I276" s="84">
        <v>21.740348893555161</v>
      </c>
      <c r="J276" s="84">
        <v>733.04041106126192</v>
      </c>
      <c r="K276" s="84">
        <v>17.103852293652096</v>
      </c>
      <c r="L276" s="84">
        <v>750.14426335491396</v>
      </c>
      <c r="M276" s="84">
        <v>45.839601907708129</v>
      </c>
      <c r="N276" s="92">
        <v>4</v>
      </c>
      <c r="O276" s="92">
        <v>4</v>
      </c>
      <c r="P276" s="15"/>
      <c r="Q276" s="99">
        <v>886</v>
      </c>
      <c r="R276" s="48" t="s">
        <v>289</v>
      </c>
      <c r="S276" s="85">
        <v>12533</v>
      </c>
      <c r="T276" s="108">
        <v>292.68114111722787</v>
      </c>
      <c r="U276" s="108">
        <v>304.68903379000204</v>
      </c>
      <c r="V276" s="108">
        <v>597.37017490722997</v>
      </c>
      <c r="W276" s="108">
        <v>68.352217267148859</v>
      </c>
      <c r="X276" s="108">
        <v>665.7223921743788</v>
      </c>
      <c r="Y276" s="108">
        <v>21.478416979174977</v>
      </c>
      <c r="Z276" s="108">
        <v>687.20080915355379</v>
      </c>
      <c r="AA276" s="108">
        <v>14.55875904228837</v>
      </c>
      <c r="AB276" s="108">
        <v>701.75956819584223</v>
      </c>
      <c r="AC276" s="92">
        <v>4</v>
      </c>
      <c r="AD276" s="92">
        <v>4</v>
      </c>
    </row>
    <row r="277" spans="1:30" s="9" customFormat="1" ht="16.5">
      <c r="A277" s="82">
        <v>887</v>
      </c>
      <c r="B277" s="83" t="s">
        <v>290</v>
      </c>
      <c r="C277" s="108">
        <v>4493</v>
      </c>
      <c r="D277" s="84">
        <v>-19.697120805029925</v>
      </c>
      <c r="E277" s="84">
        <v>542.7523236827418</v>
      </c>
      <c r="F277" s="84">
        <v>523.05520287771185</v>
      </c>
      <c r="G277" s="84">
        <v>171.82740642812027</v>
      </c>
      <c r="H277" s="84">
        <v>694.88260930583215</v>
      </c>
      <c r="I277" s="84">
        <v>-21.243267304696193</v>
      </c>
      <c r="J277" s="84">
        <v>673.6393420011359</v>
      </c>
      <c r="K277" s="84">
        <v>55.649966614734033</v>
      </c>
      <c r="L277" s="84">
        <v>729.28930861586991</v>
      </c>
      <c r="M277" s="84">
        <v>-21.455203058872939</v>
      </c>
      <c r="N277" s="92">
        <v>6</v>
      </c>
      <c r="O277" s="92">
        <v>6</v>
      </c>
      <c r="P277" s="15"/>
      <c r="Q277" s="99">
        <v>887</v>
      </c>
      <c r="R277" s="48" t="s">
        <v>290</v>
      </c>
      <c r="S277" s="85">
        <v>4568</v>
      </c>
      <c r="T277" s="108">
        <v>10.062587582486897</v>
      </c>
      <c r="U277" s="108">
        <v>548.03777546257959</v>
      </c>
      <c r="V277" s="108">
        <v>558.10036304506639</v>
      </c>
      <c r="W277" s="108">
        <v>157.88866537746429</v>
      </c>
      <c r="X277" s="108">
        <v>715.98902842253074</v>
      </c>
      <c r="Y277" s="108">
        <v>-20.894483362521893</v>
      </c>
      <c r="Z277" s="108">
        <v>695.09454506000884</v>
      </c>
      <c r="AA277" s="108">
        <v>54.473539964973732</v>
      </c>
      <c r="AB277" s="108">
        <v>749.56808502498257</v>
      </c>
      <c r="AC277" s="92">
        <v>6</v>
      </c>
      <c r="AD277" s="92">
        <v>6</v>
      </c>
    </row>
    <row r="278" spans="1:30" s="9" customFormat="1" ht="16.5">
      <c r="A278" s="82">
        <v>889</v>
      </c>
      <c r="B278" s="83" t="s">
        <v>291</v>
      </c>
      <c r="C278" s="108">
        <v>2466</v>
      </c>
      <c r="D278" s="84">
        <v>1516.4379114416606</v>
      </c>
      <c r="E278" s="84">
        <v>498.51993871073</v>
      </c>
      <c r="F278" s="84">
        <v>2014.9578501523906</v>
      </c>
      <c r="G278" s="84">
        <v>173.30328976721353</v>
      </c>
      <c r="H278" s="84">
        <v>2188.2611399196039</v>
      </c>
      <c r="I278" s="84">
        <v>272.46999188969994</v>
      </c>
      <c r="J278" s="84">
        <v>2460.7311318093039</v>
      </c>
      <c r="K278" s="84">
        <v>73.678961070559609</v>
      </c>
      <c r="L278" s="84">
        <v>2534.4100928798634</v>
      </c>
      <c r="M278" s="84">
        <v>105.23368647462803</v>
      </c>
      <c r="N278" s="92">
        <v>17</v>
      </c>
      <c r="O278" s="92">
        <v>17</v>
      </c>
      <c r="P278" s="15"/>
      <c r="Q278" s="99">
        <v>889</v>
      </c>
      <c r="R278" s="48" t="s">
        <v>291</v>
      </c>
      <c r="S278" s="85">
        <v>2491</v>
      </c>
      <c r="T278" s="108">
        <v>1425.9862626944869</v>
      </c>
      <c r="U278" s="108">
        <v>497.4823417792594</v>
      </c>
      <c r="V278" s="108">
        <v>1923.4686044737464</v>
      </c>
      <c r="W278" s="108">
        <v>162.29339324952838</v>
      </c>
      <c r="X278" s="108">
        <v>2085.7619977232748</v>
      </c>
      <c r="Y278" s="108">
        <v>269.73544761140107</v>
      </c>
      <c r="Z278" s="108">
        <v>2355.4974453346758</v>
      </c>
      <c r="AA278" s="108">
        <v>69.627118867924523</v>
      </c>
      <c r="AB278" s="108">
        <v>2425.1245642026001</v>
      </c>
      <c r="AC278" s="92">
        <v>17</v>
      </c>
      <c r="AD278" s="92">
        <v>17</v>
      </c>
    </row>
    <row r="279" spans="1:30" s="9" customFormat="1" ht="16.5">
      <c r="A279" s="82">
        <v>890</v>
      </c>
      <c r="B279" s="83" t="s">
        <v>292</v>
      </c>
      <c r="C279" s="108">
        <v>1137</v>
      </c>
      <c r="D279" s="84">
        <v>1950.6453304828997</v>
      </c>
      <c r="E279" s="84">
        <v>327.41471457577819</v>
      </c>
      <c r="F279" s="84">
        <v>2278.060045058678</v>
      </c>
      <c r="G279" s="84">
        <v>161.44757952272548</v>
      </c>
      <c r="H279" s="84">
        <v>2439.5076245814034</v>
      </c>
      <c r="I279" s="84">
        <v>290.54529463500438</v>
      </c>
      <c r="J279" s="84">
        <v>2730.0529192164076</v>
      </c>
      <c r="K279" s="84">
        <v>-23.530146965699206</v>
      </c>
      <c r="L279" s="84">
        <v>2706.5227722507084</v>
      </c>
      <c r="M279" s="84">
        <v>-25.208939030438614</v>
      </c>
      <c r="N279" s="92">
        <v>19</v>
      </c>
      <c r="O279" s="92">
        <v>19</v>
      </c>
      <c r="P279" s="15"/>
      <c r="Q279" s="99">
        <v>890</v>
      </c>
      <c r="R279" s="48" t="s">
        <v>292</v>
      </c>
      <c r="S279" s="85">
        <v>1139</v>
      </c>
      <c r="T279" s="108">
        <v>1958.739194258106</v>
      </c>
      <c r="U279" s="108">
        <v>354.43643042810442</v>
      </c>
      <c r="V279" s="108">
        <v>2313.1756246862101</v>
      </c>
      <c r="W279" s="108">
        <v>152.05111503561423</v>
      </c>
      <c r="X279" s="108">
        <v>2465.2267397218243</v>
      </c>
      <c r="Y279" s="108">
        <v>290.03511852502197</v>
      </c>
      <c r="Z279" s="108">
        <v>2755.2618582468463</v>
      </c>
      <c r="AA279" s="108">
        <v>-26.342612818261632</v>
      </c>
      <c r="AB279" s="108">
        <v>2728.9192454285849</v>
      </c>
      <c r="AC279" s="92">
        <v>19</v>
      </c>
      <c r="AD279" s="92">
        <v>19</v>
      </c>
    </row>
    <row r="280" spans="1:30" s="9" customFormat="1" ht="16.5">
      <c r="A280" s="82">
        <v>892</v>
      </c>
      <c r="B280" s="83" t="s">
        <v>293</v>
      </c>
      <c r="C280" s="108">
        <v>3657</v>
      </c>
      <c r="D280" s="84">
        <v>1388.3275835538952</v>
      </c>
      <c r="E280" s="84">
        <v>610.20346169491472</v>
      </c>
      <c r="F280" s="84">
        <v>1998.53104524881</v>
      </c>
      <c r="G280" s="84">
        <v>93.887894649081559</v>
      </c>
      <c r="H280" s="84">
        <v>2092.4189398978915</v>
      </c>
      <c r="I280" s="84">
        <v>-139.89280831282471</v>
      </c>
      <c r="J280" s="84">
        <v>1952.5261315850669</v>
      </c>
      <c r="K280" s="84">
        <v>-16.646229433962269</v>
      </c>
      <c r="L280" s="84">
        <v>1935.8799021511043</v>
      </c>
      <c r="M280" s="84">
        <v>23.050500982259337</v>
      </c>
      <c r="N280" s="92">
        <v>13</v>
      </c>
      <c r="O280" s="92">
        <v>13</v>
      </c>
      <c r="P280" s="15"/>
      <c r="Q280" s="99">
        <v>892</v>
      </c>
      <c r="R280" s="48" t="s">
        <v>293</v>
      </c>
      <c r="S280" s="85">
        <v>3615</v>
      </c>
      <c r="T280" s="108">
        <v>1380.8336848310753</v>
      </c>
      <c r="U280" s="108">
        <v>602.07457638065409</v>
      </c>
      <c r="V280" s="108">
        <v>1982.9082612117295</v>
      </c>
      <c r="W280" s="108">
        <v>88.085488339902554</v>
      </c>
      <c r="X280" s="108">
        <v>2070.9937495516319</v>
      </c>
      <c r="Y280" s="108">
        <v>-141.51811894882434</v>
      </c>
      <c r="Z280" s="108">
        <v>1929.4756306028075</v>
      </c>
      <c r="AA280" s="108">
        <v>-12.228559070539417</v>
      </c>
      <c r="AB280" s="108">
        <v>1917.2470715322681</v>
      </c>
      <c r="AC280" s="92">
        <v>13</v>
      </c>
      <c r="AD280" s="92">
        <v>13</v>
      </c>
    </row>
    <row r="281" spans="1:30" s="9" customFormat="1" ht="16.5">
      <c r="A281" s="82">
        <v>893</v>
      </c>
      <c r="B281" s="83" t="s">
        <v>294</v>
      </c>
      <c r="C281" s="108">
        <v>7439</v>
      </c>
      <c r="D281" s="84">
        <v>880.62716239935833</v>
      </c>
      <c r="E281" s="84">
        <v>315.13927696024081</v>
      </c>
      <c r="F281" s="84">
        <v>1195.7664393595992</v>
      </c>
      <c r="G281" s="84">
        <v>150.19600804128331</v>
      </c>
      <c r="H281" s="84">
        <v>1345.9624474008824</v>
      </c>
      <c r="I281" s="84">
        <v>19.436752251646727</v>
      </c>
      <c r="J281" s="84">
        <v>1365.3991996525292</v>
      </c>
      <c r="K281" s="84">
        <v>1.7814048796881274</v>
      </c>
      <c r="L281" s="84">
        <v>1367.1806045322171</v>
      </c>
      <c r="M281" s="84">
        <v>6.6162565919194094</v>
      </c>
      <c r="N281" s="92">
        <v>15</v>
      </c>
      <c r="O281" s="92">
        <v>15</v>
      </c>
      <c r="P281" s="15"/>
      <c r="Q281" s="99">
        <v>893</v>
      </c>
      <c r="R281" s="48" t="s">
        <v>294</v>
      </c>
      <c r="S281" s="85">
        <v>7500</v>
      </c>
      <c r="T281" s="108">
        <v>882.9631094971212</v>
      </c>
      <c r="U281" s="108">
        <v>316.83870857295688</v>
      </c>
      <c r="V281" s="108">
        <v>1199.8018180700781</v>
      </c>
      <c r="W281" s="108">
        <v>139.70245832386493</v>
      </c>
      <c r="X281" s="108">
        <v>1339.504276393943</v>
      </c>
      <c r="Y281" s="108">
        <v>19.278666666666666</v>
      </c>
      <c r="Z281" s="108">
        <v>1358.7829430606098</v>
      </c>
      <c r="AA281" s="108">
        <v>-4.6562129200000042</v>
      </c>
      <c r="AB281" s="108">
        <v>1354.1267301406099</v>
      </c>
      <c r="AC281" s="92">
        <v>15</v>
      </c>
      <c r="AD281" s="92">
        <v>15</v>
      </c>
    </row>
    <row r="282" spans="1:30" s="9" customFormat="1" ht="16.5">
      <c r="A282" s="82">
        <v>895</v>
      </c>
      <c r="B282" s="83" t="s">
        <v>295</v>
      </c>
      <c r="C282" s="108">
        <v>14814</v>
      </c>
      <c r="D282" s="84">
        <v>358.40600165678609</v>
      </c>
      <c r="E282" s="84">
        <v>-2.8838058733851009</v>
      </c>
      <c r="F282" s="84">
        <v>355.522195783401</v>
      </c>
      <c r="G282" s="84">
        <v>103.29974927872435</v>
      </c>
      <c r="H282" s="84">
        <v>458.82194506212534</v>
      </c>
      <c r="I282" s="84">
        <v>-95.833805859322268</v>
      </c>
      <c r="J282" s="84">
        <v>362.98813920280304</v>
      </c>
      <c r="K282" s="84">
        <v>20.417130275415147</v>
      </c>
      <c r="L282" s="84">
        <v>383.4052694782182</v>
      </c>
      <c r="M282" s="84">
        <v>-72.308267466946063</v>
      </c>
      <c r="N282" s="92">
        <v>2</v>
      </c>
      <c r="O282" s="92">
        <v>2</v>
      </c>
      <c r="P282" s="15"/>
      <c r="Q282" s="99">
        <v>895</v>
      </c>
      <c r="R282" s="48" t="s">
        <v>295</v>
      </c>
      <c r="S282" s="85">
        <v>14938</v>
      </c>
      <c r="T282" s="108">
        <v>365.41124526094228</v>
      </c>
      <c r="U282" s="108">
        <v>69.753013462823859</v>
      </c>
      <c r="V282" s="108">
        <v>435.16425872376618</v>
      </c>
      <c r="W282" s="108">
        <v>95.170439551284858</v>
      </c>
      <c r="X282" s="108">
        <v>530.33469827505098</v>
      </c>
      <c r="Y282" s="108">
        <v>-95.038291605301922</v>
      </c>
      <c r="Z282" s="108">
        <v>435.2964066697491</v>
      </c>
      <c r="AA282" s="108">
        <v>36.299586330164686</v>
      </c>
      <c r="AB282" s="108">
        <v>471.59599299991385</v>
      </c>
      <c r="AC282" s="92">
        <v>2</v>
      </c>
      <c r="AD282" s="92">
        <v>2</v>
      </c>
    </row>
    <row r="283" spans="1:30" s="9" customFormat="1" ht="16.5">
      <c r="A283" s="82">
        <v>905</v>
      </c>
      <c r="B283" s="83" t="s">
        <v>296</v>
      </c>
      <c r="C283" s="108">
        <v>70361</v>
      </c>
      <c r="D283" s="84">
        <v>208.2826876354745</v>
      </c>
      <c r="E283" s="84">
        <v>82.132120038826059</v>
      </c>
      <c r="F283" s="84">
        <v>290.41480767430056</v>
      </c>
      <c r="G283" s="84">
        <v>111.52080806990381</v>
      </c>
      <c r="H283" s="84">
        <v>401.93561574420437</v>
      </c>
      <c r="I283" s="84">
        <v>487.78073080257531</v>
      </c>
      <c r="J283" s="84">
        <v>889.71634654677973</v>
      </c>
      <c r="K283" s="84">
        <v>-88.757716363326281</v>
      </c>
      <c r="L283" s="84">
        <v>800.95863018345335</v>
      </c>
      <c r="M283" s="84">
        <v>72.118509389340034</v>
      </c>
      <c r="N283" s="92">
        <v>15</v>
      </c>
      <c r="O283" s="92">
        <v>15</v>
      </c>
      <c r="P283" s="15"/>
      <c r="Q283" s="99">
        <v>905</v>
      </c>
      <c r="R283" s="48" t="s">
        <v>296</v>
      </c>
      <c r="S283" s="85">
        <v>68956</v>
      </c>
      <c r="T283" s="108">
        <v>141.99533755486769</v>
      </c>
      <c r="U283" s="108">
        <v>71.160810614814054</v>
      </c>
      <c r="V283" s="108">
        <v>213.15614816968176</v>
      </c>
      <c r="W283" s="108">
        <v>106.72227370844946</v>
      </c>
      <c r="X283" s="108">
        <v>319.87842187813118</v>
      </c>
      <c r="Y283" s="108">
        <v>497.71941527930852</v>
      </c>
      <c r="Z283" s="108">
        <v>817.5978371574397</v>
      </c>
      <c r="AA283" s="108">
        <v>-87.499657913807326</v>
      </c>
      <c r="AB283" s="108">
        <v>730.09817924363244</v>
      </c>
      <c r="AC283" s="92">
        <v>15</v>
      </c>
      <c r="AD283" s="92">
        <v>15</v>
      </c>
    </row>
    <row r="284" spans="1:30" s="9" customFormat="1" ht="16.5">
      <c r="A284" s="82">
        <v>908</v>
      </c>
      <c r="B284" s="83" t="s">
        <v>297</v>
      </c>
      <c r="C284" s="108">
        <v>20847</v>
      </c>
      <c r="D284" s="84">
        <v>213.1238161449383</v>
      </c>
      <c r="E284" s="84">
        <v>202.11097814557968</v>
      </c>
      <c r="F284" s="84">
        <v>415.23479429051798</v>
      </c>
      <c r="G284" s="84">
        <v>66.092298985231167</v>
      </c>
      <c r="H284" s="84">
        <v>481.32709327574912</v>
      </c>
      <c r="I284" s="84">
        <v>82.788794550774696</v>
      </c>
      <c r="J284" s="84">
        <v>564.11588782652382</v>
      </c>
      <c r="K284" s="84">
        <v>8.1925830536767918</v>
      </c>
      <c r="L284" s="84">
        <v>572.30847088020073</v>
      </c>
      <c r="M284" s="84">
        <v>35.283436005757608</v>
      </c>
      <c r="N284" s="92">
        <v>6</v>
      </c>
      <c r="O284" s="92">
        <v>6</v>
      </c>
      <c r="P284" s="15"/>
      <c r="Q284" s="99">
        <v>908</v>
      </c>
      <c r="R284" s="48" t="s">
        <v>297</v>
      </c>
      <c r="S284" s="85">
        <v>20694</v>
      </c>
      <c r="T284" s="108">
        <v>185.59859496796727</v>
      </c>
      <c r="U284" s="108">
        <v>198.645280451068</v>
      </c>
      <c r="V284" s="108">
        <v>384.24387541903525</v>
      </c>
      <c r="W284" s="108">
        <v>61.18768725511849</v>
      </c>
      <c r="X284" s="108">
        <v>445.43156267415372</v>
      </c>
      <c r="Y284" s="108">
        <v>83.400889146612542</v>
      </c>
      <c r="Z284" s="108">
        <v>528.83245182076621</v>
      </c>
      <c r="AA284" s="108">
        <v>-6.3707006465642246</v>
      </c>
      <c r="AB284" s="108">
        <v>522.46175117420205</v>
      </c>
      <c r="AC284" s="92">
        <v>6</v>
      </c>
      <c r="AD284" s="92">
        <v>6</v>
      </c>
    </row>
    <row r="285" spans="1:30" s="9" customFormat="1" ht="16.5">
      <c r="A285" s="82">
        <v>915</v>
      </c>
      <c r="B285" s="83" t="s">
        <v>298</v>
      </c>
      <c r="C285" s="108">
        <v>19669</v>
      </c>
      <c r="D285" s="84">
        <v>31.073884596954635</v>
      </c>
      <c r="E285" s="84">
        <v>308.66299515669101</v>
      </c>
      <c r="F285" s="84">
        <v>339.73687975364567</v>
      </c>
      <c r="G285" s="84">
        <v>97.118220463462663</v>
      </c>
      <c r="H285" s="84">
        <v>436.85510021710832</v>
      </c>
      <c r="I285" s="84">
        <v>-69.639839341095126</v>
      </c>
      <c r="J285" s="84">
        <v>367.21526087601319</v>
      </c>
      <c r="K285" s="84">
        <v>8.144251471859274</v>
      </c>
      <c r="L285" s="84">
        <v>375.35951234787245</v>
      </c>
      <c r="M285" s="84">
        <v>29.812569831713347</v>
      </c>
      <c r="N285" s="92">
        <v>11</v>
      </c>
      <c r="O285" s="92">
        <v>11</v>
      </c>
      <c r="P285" s="15"/>
      <c r="Q285" s="99">
        <v>915</v>
      </c>
      <c r="R285" s="48" t="s">
        <v>298</v>
      </c>
      <c r="S285" s="85">
        <v>19727</v>
      </c>
      <c r="T285" s="108">
        <v>36.986738478234621</v>
      </c>
      <c r="U285" s="108">
        <v>280.98251315291094</v>
      </c>
      <c r="V285" s="108">
        <v>317.96925163114554</v>
      </c>
      <c r="W285" s="108">
        <v>88.868528377517819</v>
      </c>
      <c r="X285" s="108">
        <v>406.8377800086634</v>
      </c>
      <c r="Y285" s="108">
        <v>-69.435088964363558</v>
      </c>
      <c r="Z285" s="108">
        <v>337.40269104429984</v>
      </c>
      <c r="AA285" s="108">
        <v>7.1853303376083524</v>
      </c>
      <c r="AB285" s="108">
        <v>344.58802138190816</v>
      </c>
      <c r="AC285" s="92">
        <v>11</v>
      </c>
      <c r="AD285" s="92">
        <v>11</v>
      </c>
    </row>
    <row r="286" spans="1:30" s="9" customFormat="1" ht="16.5">
      <c r="A286" s="82">
        <v>918</v>
      </c>
      <c r="B286" s="83" t="s">
        <v>299</v>
      </c>
      <c r="C286" s="108">
        <v>2246</v>
      </c>
      <c r="D286" s="84">
        <v>271.61733190858786</v>
      </c>
      <c r="E286" s="84">
        <v>506.85893796455821</v>
      </c>
      <c r="F286" s="84">
        <v>778.47626987314607</v>
      </c>
      <c r="G286" s="84">
        <v>167.82923573036783</v>
      </c>
      <c r="H286" s="84">
        <v>946.30550560351389</v>
      </c>
      <c r="I286" s="84">
        <v>-235.80854853072128</v>
      </c>
      <c r="J286" s="84">
        <v>710.49695707279261</v>
      </c>
      <c r="K286" s="84">
        <v>21.559885618878006</v>
      </c>
      <c r="L286" s="84">
        <v>732.05684269167068</v>
      </c>
      <c r="M286" s="84">
        <v>108.06980817031251</v>
      </c>
      <c r="N286" s="92">
        <v>2</v>
      </c>
      <c r="O286" s="92">
        <v>2</v>
      </c>
      <c r="P286" s="15"/>
      <c r="Q286" s="99">
        <v>918</v>
      </c>
      <c r="R286" s="48" t="s">
        <v>299</v>
      </c>
      <c r="S286" s="85">
        <v>2245</v>
      </c>
      <c r="T286" s="108">
        <v>211.98554123340688</v>
      </c>
      <c r="U286" s="108">
        <v>469.37219203494016</v>
      </c>
      <c r="V286" s="108">
        <v>681.35773326834703</v>
      </c>
      <c r="W286" s="108">
        <v>156.98300138023544</v>
      </c>
      <c r="X286" s="108">
        <v>838.34073464858261</v>
      </c>
      <c r="Y286" s="108">
        <v>-235.91358574610246</v>
      </c>
      <c r="Z286" s="108">
        <v>602.4271489024801</v>
      </c>
      <c r="AA286" s="108">
        <v>38.609756792873043</v>
      </c>
      <c r="AB286" s="108">
        <v>641.0369056953532</v>
      </c>
      <c r="AC286" s="92">
        <v>2</v>
      </c>
      <c r="AD286" s="92">
        <v>2</v>
      </c>
    </row>
    <row r="287" spans="1:30" s="9" customFormat="1" ht="16.5">
      <c r="A287" s="82">
        <v>921</v>
      </c>
      <c r="B287" s="83" t="s">
        <v>300</v>
      </c>
      <c r="C287" s="108">
        <v>1851</v>
      </c>
      <c r="D287" s="84">
        <v>591.19383515553704</v>
      </c>
      <c r="E287" s="84">
        <v>619.27106348406323</v>
      </c>
      <c r="F287" s="84">
        <v>1210.4648986396003</v>
      </c>
      <c r="G287" s="84">
        <v>216.80896173543829</v>
      </c>
      <c r="H287" s="84">
        <v>1427.2738603750386</v>
      </c>
      <c r="I287" s="84">
        <v>201.36196650459212</v>
      </c>
      <c r="J287" s="84">
        <v>1628.6358268796307</v>
      </c>
      <c r="K287" s="84">
        <v>157.7298137763371</v>
      </c>
      <c r="L287" s="84">
        <v>1786.3656406559676</v>
      </c>
      <c r="M287" s="84">
        <v>68.554076977499335</v>
      </c>
      <c r="N287" s="92">
        <v>11</v>
      </c>
      <c r="O287" s="92">
        <v>11</v>
      </c>
      <c r="P287" s="15"/>
      <c r="Q287" s="99">
        <v>921</v>
      </c>
      <c r="R287" s="48" t="s">
        <v>300</v>
      </c>
      <c r="S287" s="85">
        <v>1895</v>
      </c>
      <c r="T287" s="108">
        <v>569.69007182637597</v>
      </c>
      <c r="U287" s="108">
        <v>595.26994770520037</v>
      </c>
      <c r="V287" s="108">
        <v>1164.9600195315763</v>
      </c>
      <c r="W287" s="108">
        <v>198.43518683493511</v>
      </c>
      <c r="X287" s="108">
        <v>1363.3952063665113</v>
      </c>
      <c r="Y287" s="108">
        <v>196.68654353562005</v>
      </c>
      <c r="Z287" s="108">
        <v>1560.0817499021314</v>
      </c>
      <c r="AA287" s="108">
        <v>145.1392242744063</v>
      </c>
      <c r="AB287" s="108">
        <v>1705.2209741765378</v>
      </c>
      <c r="AC287" s="92">
        <v>11</v>
      </c>
      <c r="AD287" s="92">
        <v>11</v>
      </c>
    </row>
    <row r="288" spans="1:30" s="9" customFormat="1" ht="16.5">
      <c r="A288" s="82">
        <v>922</v>
      </c>
      <c r="B288" s="83" t="s">
        <v>301</v>
      </c>
      <c r="C288" s="108">
        <v>4511</v>
      </c>
      <c r="D288" s="84">
        <v>686.484959941537</v>
      </c>
      <c r="E288" s="84">
        <v>233.95483973909708</v>
      </c>
      <c r="F288" s="84">
        <v>920.43979968063411</v>
      </c>
      <c r="G288" s="84">
        <v>81.549447051124361</v>
      </c>
      <c r="H288" s="84">
        <v>1001.9892467317585</v>
      </c>
      <c r="I288" s="84">
        <v>-236.27687874085569</v>
      </c>
      <c r="J288" s="84">
        <v>765.71236799090275</v>
      </c>
      <c r="K288" s="84">
        <v>23.279722012857473</v>
      </c>
      <c r="L288" s="84">
        <v>788.99209000376015</v>
      </c>
      <c r="M288" s="84">
        <v>23.810992835136858</v>
      </c>
      <c r="N288" s="92">
        <v>6</v>
      </c>
      <c r="O288" s="92">
        <v>6</v>
      </c>
      <c r="P288" s="15"/>
      <c r="Q288" s="99">
        <v>922</v>
      </c>
      <c r="R288" s="48" t="s">
        <v>301</v>
      </c>
      <c r="S288" s="85">
        <v>4469</v>
      </c>
      <c r="T288" s="108">
        <v>639.67801362059788</v>
      </c>
      <c r="U288" s="108">
        <v>263.85340735258262</v>
      </c>
      <c r="V288" s="108">
        <v>903.53142097318039</v>
      </c>
      <c r="W288" s="108">
        <v>76.867380899971963</v>
      </c>
      <c r="X288" s="108">
        <v>980.39880187315237</v>
      </c>
      <c r="Y288" s="108">
        <v>-238.49742671738645</v>
      </c>
      <c r="Z288" s="108">
        <v>741.90137515576589</v>
      </c>
      <c r="AA288" s="108">
        <v>22.804741168046547</v>
      </c>
      <c r="AB288" s="108">
        <v>764.70611632381247</v>
      </c>
      <c r="AC288" s="92">
        <v>6</v>
      </c>
      <c r="AD288" s="92">
        <v>6</v>
      </c>
    </row>
    <row r="289" spans="1:30" s="9" customFormat="1" ht="16.5">
      <c r="A289" s="82">
        <v>924</v>
      </c>
      <c r="B289" s="83" t="s">
        <v>302</v>
      </c>
      <c r="C289" s="108">
        <v>2931</v>
      </c>
      <c r="D289" s="84">
        <v>442.18719991652188</v>
      </c>
      <c r="E289" s="84">
        <v>561.4880192695133</v>
      </c>
      <c r="F289" s="84">
        <v>1003.6752191860352</v>
      </c>
      <c r="G289" s="84">
        <v>183.69293998927418</v>
      </c>
      <c r="H289" s="84">
        <v>1187.3681591753093</v>
      </c>
      <c r="I289" s="84">
        <v>110.09757761856022</v>
      </c>
      <c r="J289" s="84">
        <v>1297.4657367938696</v>
      </c>
      <c r="K289" s="84">
        <v>-5.68714431934493</v>
      </c>
      <c r="L289" s="84">
        <v>1291.7785924745247</v>
      </c>
      <c r="M289" s="84">
        <v>-20.631250607905258</v>
      </c>
      <c r="N289" s="92">
        <v>16</v>
      </c>
      <c r="O289" s="92">
        <v>16</v>
      </c>
      <c r="P289" s="15"/>
      <c r="Q289" s="99">
        <v>924</v>
      </c>
      <c r="R289" s="48" t="s">
        <v>302</v>
      </c>
      <c r="S289" s="85">
        <v>2936</v>
      </c>
      <c r="T289" s="108">
        <v>476.65661557428137</v>
      </c>
      <c r="U289" s="108">
        <v>560.15408486239062</v>
      </c>
      <c r="V289" s="108">
        <v>1036.8107004366721</v>
      </c>
      <c r="W289" s="108">
        <v>171.37620522123359</v>
      </c>
      <c r="X289" s="108">
        <v>1208.1869056579058</v>
      </c>
      <c r="Y289" s="108">
        <v>109.91008174386921</v>
      </c>
      <c r="Z289" s="108">
        <v>1318.0969874017749</v>
      </c>
      <c r="AA289" s="108">
        <v>10.219426430517712</v>
      </c>
      <c r="AB289" s="108">
        <v>1328.3164138322927</v>
      </c>
      <c r="AC289" s="92">
        <v>16</v>
      </c>
      <c r="AD289" s="92">
        <v>16</v>
      </c>
    </row>
    <row r="290" spans="1:30" s="9" customFormat="1" ht="16.5">
      <c r="A290" s="82">
        <v>925</v>
      </c>
      <c r="B290" s="83" t="s">
        <v>303</v>
      </c>
      <c r="C290" s="108">
        <v>3352</v>
      </c>
      <c r="D290" s="84">
        <v>1149.3391879931285</v>
      </c>
      <c r="E290" s="84">
        <v>35.951608005135512</v>
      </c>
      <c r="F290" s="84">
        <v>1185.290795998264</v>
      </c>
      <c r="G290" s="84">
        <v>189.84403537354314</v>
      </c>
      <c r="H290" s="84">
        <v>1375.1348313718072</v>
      </c>
      <c r="I290" s="84">
        <v>9.481801909307876</v>
      </c>
      <c r="J290" s="84">
        <v>1384.6166332811151</v>
      </c>
      <c r="K290" s="84">
        <v>10.418137499999993</v>
      </c>
      <c r="L290" s="84">
        <v>1395.0347707811152</v>
      </c>
      <c r="M290" s="84">
        <v>105.84849567654942</v>
      </c>
      <c r="N290" s="92">
        <v>11</v>
      </c>
      <c r="O290" s="92">
        <v>11</v>
      </c>
      <c r="P290" s="15"/>
      <c r="Q290" s="99">
        <v>925</v>
      </c>
      <c r="R290" s="48" t="s">
        <v>303</v>
      </c>
      <c r="S290" s="85">
        <v>3387</v>
      </c>
      <c r="T290" s="108">
        <v>1068.0708008178403</v>
      </c>
      <c r="U290" s="108">
        <v>23.834800274310023</v>
      </c>
      <c r="V290" s="108">
        <v>1091.9056010921502</v>
      </c>
      <c r="W290" s="108">
        <v>177.47871602230632</v>
      </c>
      <c r="X290" s="108">
        <v>1269.3843171144565</v>
      </c>
      <c r="Y290" s="108">
        <v>9.3838204901092404</v>
      </c>
      <c r="Z290" s="108">
        <v>1278.7681376045657</v>
      </c>
      <c r="AA290" s="108">
        <v>10.851842072630639</v>
      </c>
      <c r="AB290" s="108">
        <v>1289.6199796771964</v>
      </c>
      <c r="AC290" s="92">
        <v>11</v>
      </c>
      <c r="AD290" s="92">
        <v>11</v>
      </c>
    </row>
    <row r="291" spans="1:30" s="9" customFormat="1" ht="16.5">
      <c r="A291" s="82">
        <v>927</v>
      </c>
      <c r="B291" s="83" t="s">
        <v>304</v>
      </c>
      <c r="C291" s="108">
        <v>28799</v>
      </c>
      <c r="D291" s="84">
        <v>557.73214422657645</v>
      </c>
      <c r="E291" s="84">
        <v>52.805918592209139</v>
      </c>
      <c r="F291" s="84">
        <v>610.53806281878565</v>
      </c>
      <c r="G291" s="84">
        <v>80.179151144835927</v>
      </c>
      <c r="H291" s="84">
        <v>690.71721396362159</v>
      </c>
      <c r="I291" s="84">
        <v>-84.167679433313651</v>
      </c>
      <c r="J291" s="84">
        <v>606.54953453030794</v>
      </c>
      <c r="K291" s="84">
        <v>-1.6183402173686563</v>
      </c>
      <c r="L291" s="84">
        <v>604.93119431293917</v>
      </c>
      <c r="M291" s="84">
        <v>-63.155272282893407</v>
      </c>
      <c r="N291" s="92">
        <v>1</v>
      </c>
      <c r="O291" s="93">
        <v>33</v>
      </c>
      <c r="P291" s="15"/>
      <c r="Q291" s="99">
        <v>927</v>
      </c>
      <c r="R291" s="48" t="s">
        <v>304</v>
      </c>
      <c r="S291" s="85">
        <v>28811</v>
      </c>
      <c r="T291" s="108">
        <v>593.78122548310216</v>
      </c>
      <c r="U291" s="108">
        <v>82.402779349110872</v>
      </c>
      <c r="V291" s="108">
        <v>676.18400483221296</v>
      </c>
      <c r="W291" s="108">
        <v>77.653424937497974</v>
      </c>
      <c r="X291" s="108">
        <v>753.83742976971098</v>
      </c>
      <c r="Y291" s="108">
        <v>-84.132622956509664</v>
      </c>
      <c r="Z291" s="108">
        <v>669.70480681320134</v>
      </c>
      <c r="AA291" s="108">
        <v>-3.483362907014687</v>
      </c>
      <c r="AB291" s="108">
        <v>666.22144390618655</v>
      </c>
      <c r="AC291" s="92">
        <v>1</v>
      </c>
      <c r="AD291" s="93">
        <v>33</v>
      </c>
    </row>
    <row r="292" spans="1:30" s="9" customFormat="1" ht="16.5">
      <c r="A292" s="82">
        <v>931</v>
      </c>
      <c r="B292" s="83" t="s">
        <v>305</v>
      </c>
      <c r="C292" s="108">
        <v>5764</v>
      </c>
      <c r="D292" s="84">
        <v>869.87586440335451</v>
      </c>
      <c r="E292" s="84">
        <v>308.60811017189775</v>
      </c>
      <c r="F292" s="84">
        <v>1178.4839745752522</v>
      </c>
      <c r="G292" s="84">
        <v>170.04246966402454</v>
      </c>
      <c r="H292" s="84">
        <v>1348.5264442392768</v>
      </c>
      <c r="I292" s="84">
        <v>23.796668979875086</v>
      </c>
      <c r="J292" s="84">
        <v>1372.3231132191518</v>
      </c>
      <c r="K292" s="84">
        <v>-13.871666938584333</v>
      </c>
      <c r="L292" s="84">
        <v>1358.4514462805676</v>
      </c>
      <c r="M292" s="84">
        <v>-41.142445719509624</v>
      </c>
      <c r="N292" s="92">
        <v>13</v>
      </c>
      <c r="O292" s="92">
        <v>13</v>
      </c>
      <c r="P292" s="15"/>
      <c r="Q292" s="99">
        <v>931</v>
      </c>
      <c r="R292" s="48" t="s">
        <v>305</v>
      </c>
      <c r="S292" s="85">
        <v>5877</v>
      </c>
      <c r="T292" s="108">
        <v>869.63475944674531</v>
      </c>
      <c r="U292" s="108">
        <v>364.32254112645796</v>
      </c>
      <c r="V292" s="108">
        <v>1233.9573005732034</v>
      </c>
      <c r="W292" s="108">
        <v>156.16913976753392</v>
      </c>
      <c r="X292" s="108">
        <v>1390.1264403407372</v>
      </c>
      <c r="Y292" s="108">
        <v>23.339118597924109</v>
      </c>
      <c r="Z292" s="108">
        <v>1413.4655589386614</v>
      </c>
      <c r="AA292" s="108">
        <v>-9.7186314497192487</v>
      </c>
      <c r="AB292" s="108">
        <v>1403.7469274889422</v>
      </c>
      <c r="AC292" s="92">
        <v>13</v>
      </c>
      <c r="AD292" s="92">
        <v>13</v>
      </c>
    </row>
    <row r="293" spans="1:30" s="9" customFormat="1" ht="16.5">
      <c r="A293" s="82">
        <v>934</v>
      </c>
      <c r="B293" s="83" t="s">
        <v>306</v>
      </c>
      <c r="C293" s="108">
        <v>2607</v>
      </c>
      <c r="D293" s="84">
        <v>292.36780506695197</v>
      </c>
      <c r="E293" s="84">
        <v>431.82863393554629</v>
      </c>
      <c r="F293" s="84">
        <v>724.19643900249821</v>
      </c>
      <c r="G293" s="84">
        <v>140.57581087449455</v>
      </c>
      <c r="H293" s="84">
        <v>864.77224987699276</v>
      </c>
      <c r="I293" s="84">
        <v>-297.82700421940928</v>
      </c>
      <c r="J293" s="84">
        <v>566.94524565758343</v>
      </c>
      <c r="K293" s="84">
        <v>-1079.7458409666283</v>
      </c>
      <c r="L293" s="84">
        <v>-512.80059530904487</v>
      </c>
      <c r="M293" s="84">
        <v>-34.658895008826789</v>
      </c>
      <c r="N293" s="92">
        <v>14</v>
      </c>
      <c r="O293" s="92">
        <v>14</v>
      </c>
      <c r="P293" s="15"/>
      <c r="Q293" s="99">
        <v>934</v>
      </c>
      <c r="R293" s="48" t="s">
        <v>306</v>
      </c>
      <c r="S293" s="85">
        <v>2656</v>
      </c>
      <c r="T293" s="108">
        <v>301.18287535592242</v>
      </c>
      <c r="U293" s="108">
        <v>465.19429948250132</v>
      </c>
      <c r="V293" s="108">
        <v>766.37717483842368</v>
      </c>
      <c r="W293" s="108">
        <v>127.55942064726354</v>
      </c>
      <c r="X293" s="108">
        <v>893.93659548568735</v>
      </c>
      <c r="Y293" s="108">
        <v>-292.33245481927713</v>
      </c>
      <c r="Z293" s="108">
        <v>601.60414066641022</v>
      </c>
      <c r="AA293" s="108">
        <v>-1069.3025706325302</v>
      </c>
      <c r="AB293" s="108">
        <v>-467.69842996611999</v>
      </c>
      <c r="AC293" s="92">
        <v>14</v>
      </c>
      <c r="AD293" s="92">
        <v>14</v>
      </c>
    </row>
    <row r="294" spans="1:30" s="9" customFormat="1" ht="16.5">
      <c r="A294" s="82">
        <v>935</v>
      </c>
      <c r="B294" s="83" t="s">
        <v>307</v>
      </c>
      <c r="C294" s="108">
        <v>2831</v>
      </c>
      <c r="D294" s="84">
        <v>132.44635550248859</v>
      </c>
      <c r="E294" s="84">
        <v>338.15980436144827</v>
      </c>
      <c r="F294" s="84">
        <v>470.60615986393685</v>
      </c>
      <c r="G294" s="84">
        <v>150.56127890169884</v>
      </c>
      <c r="H294" s="84">
        <v>621.16743876563567</v>
      </c>
      <c r="I294" s="84">
        <v>41.731896856234549</v>
      </c>
      <c r="J294" s="84">
        <v>662.89933562187025</v>
      </c>
      <c r="K294" s="84">
        <v>244.63597419992936</v>
      </c>
      <c r="L294" s="84">
        <v>907.5353098217995</v>
      </c>
      <c r="M294" s="84">
        <v>-107.06925451008783</v>
      </c>
      <c r="N294" s="92">
        <v>8</v>
      </c>
      <c r="O294" s="92">
        <v>8</v>
      </c>
      <c r="P294" s="15"/>
      <c r="Q294" s="99">
        <v>935</v>
      </c>
      <c r="R294" s="48" t="s">
        <v>307</v>
      </c>
      <c r="S294" s="85">
        <v>2927</v>
      </c>
      <c r="T294" s="108">
        <v>196.48077828879747</v>
      </c>
      <c r="U294" s="108">
        <v>398.29905937510364</v>
      </c>
      <c r="V294" s="108">
        <v>594.77983766390116</v>
      </c>
      <c r="W294" s="108">
        <v>134.82558198633504</v>
      </c>
      <c r="X294" s="108">
        <v>729.60541965023617</v>
      </c>
      <c r="Y294" s="108">
        <v>40.363170481721902</v>
      </c>
      <c r="Z294" s="108">
        <v>769.96859013195808</v>
      </c>
      <c r="AA294" s="108">
        <v>224.65305806627947</v>
      </c>
      <c r="AB294" s="108">
        <v>994.62164819823749</v>
      </c>
      <c r="AC294" s="92">
        <v>8</v>
      </c>
      <c r="AD294" s="92">
        <v>8</v>
      </c>
    </row>
    <row r="295" spans="1:30" s="9" customFormat="1" ht="16.5">
      <c r="A295" s="82">
        <v>936</v>
      </c>
      <c r="B295" s="83" t="s">
        <v>308</v>
      </c>
      <c r="C295" s="108">
        <v>6190</v>
      </c>
      <c r="D295" s="84">
        <v>635.92741458887406</v>
      </c>
      <c r="E295" s="84">
        <v>367.85236521979738</v>
      </c>
      <c r="F295" s="84">
        <v>1003.7797798086715</v>
      </c>
      <c r="G295" s="84">
        <v>181.12174945233787</v>
      </c>
      <c r="H295" s="84">
        <v>1184.9015292610093</v>
      </c>
      <c r="I295" s="84">
        <v>96.250726978998387</v>
      </c>
      <c r="J295" s="84">
        <v>1281.1522562400078</v>
      </c>
      <c r="K295" s="84">
        <v>23.953300953150254</v>
      </c>
      <c r="L295" s="84">
        <v>1305.1055571931579</v>
      </c>
      <c r="M295" s="84">
        <v>-6.156557972682549</v>
      </c>
      <c r="N295" s="92">
        <v>6</v>
      </c>
      <c r="O295" s="92">
        <v>6</v>
      </c>
      <c r="P295" s="15"/>
      <c r="Q295" s="99">
        <v>936</v>
      </c>
      <c r="R295" s="48" t="s">
        <v>308</v>
      </c>
      <c r="S295" s="85">
        <v>6275</v>
      </c>
      <c r="T295" s="108">
        <v>640.53922292516859</v>
      </c>
      <c r="U295" s="108">
        <v>383.91086697937106</v>
      </c>
      <c r="V295" s="108">
        <v>1024.4500899045397</v>
      </c>
      <c r="W295" s="108">
        <v>167.91179203723445</v>
      </c>
      <c r="X295" s="108">
        <v>1192.3618819417741</v>
      </c>
      <c r="Y295" s="108">
        <v>94.946932270916335</v>
      </c>
      <c r="Z295" s="108">
        <v>1287.3088142126903</v>
      </c>
      <c r="AA295" s="108">
        <v>29.539362932270922</v>
      </c>
      <c r="AB295" s="108">
        <v>1316.8481771449613</v>
      </c>
      <c r="AC295" s="92">
        <v>6</v>
      </c>
      <c r="AD295" s="92">
        <v>6</v>
      </c>
    </row>
    <row r="296" spans="1:30" s="9" customFormat="1" ht="16.5">
      <c r="A296" s="82">
        <v>946</v>
      </c>
      <c r="B296" s="83" t="s">
        <v>309</v>
      </c>
      <c r="C296" s="108">
        <v>6210</v>
      </c>
      <c r="D296" s="84">
        <v>891.46019316166394</v>
      </c>
      <c r="E296" s="84">
        <v>358.79342865974826</v>
      </c>
      <c r="F296" s="84">
        <v>1250.2536218214123</v>
      </c>
      <c r="G296" s="84">
        <v>157.66836070504436</v>
      </c>
      <c r="H296" s="84">
        <v>1407.9219825264565</v>
      </c>
      <c r="I296" s="84">
        <v>128.73993558776166</v>
      </c>
      <c r="J296" s="84">
        <v>1536.6619181142182</v>
      </c>
      <c r="K296" s="84">
        <v>-24.319053333333326</v>
      </c>
      <c r="L296" s="84">
        <v>1512.3428647808851</v>
      </c>
      <c r="M296" s="84">
        <v>14.042532428512231</v>
      </c>
      <c r="N296" s="92">
        <v>15</v>
      </c>
      <c r="O296" s="92">
        <v>15</v>
      </c>
      <c r="P296" s="15"/>
      <c r="Q296" s="99">
        <v>946</v>
      </c>
      <c r="R296" s="48" t="s">
        <v>309</v>
      </c>
      <c r="S296" s="85">
        <v>6291</v>
      </c>
      <c r="T296" s="108">
        <v>889.88951461180682</v>
      </c>
      <c r="U296" s="108">
        <v>359.33721180441546</v>
      </c>
      <c r="V296" s="108">
        <v>1249.2267264162224</v>
      </c>
      <c r="W296" s="108">
        <v>146.3103194189035</v>
      </c>
      <c r="X296" s="108">
        <v>1395.5370458351258</v>
      </c>
      <c r="Y296" s="108">
        <v>127.0823398505802</v>
      </c>
      <c r="Z296" s="108">
        <v>1522.619385685706</v>
      </c>
      <c r="AA296" s="108">
        <v>-16.013228798283269</v>
      </c>
      <c r="AB296" s="108">
        <v>1506.6061568874227</v>
      </c>
      <c r="AC296" s="92">
        <v>15</v>
      </c>
      <c r="AD296" s="92">
        <v>15</v>
      </c>
    </row>
    <row r="297" spans="1:30" s="9" customFormat="1" ht="16.5">
      <c r="A297" s="82">
        <v>976</v>
      </c>
      <c r="B297" s="83" t="s">
        <v>310</v>
      </c>
      <c r="C297" s="108">
        <v>3721</v>
      </c>
      <c r="D297" s="84">
        <v>661.37351159212778</v>
      </c>
      <c r="E297" s="84">
        <v>530.37568549659056</v>
      </c>
      <c r="F297" s="84">
        <v>1191.7491970887183</v>
      </c>
      <c r="G297" s="84">
        <v>168.37405094932325</v>
      </c>
      <c r="H297" s="84">
        <v>1360.1232480380415</v>
      </c>
      <c r="I297" s="84">
        <v>-172.71324912657889</v>
      </c>
      <c r="J297" s="84">
        <v>1187.4099989114627</v>
      </c>
      <c r="K297" s="84">
        <v>-52.959192270894931</v>
      </c>
      <c r="L297" s="84">
        <v>1134.4508066405679</v>
      </c>
      <c r="M297" s="84">
        <v>55.959283864097188</v>
      </c>
      <c r="N297" s="92">
        <v>19</v>
      </c>
      <c r="O297" s="92">
        <v>19</v>
      </c>
      <c r="P297" s="15"/>
      <c r="Q297" s="99">
        <v>976</v>
      </c>
      <c r="R297" s="48" t="s">
        <v>310</v>
      </c>
      <c r="S297" s="85">
        <v>3765</v>
      </c>
      <c r="T297" s="108">
        <v>631.23783680357678</v>
      </c>
      <c r="U297" s="108">
        <v>513.62418108947463</v>
      </c>
      <c r="V297" s="108">
        <v>1144.8620178930514</v>
      </c>
      <c r="W297" s="108">
        <v>157.2835178714455</v>
      </c>
      <c r="X297" s="108">
        <v>1302.145535764497</v>
      </c>
      <c r="Y297" s="108">
        <v>-170.69482071713148</v>
      </c>
      <c r="Z297" s="108">
        <v>1131.4507150473655</v>
      </c>
      <c r="AA297" s="108">
        <v>-18.271725243027891</v>
      </c>
      <c r="AB297" s="108">
        <v>1113.1789898043376</v>
      </c>
      <c r="AC297" s="92">
        <v>19</v>
      </c>
      <c r="AD297" s="92">
        <v>19</v>
      </c>
    </row>
    <row r="298" spans="1:30" s="9" customFormat="1" ht="16.5">
      <c r="A298" s="82">
        <v>977</v>
      </c>
      <c r="B298" s="83" t="s">
        <v>311</v>
      </c>
      <c r="C298" s="108">
        <v>15406</v>
      </c>
      <c r="D298" s="84">
        <v>658.15630999418511</v>
      </c>
      <c r="E298" s="84">
        <v>376.8110131419142</v>
      </c>
      <c r="F298" s="84">
        <v>1034.9673231360994</v>
      </c>
      <c r="G298" s="84">
        <v>73.056776399302734</v>
      </c>
      <c r="H298" s="84">
        <v>1108.024099535402</v>
      </c>
      <c r="I298" s="84">
        <v>33.931455277164744</v>
      </c>
      <c r="J298" s="84">
        <v>1141.9555548125668</v>
      </c>
      <c r="K298" s="84">
        <v>28.136950869790997</v>
      </c>
      <c r="L298" s="84">
        <v>1170.0925056823578</v>
      </c>
      <c r="M298" s="84">
        <v>11.133195882888913</v>
      </c>
      <c r="N298" s="92">
        <v>17</v>
      </c>
      <c r="O298" s="92">
        <v>17</v>
      </c>
      <c r="P298" s="15"/>
      <c r="Q298" s="99">
        <v>977</v>
      </c>
      <c r="R298" s="48" t="s">
        <v>311</v>
      </c>
      <c r="S298" s="85">
        <v>15369</v>
      </c>
      <c r="T298" s="108">
        <v>646.50959565995163</v>
      </c>
      <c r="U298" s="108">
        <v>385.69518828262017</v>
      </c>
      <c r="V298" s="108">
        <v>1032.2047839425718</v>
      </c>
      <c r="W298" s="108">
        <v>64.604431646615609</v>
      </c>
      <c r="X298" s="108">
        <v>1096.8092155891873</v>
      </c>
      <c r="Y298" s="108">
        <v>34.013143340490601</v>
      </c>
      <c r="Z298" s="108">
        <v>1130.8223589296779</v>
      </c>
      <c r="AA298" s="108">
        <v>27.463373669724785</v>
      </c>
      <c r="AB298" s="108">
        <v>1158.2857325994028</v>
      </c>
      <c r="AC298" s="92">
        <v>17</v>
      </c>
      <c r="AD298" s="92">
        <v>17</v>
      </c>
    </row>
    <row r="299" spans="1:30" s="9" customFormat="1" ht="16.5">
      <c r="A299" s="82">
        <v>980</v>
      </c>
      <c r="B299" s="83" t="s">
        <v>312</v>
      </c>
      <c r="C299" s="108">
        <v>33704</v>
      </c>
      <c r="D299" s="84">
        <v>739.51587285319454</v>
      </c>
      <c r="E299" s="84">
        <v>137.96034031739967</v>
      </c>
      <c r="F299" s="84">
        <v>877.47621317059418</v>
      </c>
      <c r="G299" s="84">
        <v>53.108549356005426</v>
      </c>
      <c r="H299" s="84">
        <v>930.58476252659966</v>
      </c>
      <c r="I299" s="84">
        <v>-109.09681343460717</v>
      </c>
      <c r="J299" s="84">
        <v>821.4879490919925</v>
      </c>
      <c r="K299" s="84">
        <v>-23.539105355447429</v>
      </c>
      <c r="L299" s="84">
        <v>797.94884373654497</v>
      </c>
      <c r="M299" s="84">
        <v>11.534795496414745</v>
      </c>
      <c r="N299" s="92">
        <v>6</v>
      </c>
      <c r="O299" s="92">
        <v>6</v>
      </c>
      <c r="P299" s="15"/>
      <c r="Q299" s="99">
        <v>980</v>
      </c>
      <c r="R299" s="48" t="s">
        <v>312</v>
      </c>
      <c r="S299" s="85">
        <v>33677</v>
      </c>
      <c r="T299" s="108">
        <v>720.0888234426219</v>
      </c>
      <c r="U299" s="108">
        <v>149.73724483883646</v>
      </c>
      <c r="V299" s="108">
        <v>869.82606828145833</v>
      </c>
      <c r="W299" s="108">
        <v>49.31136538657244</v>
      </c>
      <c r="X299" s="108">
        <v>919.13743366803078</v>
      </c>
      <c r="Y299" s="108">
        <v>-109.18428007245301</v>
      </c>
      <c r="Z299" s="108">
        <v>809.95315359557776</v>
      </c>
      <c r="AA299" s="108">
        <v>-31.14457921502806</v>
      </c>
      <c r="AB299" s="108">
        <v>778.80857438054977</v>
      </c>
      <c r="AC299" s="92">
        <v>6</v>
      </c>
      <c r="AD299" s="92">
        <v>6</v>
      </c>
    </row>
    <row r="300" spans="1:30" s="9" customFormat="1" ht="16.5">
      <c r="A300" s="82">
        <v>981</v>
      </c>
      <c r="B300" s="83" t="s">
        <v>313</v>
      </c>
      <c r="C300" s="108">
        <v>2193</v>
      </c>
      <c r="D300" s="84">
        <v>354.07934859686918</v>
      </c>
      <c r="E300" s="84">
        <v>527.83955353613362</v>
      </c>
      <c r="F300" s="84">
        <v>881.9189021330028</v>
      </c>
      <c r="G300" s="84">
        <v>176.26676850518203</v>
      </c>
      <c r="H300" s="84">
        <v>1058.1856706381848</v>
      </c>
      <c r="I300" s="84">
        <v>-243.63793889648883</v>
      </c>
      <c r="J300" s="84">
        <v>814.547731741696</v>
      </c>
      <c r="K300" s="84">
        <v>-3.040404924760602</v>
      </c>
      <c r="L300" s="84">
        <v>811.50732681693546</v>
      </c>
      <c r="M300" s="84">
        <v>-65.865691422217765</v>
      </c>
      <c r="N300" s="92">
        <v>5</v>
      </c>
      <c r="O300" s="92">
        <v>5</v>
      </c>
      <c r="P300" s="15"/>
      <c r="Q300" s="99">
        <v>981</v>
      </c>
      <c r="R300" s="48" t="s">
        <v>313</v>
      </c>
      <c r="S300" s="85">
        <v>2207</v>
      </c>
      <c r="T300" s="108">
        <v>412.80044074516081</v>
      </c>
      <c r="U300" s="108">
        <v>545.73075469630282</v>
      </c>
      <c r="V300" s="108">
        <v>958.53119544146375</v>
      </c>
      <c r="W300" s="108">
        <v>163.97466088964546</v>
      </c>
      <c r="X300" s="108">
        <v>1122.505856331109</v>
      </c>
      <c r="Y300" s="108">
        <v>-242.09243316719528</v>
      </c>
      <c r="Z300" s="108">
        <v>880.41342316391376</v>
      </c>
      <c r="AA300" s="108">
        <v>-8.3080752152242869</v>
      </c>
      <c r="AB300" s="108">
        <v>872.10534794868954</v>
      </c>
      <c r="AC300" s="92">
        <v>5</v>
      </c>
      <c r="AD300" s="92">
        <v>5</v>
      </c>
    </row>
    <row r="301" spans="1:30" s="9" customFormat="1" ht="16.5">
      <c r="A301" s="82">
        <v>989</v>
      </c>
      <c r="B301" s="83" t="s">
        <v>314</v>
      </c>
      <c r="C301" s="108">
        <v>5220</v>
      </c>
      <c r="D301" s="84">
        <v>-59.683290312104049</v>
      </c>
      <c r="E301" s="84">
        <v>437.19820352367509</v>
      </c>
      <c r="F301" s="84">
        <v>377.51491321157107</v>
      </c>
      <c r="G301" s="84">
        <v>140.98507879577278</v>
      </c>
      <c r="H301" s="84">
        <v>518.49999200734385</v>
      </c>
      <c r="I301" s="84">
        <v>-19.659770114942528</v>
      </c>
      <c r="J301" s="84">
        <v>498.8402218924013</v>
      </c>
      <c r="K301" s="84">
        <v>41.059436620689659</v>
      </c>
      <c r="L301" s="84">
        <v>539.89965851309091</v>
      </c>
      <c r="M301" s="84">
        <v>-50.65382019682346</v>
      </c>
      <c r="N301" s="92">
        <v>14</v>
      </c>
      <c r="O301" s="92">
        <v>14</v>
      </c>
      <c r="P301" s="15"/>
      <c r="Q301" s="99">
        <v>989</v>
      </c>
      <c r="R301" s="48" t="s">
        <v>314</v>
      </c>
      <c r="S301" s="85">
        <v>5316</v>
      </c>
      <c r="T301" s="108">
        <v>15.308152774635513</v>
      </c>
      <c r="U301" s="108">
        <v>426.17486501009796</v>
      </c>
      <c r="V301" s="108">
        <v>441.48301778473342</v>
      </c>
      <c r="W301" s="108">
        <v>127.31576471081185</v>
      </c>
      <c r="X301" s="108">
        <v>568.79878249554531</v>
      </c>
      <c r="Y301" s="108">
        <v>-19.304740406320541</v>
      </c>
      <c r="Z301" s="108">
        <v>549.49404208922476</v>
      </c>
      <c r="AA301" s="108">
        <v>31.83607224604966</v>
      </c>
      <c r="AB301" s="108">
        <v>581.3301143352744</v>
      </c>
      <c r="AC301" s="92">
        <v>14</v>
      </c>
      <c r="AD301" s="92">
        <v>14</v>
      </c>
    </row>
    <row r="302" spans="1:30" s="9" customFormat="1" ht="16.5">
      <c r="A302" s="82">
        <v>992</v>
      </c>
      <c r="B302" s="83" t="s">
        <v>315</v>
      </c>
      <c r="C302" s="108">
        <v>17740</v>
      </c>
      <c r="D302" s="84">
        <v>318.33324305389328</v>
      </c>
      <c r="E302" s="84">
        <v>194.62823760657591</v>
      </c>
      <c r="F302" s="84">
        <v>512.96148066046919</v>
      </c>
      <c r="G302" s="84">
        <v>93.736099258108695</v>
      </c>
      <c r="H302" s="84">
        <v>606.69757991857784</v>
      </c>
      <c r="I302" s="84">
        <v>-1.1723788049605413</v>
      </c>
      <c r="J302" s="84">
        <v>605.5252011136173</v>
      </c>
      <c r="K302" s="84">
        <v>-1.932817031567081</v>
      </c>
      <c r="L302" s="84">
        <v>603.59238408205022</v>
      </c>
      <c r="M302" s="84">
        <v>-33.109075285696917</v>
      </c>
      <c r="N302" s="92">
        <v>13</v>
      </c>
      <c r="O302" s="92">
        <v>13</v>
      </c>
      <c r="P302" s="15"/>
      <c r="Q302" s="99">
        <v>992</v>
      </c>
      <c r="R302" s="48" t="s">
        <v>315</v>
      </c>
      <c r="S302" s="85">
        <v>17971</v>
      </c>
      <c r="T302" s="108">
        <v>329.33579953970616</v>
      </c>
      <c r="U302" s="108">
        <v>226.12565310479908</v>
      </c>
      <c r="V302" s="108">
        <v>555.46145264450524</v>
      </c>
      <c r="W302" s="108">
        <v>84.330132752638804</v>
      </c>
      <c r="X302" s="108">
        <v>639.79158539714399</v>
      </c>
      <c r="Y302" s="108">
        <v>-1.157308997829837</v>
      </c>
      <c r="Z302" s="108">
        <v>638.63427639931422</v>
      </c>
      <c r="AA302" s="108">
        <v>4.3103297501530209</v>
      </c>
      <c r="AB302" s="108">
        <v>642.94460614946718</v>
      </c>
      <c r="AC302" s="92">
        <v>13</v>
      </c>
      <c r="AD302" s="92">
        <v>13</v>
      </c>
    </row>
  </sheetData>
  <autoFilter ref="A10:AD10" xr:uid="{CCB35BFF-2FE8-4C6E-B887-1766FF9A5084}">
    <sortState xmlns:xlrd2="http://schemas.microsoft.com/office/spreadsheetml/2017/richdata2" ref="A11:AD302">
      <sortCondition ref="A10"/>
    </sortState>
  </autoFilter>
  <conditionalFormatting sqref="S11:S301">
    <cfRule type="cellIs" dxfId="6" priority="1" operator="lessThan">
      <formula>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56EBB-3FD4-43F2-9773-86B8D48CFBAE}">
  <dimension ref="A1:Q303"/>
  <sheetViews>
    <sheetView workbookViewId="0">
      <pane ySplit="10" topLeftCell="A285" activePane="bottomLeft" state="frozen"/>
      <selection activeCell="I19" sqref="I19"/>
      <selection pane="bottomLeft" activeCell="G6" sqref="G6"/>
    </sheetView>
  </sheetViews>
  <sheetFormatPr defaultColWidth="9.140625" defaultRowHeight="12.75"/>
  <cols>
    <col min="1" max="1" width="6.85546875" style="10" customWidth="1"/>
    <col min="2" max="2" width="18" style="8" bestFit="1" customWidth="1"/>
    <col min="3" max="3" width="12.7109375" style="1" bestFit="1" customWidth="1"/>
    <col min="4" max="4" width="12.7109375" bestFit="1" customWidth="1"/>
    <col min="5" max="5" width="14.85546875" style="1" bestFit="1" customWidth="1"/>
    <col min="6" max="6" width="10.42578125" style="1" bestFit="1" customWidth="1"/>
    <col min="7" max="7" width="10.7109375" style="1" bestFit="1" customWidth="1"/>
    <col min="8" max="8" width="9" style="1" bestFit="1" customWidth="1"/>
    <col min="9" max="9" width="8" style="1" customWidth="1"/>
    <col min="10" max="10" width="12.7109375" bestFit="1" customWidth="1"/>
    <col min="11" max="11" width="14.85546875" bestFit="1" customWidth="1"/>
    <col min="12" max="12" width="10.140625" bestFit="1" customWidth="1"/>
    <col min="13" max="13" width="10.85546875" customWidth="1"/>
    <col min="14" max="14" width="3.5703125" style="1" bestFit="1" customWidth="1"/>
    <col min="15" max="15" width="4.28515625" style="1" bestFit="1" customWidth="1"/>
    <col min="16" max="16384" width="9.140625" style="1"/>
  </cols>
  <sheetData>
    <row r="1" spans="1:15" s="128" customFormat="1" ht="35.25">
      <c r="A1" s="446" t="s">
        <v>522</v>
      </c>
      <c r="D1" s="225"/>
      <c r="L1" s="225"/>
      <c r="M1" s="225"/>
    </row>
    <row r="2" spans="1:15" s="97" customFormat="1" ht="15.75">
      <c r="A2" s="201" t="s">
        <v>615</v>
      </c>
    </row>
    <row r="3" spans="1:15" s="97" customFormat="1" ht="15.75">
      <c r="A3" s="109"/>
    </row>
    <row r="4" spans="1:15" s="97" customFormat="1" ht="15.75">
      <c r="A4" s="109"/>
    </row>
    <row r="5" spans="1:15" s="97" customFormat="1" ht="15.75"/>
    <row r="6" spans="1:15" s="97" customFormat="1" ht="15.75">
      <c r="A6" s="109"/>
    </row>
    <row r="7" spans="1:15" s="97" customFormat="1" ht="15.75">
      <c r="A7" s="109"/>
    </row>
    <row r="8" spans="1:15" s="97" customFormat="1" ht="15.75"/>
    <row r="9" spans="1:15" s="101" customFormat="1" ht="31.5">
      <c r="C9" s="122" t="s">
        <v>367</v>
      </c>
      <c r="D9" s="123" t="s">
        <v>523</v>
      </c>
      <c r="E9" s="124" t="s">
        <v>541</v>
      </c>
      <c r="F9" s="122" t="s">
        <v>319</v>
      </c>
      <c r="G9" s="124" t="s">
        <v>362</v>
      </c>
      <c r="H9" s="122" t="s">
        <v>527</v>
      </c>
      <c r="I9" s="122" t="s">
        <v>354</v>
      </c>
      <c r="J9" s="122" t="s">
        <v>525</v>
      </c>
      <c r="K9" s="122" t="s">
        <v>526</v>
      </c>
      <c r="L9" s="122" t="s">
        <v>363</v>
      </c>
      <c r="M9" s="122" t="s">
        <v>524</v>
      </c>
      <c r="N9" s="125" t="s">
        <v>356</v>
      </c>
      <c r="O9" s="125" t="s">
        <v>355</v>
      </c>
    </row>
    <row r="10" spans="1:15" s="78" customFormat="1" ht="30.75" customHeight="1">
      <c r="A10" s="111" t="s">
        <v>353</v>
      </c>
      <c r="B10" s="112" t="s">
        <v>352</v>
      </c>
      <c r="C10" s="114">
        <v>4040893376.0851898</v>
      </c>
      <c r="D10" s="91">
        <v>4211729520.2230768</v>
      </c>
      <c r="E10" s="113">
        <f>D10-C10</f>
        <v>170836144.137887</v>
      </c>
      <c r="F10" s="167">
        <f>E10/C10</f>
        <v>4.2276825503223932E-2</v>
      </c>
      <c r="G10" s="114">
        <f>C10/L10</f>
        <v>725.04371299733725</v>
      </c>
      <c r="H10" s="114">
        <f>D10/M10</f>
        <v>751.38114761806992</v>
      </c>
      <c r="I10" s="126">
        <f>H10-G10</f>
        <v>26.337434620732665</v>
      </c>
      <c r="J10" s="127">
        <f>D10/$D$10</f>
        <v>1</v>
      </c>
      <c r="K10" s="127">
        <v>1</v>
      </c>
      <c r="L10" s="113">
        <v>5573310</v>
      </c>
      <c r="M10" s="113">
        <v>5605317</v>
      </c>
      <c r="N10" s="113">
        <v>0</v>
      </c>
      <c r="O10" s="114">
        <v>0</v>
      </c>
    </row>
    <row r="11" spans="1:15" ht="16.5">
      <c r="A11" s="86">
        <v>5</v>
      </c>
      <c r="B11" s="87" t="s">
        <v>23</v>
      </c>
      <c r="C11" s="84">
        <v>14237895.536367653</v>
      </c>
      <c r="D11" s="224">
        <v>13846551.730648033</v>
      </c>
      <c r="E11" s="108">
        <f t="shared" ref="E11:E74" si="0">D11-C11</f>
        <v>-391343.80571961962</v>
      </c>
      <c r="F11" s="180">
        <f t="shared" ref="F11:F74" si="1">E11/C11</f>
        <v>-2.7486070867707643E-2</v>
      </c>
      <c r="G11" s="84">
        <f t="shared" ref="G11:G74" si="2">C11/L11</f>
        <v>1562.3719451736697</v>
      </c>
      <c r="H11" s="84">
        <f t="shared" ref="H11:H74" si="3">D11/M11</f>
        <v>1525.2865973395058</v>
      </c>
      <c r="I11" s="226">
        <f t="shared" ref="I11:I74" si="4">H11-G11</f>
        <v>-37.08534783416394</v>
      </c>
      <c r="J11" s="110">
        <f t="shared" ref="J11:J74" si="5">D11/$D$10</f>
        <v>3.2876165632579942E-3</v>
      </c>
      <c r="K11" s="110">
        <v>1.6195337391266185E-3</v>
      </c>
      <c r="L11" s="108">
        <v>9113</v>
      </c>
      <c r="M11" s="108">
        <v>9078</v>
      </c>
      <c r="N11" s="95">
        <v>14</v>
      </c>
      <c r="O11" s="95">
        <v>14</v>
      </c>
    </row>
    <row r="12" spans="1:15" ht="16.5">
      <c r="A12" s="82">
        <v>9</v>
      </c>
      <c r="B12" s="83" t="s">
        <v>24</v>
      </c>
      <c r="C12" s="84">
        <v>3815997.7724275533</v>
      </c>
      <c r="D12" s="224">
        <v>3761763.328272664</v>
      </c>
      <c r="E12" s="108">
        <f t="shared" si="0"/>
        <v>-54234.444154889323</v>
      </c>
      <c r="F12" s="180">
        <f t="shared" si="1"/>
        <v>-1.4212388840150709E-2</v>
      </c>
      <c r="G12" s="84">
        <f t="shared" si="2"/>
        <v>1565.8587494573464</v>
      </c>
      <c r="H12" s="84">
        <f t="shared" si="3"/>
        <v>1560.8976465861676</v>
      </c>
      <c r="I12" s="226">
        <f t="shared" si="4"/>
        <v>-4.9611028711788094</v>
      </c>
      <c r="J12" s="110">
        <f t="shared" si="5"/>
        <v>8.9316355910562366E-4</v>
      </c>
      <c r="K12" s="110">
        <v>4.2994892171129663E-4</v>
      </c>
      <c r="L12" s="108">
        <v>2437</v>
      </c>
      <c r="M12" s="108">
        <v>2410</v>
      </c>
      <c r="N12" s="92">
        <v>17</v>
      </c>
      <c r="O12" s="92">
        <v>17</v>
      </c>
    </row>
    <row r="13" spans="1:15" ht="16.5">
      <c r="A13" s="82">
        <v>10</v>
      </c>
      <c r="B13" s="83" t="s">
        <v>25</v>
      </c>
      <c r="C13" s="84">
        <v>11841956.494761324</v>
      </c>
      <c r="D13" s="224">
        <v>11950562.679556945</v>
      </c>
      <c r="E13" s="108">
        <f t="shared" si="0"/>
        <v>108606.18479562178</v>
      </c>
      <c r="F13" s="180">
        <f t="shared" si="1"/>
        <v>9.1713041543149791E-3</v>
      </c>
      <c r="G13" s="84">
        <f t="shared" si="2"/>
        <v>1083.1387994842516</v>
      </c>
      <c r="H13" s="84">
        <f t="shared" si="3"/>
        <v>1108.5865194394198</v>
      </c>
      <c r="I13" s="226">
        <f t="shared" si="4"/>
        <v>25.447719955168168</v>
      </c>
      <c r="J13" s="110">
        <f t="shared" si="5"/>
        <v>2.8374478043224336E-3</v>
      </c>
      <c r="K13" s="110">
        <v>1.9231740149575839E-3</v>
      </c>
      <c r="L13" s="108">
        <v>10933</v>
      </c>
      <c r="M13" s="108">
        <v>10780</v>
      </c>
      <c r="N13" s="92">
        <v>14</v>
      </c>
      <c r="O13" s="92">
        <v>14</v>
      </c>
    </row>
    <row r="14" spans="1:15" ht="16.5">
      <c r="A14" s="82">
        <v>16</v>
      </c>
      <c r="B14" s="83" t="s">
        <v>26</v>
      </c>
      <c r="C14" s="84">
        <v>8507217.1614501197</v>
      </c>
      <c r="D14" s="224">
        <v>7947760.4149485417</v>
      </c>
      <c r="E14" s="108">
        <f t="shared" si="0"/>
        <v>-559456.74650157802</v>
      </c>
      <c r="F14" s="180">
        <f t="shared" si="1"/>
        <v>-6.5762603197285066E-2</v>
      </c>
      <c r="G14" s="84">
        <f t="shared" si="2"/>
        <v>1067.6728365273746</v>
      </c>
      <c r="H14" s="84">
        <f t="shared" si="3"/>
        <v>1007.4483983963166</v>
      </c>
      <c r="I14" s="226">
        <f t="shared" si="4"/>
        <v>-60.224438131057923</v>
      </c>
      <c r="J14" s="110">
        <f t="shared" si="5"/>
        <v>1.8870538520544841E-3</v>
      </c>
      <c r="K14" s="110">
        <v>1.4074137109462319E-3</v>
      </c>
      <c r="L14" s="108">
        <v>7968</v>
      </c>
      <c r="M14" s="108">
        <v>7889</v>
      </c>
      <c r="N14" s="92">
        <v>7</v>
      </c>
      <c r="O14" s="92">
        <v>7</v>
      </c>
    </row>
    <row r="15" spans="1:15" ht="16.5">
      <c r="A15" s="82">
        <v>18</v>
      </c>
      <c r="B15" s="83" t="s">
        <v>27</v>
      </c>
      <c r="C15" s="84">
        <v>3400467.1984347231</v>
      </c>
      <c r="D15" s="224">
        <v>3332041.3102197722</v>
      </c>
      <c r="E15" s="108">
        <f t="shared" si="0"/>
        <v>-68425.888214950915</v>
      </c>
      <c r="F15" s="180">
        <f t="shared" si="1"/>
        <v>-2.0122496181244801E-2</v>
      </c>
      <c r="G15" s="84">
        <f t="shared" si="2"/>
        <v>723.50365924143046</v>
      </c>
      <c r="H15" s="84">
        <f t="shared" si="3"/>
        <v>716.41395618571755</v>
      </c>
      <c r="I15" s="226">
        <f t="shared" si="4"/>
        <v>-7.0897030557129028</v>
      </c>
      <c r="J15" s="110">
        <f t="shared" si="5"/>
        <v>7.9113373596775719E-4</v>
      </c>
      <c r="K15" s="110">
        <v>8.2974789829014131E-4</v>
      </c>
      <c r="L15" s="108">
        <v>4700</v>
      </c>
      <c r="M15" s="108">
        <v>4651</v>
      </c>
      <c r="N15" s="92">
        <v>1</v>
      </c>
      <c r="O15" s="93">
        <v>34</v>
      </c>
    </row>
    <row r="16" spans="1:15" ht="16.5">
      <c r="A16" s="82">
        <v>19</v>
      </c>
      <c r="B16" s="83" t="s">
        <v>28</v>
      </c>
      <c r="C16" s="84">
        <v>2148083.6718568373</v>
      </c>
      <c r="D16" s="224">
        <v>2222042.4239160982</v>
      </c>
      <c r="E16" s="108">
        <f t="shared" si="0"/>
        <v>73958.752059260849</v>
      </c>
      <c r="F16" s="180">
        <f t="shared" si="1"/>
        <v>3.4430107648148425E-2</v>
      </c>
      <c r="G16" s="84">
        <f t="shared" si="2"/>
        <v>542.30842510902232</v>
      </c>
      <c r="H16" s="84">
        <f t="shared" si="3"/>
        <v>560.27292584873885</v>
      </c>
      <c r="I16" s="226">
        <f t="shared" si="4"/>
        <v>17.964500739716527</v>
      </c>
      <c r="J16" s="110">
        <f t="shared" si="5"/>
        <v>5.2758431263135971E-4</v>
      </c>
      <c r="K16" s="110">
        <v>7.0754249938049889E-4</v>
      </c>
      <c r="L16" s="108">
        <v>3961</v>
      </c>
      <c r="M16" s="108">
        <v>3966</v>
      </c>
      <c r="N16" s="92">
        <v>2</v>
      </c>
      <c r="O16" s="92">
        <v>2</v>
      </c>
    </row>
    <row r="17" spans="1:15" ht="16.5">
      <c r="A17" s="82">
        <v>20</v>
      </c>
      <c r="B17" s="83" t="s">
        <v>29</v>
      </c>
      <c r="C17" s="84">
        <v>6322737.1329859141</v>
      </c>
      <c r="D17" s="224">
        <v>6753544.7316696215</v>
      </c>
      <c r="E17" s="108">
        <f t="shared" si="0"/>
        <v>430807.59868370742</v>
      </c>
      <c r="F17" s="180">
        <f t="shared" si="1"/>
        <v>6.8136250111707305E-2</v>
      </c>
      <c r="G17" s="84">
        <f t="shared" si="2"/>
        <v>385.41524736275005</v>
      </c>
      <c r="H17" s="84">
        <f t="shared" si="3"/>
        <v>412.1281950124868</v>
      </c>
      <c r="I17" s="226">
        <f t="shared" si="4"/>
        <v>26.712947649736748</v>
      </c>
      <c r="J17" s="110">
        <f t="shared" si="5"/>
        <v>1.6035086534502614E-3</v>
      </c>
      <c r="K17" s="110">
        <v>2.9234742655946133E-3</v>
      </c>
      <c r="L17" s="108">
        <v>16405</v>
      </c>
      <c r="M17" s="108">
        <v>16387</v>
      </c>
      <c r="N17" s="92">
        <v>6</v>
      </c>
      <c r="O17" s="92">
        <v>6</v>
      </c>
    </row>
    <row r="18" spans="1:15" ht="16.5">
      <c r="A18" s="82">
        <v>46</v>
      </c>
      <c r="B18" s="83" t="s">
        <v>30</v>
      </c>
      <c r="C18" s="84">
        <v>2082657.5111373486</v>
      </c>
      <c r="D18" s="224">
        <v>2018262.4829489649</v>
      </c>
      <c r="E18" s="108">
        <f t="shared" si="0"/>
        <v>-64395.028188383672</v>
      </c>
      <c r="F18" s="180">
        <f t="shared" si="1"/>
        <v>-3.091964369754548E-2</v>
      </c>
      <c r="G18" s="84">
        <f t="shared" si="2"/>
        <v>1577.7708417707186</v>
      </c>
      <c r="H18" s="84">
        <f t="shared" si="3"/>
        <v>1566.9739774448485</v>
      </c>
      <c r="I18" s="226">
        <f t="shared" si="4"/>
        <v>-10.796864325870047</v>
      </c>
      <c r="J18" s="110">
        <f t="shared" si="5"/>
        <v>4.792004028886609E-4</v>
      </c>
      <c r="K18" s="110">
        <v>2.2978183035856847E-4</v>
      </c>
      <c r="L18" s="108">
        <v>1320</v>
      </c>
      <c r="M18" s="108">
        <v>1288</v>
      </c>
      <c r="N18" s="92">
        <v>10</v>
      </c>
      <c r="O18" s="92">
        <v>10</v>
      </c>
    </row>
    <row r="19" spans="1:15" ht="16.5">
      <c r="A19" s="82">
        <v>47</v>
      </c>
      <c r="B19" s="83" t="s">
        <v>31</v>
      </c>
      <c r="C19" s="84">
        <v>3461835.760958211</v>
      </c>
      <c r="D19" s="224">
        <v>3392373.4326861366</v>
      </c>
      <c r="E19" s="108">
        <f t="shared" si="0"/>
        <v>-69462.328272074461</v>
      </c>
      <c r="F19" s="180">
        <f t="shared" si="1"/>
        <v>-2.0065171506821512E-2</v>
      </c>
      <c r="G19" s="84">
        <f t="shared" si="2"/>
        <v>1954.735042890012</v>
      </c>
      <c r="H19" s="84">
        <f t="shared" si="3"/>
        <v>1925.2970673587608</v>
      </c>
      <c r="I19" s="226">
        <f t="shared" si="4"/>
        <v>-29.437975531251141</v>
      </c>
      <c r="J19" s="110">
        <f t="shared" si="5"/>
        <v>8.0545852158769621E-4</v>
      </c>
      <c r="K19" s="110">
        <v>3.1434439836319696E-4</v>
      </c>
      <c r="L19" s="108">
        <v>1771</v>
      </c>
      <c r="M19" s="108">
        <v>1762</v>
      </c>
      <c r="N19" s="92">
        <v>19</v>
      </c>
      <c r="O19" s="92">
        <v>19</v>
      </c>
    </row>
    <row r="20" spans="1:15" ht="16.5">
      <c r="A20" s="82">
        <v>49</v>
      </c>
      <c r="B20" s="83" t="s">
        <v>32</v>
      </c>
      <c r="C20" s="84">
        <v>454260354.20340872</v>
      </c>
      <c r="D20" s="224">
        <v>469370543.7064119</v>
      </c>
      <c r="E20" s="108">
        <f t="shared" si="0"/>
        <v>15110189.50300318</v>
      </c>
      <c r="F20" s="180">
        <f t="shared" si="1"/>
        <v>3.3263280326323919E-2</v>
      </c>
      <c r="G20" s="84">
        <f t="shared" si="2"/>
        <v>1446.5784596190379</v>
      </c>
      <c r="H20" s="84">
        <f t="shared" si="3"/>
        <v>1462.5279069532451</v>
      </c>
      <c r="I20" s="226">
        <f t="shared" si="4"/>
        <v>15.949447334207207</v>
      </c>
      <c r="J20" s="110">
        <f t="shared" si="5"/>
        <v>0.11144365787325095</v>
      </c>
      <c r="K20" s="110">
        <v>5.7254745806526196E-2</v>
      </c>
      <c r="L20" s="108">
        <v>314024</v>
      </c>
      <c r="M20" s="108">
        <v>320931</v>
      </c>
      <c r="N20" s="92">
        <v>1</v>
      </c>
      <c r="O20" s="93">
        <v>33</v>
      </c>
    </row>
    <row r="21" spans="1:15" ht="16.5">
      <c r="A21" s="82">
        <v>50</v>
      </c>
      <c r="B21" s="83" t="s">
        <v>33</v>
      </c>
      <c r="C21" s="84">
        <v>4846927.6965788314</v>
      </c>
      <c r="D21" s="224">
        <v>5216889.3087739907</v>
      </c>
      <c r="E21" s="108">
        <f t="shared" si="0"/>
        <v>369961.61219515931</v>
      </c>
      <c r="F21" s="180">
        <f t="shared" si="1"/>
        <v>7.6329096564880475E-2</v>
      </c>
      <c r="G21" s="84">
        <f t="shared" si="2"/>
        <v>433.38051650382971</v>
      </c>
      <c r="H21" s="84">
        <f t="shared" si="3"/>
        <v>470.66846885366209</v>
      </c>
      <c r="I21" s="226">
        <f t="shared" si="4"/>
        <v>37.287952349832381</v>
      </c>
      <c r="J21" s="110">
        <f t="shared" si="5"/>
        <v>1.2386572508335423E-3</v>
      </c>
      <c r="K21" s="110">
        <v>1.9774082357875565E-3</v>
      </c>
      <c r="L21" s="108">
        <v>11184</v>
      </c>
      <c r="M21" s="108">
        <v>11084</v>
      </c>
      <c r="N21" s="92">
        <v>4</v>
      </c>
      <c r="O21" s="92">
        <v>4</v>
      </c>
    </row>
    <row r="22" spans="1:15" ht="16.5">
      <c r="A22" s="82">
        <v>51</v>
      </c>
      <c r="B22" s="83" t="s">
        <v>34</v>
      </c>
      <c r="C22" s="84">
        <v>-4129996.122975789</v>
      </c>
      <c r="D22" s="224">
        <v>-4135705.3822910693</v>
      </c>
      <c r="E22" s="108">
        <f t="shared" si="0"/>
        <v>-5709.2593152802438</v>
      </c>
      <c r="F22" s="180">
        <f t="shared" si="1"/>
        <v>1.382388541122055E-3</v>
      </c>
      <c r="G22" s="84">
        <f t="shared" si="2"/>
        <v>-451.71126796191504</v>
      </c>
      <c r="H22" s="84">
        <f t="shared" si="3"/>
        <v>-456.88305151249108</v>
      </c>
      <c r="I22" s="226">
        <f t="shared" si="4"/>
        <v>-5.1717835505760377</v>
      </c>
      <c r="J22" s="110">
        <f t="shared" si="5"/>
        <v>-9.8194942539235499E-4</v>
      </c>
      <c r="K22" s="110">
        <v>1.6148952860293182E-3</v>
      </c>
      <c r="L22" s="108">
        <v>9143</v>
      </c>
      <c r="M22" s="108">
        <v>9052</v>
      </c>
      <c r="N22" s="92">
        <v>4</v>
      </c>
      <c r="O22" s="92">
        <v>4</v>
      </c>
    </row>
    <row r="23" spans="1:15" ht="16.5">
      <c r="A23" s="82">
        <v>52</v>
      </c>
      <c r="B23" s="83" t="s">
        <v>35</v>
      </c>
      <c r="C23" s="84">
        <v>3457110.6835286068</v>
      </c>
      <c r="D23" s="224">
        <v>3292438.0581097649</v>
      </c>
      <c r="E23" s="108">
        <f t="shared" si="0"/>
        <v>-164672.62541884184</v>
      </c>
      <c r="F23" s="180">
        <f t="shared" si="1"/>
        <v>-4.7633020893263281E-2</v>
      </c>
      <c r="G23" s="84">
        <f t="shared" si="2"/>
        <v>1508.337994558729</v>
      </c>
      <c r="H23" s="84">
        <f t="shared" si="3"/>
        <v>1449.1364692384529</v>
      </c>
      <c r="I23" s="226">
        <f t="shared" si="4"/>
        <v>-59.201525320276005</v>
      </c>
      <c r="J23" s="110">
        <f t="shared" si="5"/>
        <v>7.8173065062719861E-4</v>
      </c>
      <c r="K23" s="110">
        <v>4.053294398871643E-4</v>
      </c>
      <c r="L23" s="108">
        <v>2292</v>
      </c>
      <c r="M23" s="108">
        <v>2272</v>
      </c>
      <c r="N23" s="92">
        <v>14</v>
      </c>
      <c r="O23" s="92">
        <v>14</v>
      </c>
    </row>
    <row r="24" spans="1:15" ht="16.5">
      <c r="A24" s="82">
        <v>61</v>
      </c>
      <c r="B24" s="83" t="s">
        <v>36</v>
      </c>
      <c r="C24" s="84">
        <v>13075269.578333724</v>
      </c>
      <c r="D24" s="224">
        <v>14037762.637765506</v>
      </c>
      <c r="E24" s="108">
        <f t="shared" si="0"/>
        <v>962493.05943178199</v>
      </c>
      <c r="F24" s="180">
        <f t="shared" si="1"/>
        <v>7.3611718187950315E-2</v>
      </c>
      <c r="G24" s="84">
        <f t="shared" si="2"/>
        <v>793.93221071915264</v>
      </c>
      <c r="H24" s="84">
        <f t="shared" si="3"/>
        <v>851.90937236105754</v>
      </c>
      <c r="I24" s="226">
        <f t="shared" si="4"/>
        <v>57.9771616419049</v>
      </c>
      <c r="J24" s="110">
        <f t="shared" si="5"/>
        <v>3.3330161802560361E-3</v>
      </c>
      <c r="K24" s="110">
        <v>2.9397088514351642E-3</v>
      </c>
      <c r="L24" s="108">
        <v>16469</v>
      </c>
      <c r="M24" s="108">
        <v>16478</v>
      </c>
      <c r="N24" s="92">
        <v>5</v>
      </c>
      <c r="O24" s="92">
        <v>5</v>
      </c>
    </row>
    <row r="25" spans="1:15" ht="16.5">
      <c r="A25" s="82">
        <v>69</v>
      </c>
      <c r="B25" s="83" t="s">
        <v>37</v>
      </c>
      <c r="C25" s="84">
        <v>4908192.1094764415</v>
      </c>
      <c r="D25" s="224">
        <v>5130242.7808920816</v>
      </c>
      <c r="E25" s="108">
        <f t="shared" si="0"/>
        <v>222050.67141564004</v>
      </c>
      <c r="F25" s="180">
        <f t="shared" si="1"/>
        <v>4.5240827266503685E-2</v>
      </c>
      <c r="G25" s="84">
        <f t="shared" si="2"/>
        <v>748.42819601653571</v>
      </c>
      <c r="H25" s="84">
        <f t="shared" si="3"/>
        <v>790.24072410537303</v>
      </c>
      <c r="I25" s="226">
        <f t="shared" si="4"/>
        <v>41.812528088837325</v>
      </c>
      <c r="J25" s="110">
        <f t="shared" si="5"/>
        <v>1.2180845793298605E-3</v>
      </c>
      <c r="K25" s="110">
        <v>1.158186057987443E-3</v>
      </c>
      <c r="L25" s="108">
        <v>6558</v>
      </c>
      <c r="M25" s="108">
        <v>6492</v>
      </c>
      <c r="N25" s="92">
        <v>17</v>
      </c>
      <c r="O25" s="92">
        <v>17</v>
      </c>
    </row>
    <row r="26" spans="1:15" ht="16.5">
      <c r="A26" s="82">
        <v>71</v>
      </c>
      <c r="B26" s="83" t="s">
        <v>38</v>
      </c>
      <c r="C26" s="84">
        <v>9771227.8432158045</v>
      </c>
      <c r="D26" s="224">
        <v>10006059.603085572</v>
      </c>
      <c r="E26" s="108">
        <f t="shared" si="0"/>
        <v>234831.75986976735</v>
      </c>
      <c r="F26" s="180">
        <f t="shared" si="1"/>
        <v>2.4032983739378445E-2</v>
      </c>
      <c r="G26" s="84">
        <f t="shared" si="2"/>
        <v>1509.5362031848917</v>
      </c>
      <c r="H26" s="84">
        <f t="shared" si="3"/>
        <v>1572.0439282145439</v>
      </c>
      <c r="I26" s="226">
        <f t="shared" si="4"/>
        <v>62.507725029652192</v>
      </c>
      <c r="J26" s="110">
        <f t="shared" si="5"/>
        <v>2.3757602559804445E-3</v>
      </c>
      <c r="K26" s="110">
        <v>1.1355289986275531E-3</v>
      </c>
      <c r="L26" s="108">
        <v>6473</v>
      </c>
      <c r="M26" s="108">
        <v>6365</v>
      </c>
      <c r="N26" s="92">
        <v>17</v>
      </c>
      <c r="O26" s="92">
        <v>17</v>
      </c>
    </row>
    <row r="27" spans="1:15" ht="16.5">
      <c r="A27" s="82">
        <v>72</v>
      </c>
      <c r="B27" s="83" t="s">
        <v>39</v>
      </c>
      <c r="C27" s="84">
        <v>1394754.0853222781</v>
      </c>
      <c r="D27" s="224">
        <v>1326986.8749799062</v>
      </c>
      <c r="E27" s="108">
        <f t="shared" si="0"/>
        <v>-67767.210342371836</v>
      </c>
      <c r="F27" s="180">
        <f t="shared" si="1"/>
        <v>-4.8587210502210675E-2</v>
      </c>
      <c r="G27" s="84">
        <f t="shared" si="2"/>
        <v>1471.2595836732892</v>
      </c>
      <c r="H27" s="84">
        <f t="shared" si="3"/>
        <v>1431.4853020279463</v>
      </c>
      <c r="I27" s="226">
        <f t="shared" si="4"/>
        <v>-39.774281645342853</v>
      </c>
      <c r="J27" s="110">
        <f t="shared" si="5"/>
        <v>3.1506934825900726E-4</v>
      </c>
      <c r="K27" s="110">
        <v>1.6537869312297591E-4</v>
      </c>
      <c r="L27" s="108">
        <v>948</v>
      </c>
      <c r="M27" s="108">
        <v>927</v>
      </c>
      <c r="N27" s="92">
        <v>17</v>
      </c>
      <c r="O27" s="92">
        <v>17</v>
      </c>
    </row>
    <row r="28" spans="1:15" ht="16.5">
      <c r="A28" s="82">
        <v>74</v>
      </c>
      <c r="B28" s="83" t="s">
        <v>40</v>
      </c>
      <c r="C28" s="84">
        <v>1329590.1351008653</v>
      </c>
      <c r="D28" s="224">
        <v>1336206.4341375099</v>
      </c>
      <c r="E28" s="108">
        <f t="shared" si="0"/>
        <v>6616.299036644632</v>
      </c>
      <c r="F28" s="180">
        <f t="shared" si="1"/>
        <v>4.9761944391552718E-3</v>
      </c>
      <c r="G28" s="84">
        <f t="shared" si="2"/>
        <v>1312.5272804549509</v>
      </c>
      <c r="H28" s="84">
        <f t="shared" si="3"/>
        <v>1356.5547554695531</v>
      </c>
      <c r="I28" s="226">
        <f t="shared" si="4"/>
        <v>44.02747501460226</v>
      </c>
      <c r="J28" s="110">
        <f t="shared" si="5"/>
        <v>3.1725836802234557E-4</v>
      </c>
      <c r="K28" s="110">
        <v>1.7572601157079965E-4</v>
      </c>
      <c r="L28" s="108">
        <v>1013</v>
      </c>
      <c r="M28" s="108">
        <v>985</v>
      </c>
      <c r="N28" s="92">
        <v>16</v>
      </c>
      <c r="O28" s="92">
        <v>16</v>
      </c>
    </row>
    <row r="29" spans="1:15" ht="16.5">
      <c r="A29" s="82">
        <v>75</v>
      </c>
      <c r="B29" s="83" t="s">
        <v>41</v>
      </c>
      <c r="C29" s="84">
        <v>-1620127.1331464055</v>
      </c>
      <c r="D29" s="224">
        <v>1748254.4733889545</v>
      </c>
      <c r="E29" s="108">
        <f t="shared" si="0"/>
        <v>3368381.6065353602</v>
      </c>
      <c r="F29" s="180">
        <f t="shared" si="1"/>
        <v>-2.0790847444136786</v>
      </c>
      <c r="G29" s="84">
        <f t="shared" si="2"/>
        <v>-82.938831429630667</v>
      </c>
      <c r="H29" s="84">
        <f t="shared" si="3"/>
        <v>90.53153505198874</v>
      </c>
      <c r="I29" s="226">
        <f t="shared" si="4"/>
        <v>173.47036648161941</v>
      </c>
      <c r="J29" s="110">
        <f t="shared" si="5"/>
        <v>4.1509182035420858E-4</v>
      </c>
      <c r="K29" s="110">
        <v>3.4451218369986924E-3</v>
      </c>
      <c r="L29" s="108">
        <v>19534</v>
      </c>
      <c r="M29" s="108">
        <v>19311</v>
      </c>
      <c r="N29" s="92">
        <v>8</v>
      </c>
      <c r="O29" s="92">
        <v>8</v>
      </c>
    </row>
    <row r="30" spans="1:15" ht="16.5">
      <c r="A30" s="82">
        <v>77</v>
      </c>
      <c r="B30" s="83" t="s">
        <v>42</v>
      </c>
      <c r="C30" s="84">
        <v>4427762.2405540086</v>
      </c>
      <c r="D30" s="224">
        <v>3964971.4541308004</v>
      </c>
      <c r="E30" s="108">
        <f t="shared" si="0"/>
        <v>-462790.78642320819</v>
      </c>
      <c r="F30" s="180">
        <f t="shared" si="1"/>
        <v>-0.10452024324714036</v>
      </c>
      <c r="G30" s="84">
        <f t="shared" si="2"/>
        <v>973.34848110661869</v>
      </c>
      <c r="H30" s="84">
        <f t="shared" si="3"/>
        <v>879.34607543375478</v>
      </c>
      <c r="I30" s="226">
        <f t="shared" si="4"/>
        <v>-94.002405672863915</v>
      </c>
      <c r="J30" s="110">
        <f t="shared" si="5"/>
        <v>9.4141170155693978E-4</v>
      </c>
      <c r="K30" s="110">
        <v>8.0441480829719354E-4</v>
      </c>
      <c r="L30" s="108">
        <v>4549</v>
      </c>
      <c r="M30" s="108">
        <v>4509</v>
      </c>
      <c r="N30" s="92">
        <v>13</v>
      </c>
      <c r="O30" s="92">
        <v>13</v>
      </c>
    </row>
    <row r="31" spans="1:15" ht="16.5">
      <c r="A31" s="82">
        <v>78</v>
      </c>
      <c r="B31" s="83" t="s">
        <v>43</v>
      </c>
      <c r="C31" s="84">
        <v>-1061230.0763838966</v>
      </c>
      <c r="D31" s="224">
        <v>-776836.38817039796</v>
      </c>
      <c r="E31" s="108">
        <f t="shared" si="0"/>
        <v>284393.68821349868</v>
      </c>
      <c r="F31" s="180">
        <f t="shared" si="1"/>
        <v>-0.26798494929823319</v>
      </c>
      <c r="G31" s="84">
        <f t="shared" si="2"/>
        <v>-137.44723175545869</v>
      </c>
      <c r="H31" s="84">
        <f t="shared" si="3"/>
        <v>-100.86164478971669</v>
      </c>
      <c r="I31" s="226">
        <f t="shared" si="4"/>
        <v>36.585586965741996</v>
      </c>
      <c r="J31" s="110">
        <f t="shared" si="5"/>
        <v>-1.844459347259442E-4</v>
      </c>
      <c r="K31" s="110">
        <v>1.3740525290541106E-3</v>
      </c>
      <c r="L31" s="108">
        <v>7721</v>
      </c>
      <c r="M31" s="108">
        <v>7702</v>
      </c>
      <c r="N31" s="92">
        <v>1</v>
      </c>
      <c r="O31" s="93">
        <v>33</v>
      </c>
    </row>
    <row r="32" spans="1:15" ht="16.5">
      <c r="A32" s="82">
        <v>79</v>
      </c>
      <c r="B32" s="83" t="s">
        <v>44</v>
      </c>
      <c r="C32" s="84">
        <v>-649999.3656660415</v>
      </c>
      <c r="D32" s="224">
        <v>-276650.02303062135</v>
      </c>
      <c r="E32" s="108">
        <f t="shared" si="0"/>
        <v>373349.34263542015</v>
      </c>
      <c r="F32" s="180">
        <f t="shared" si="1"/>
        <v>-0.57438416459507846</v>
      </c>
      <c r="G32" s="84">
        <f t="shared" si="2"/>
        <v>-96.971410661799425</v>
      </c>
      <c r="H32" s="84">
        <f t="shared" si="3"/>
        <v>-41.620283290299589</v>
      </c>
      <c r="I32" s="226">
        <f t="shared" si="4"/>
        <v>55.351127371499835</v>
      </c>
      <c r="J32" s="110">
        <f t="shared" si="5"/>
        <v>-6.5685610080670233E-5</v>
      </c>
      <c r="K32" s="110">
        <v>1.1858383745290408E-3</v>
      </c>
      <c r="L32" s="108">
        <v>6703</v>
      </c>
      <c r="M32" s="108">
        <v>6647</v>
      </c>
      <c r="N32" s="92">
        <v>4</v>
      </c>
      <c r="O32" s="92">
        <v>4</v>
      </c>
    </row>
    <row r="33" spans="1:15" ht="16.5">
      <c r="A33" s="82">
        <v>81</v>
      </c>
      <c r="B33" s="83" t="s">
        <v>45</v>
      </c>
      <c r="C33" s="84">
        <v>272477.47787198739</v>
      </c>
      <c r="D33" s="224">
        <v>148790.93964119442</v>
      </c>
      <c r="E33" s="108">
        <f t="shared" si="0"/>
        <v>-123686.53823079297</v>
      </c>
      <c r="F33" s="180">
        <f t="shared" si="1"/>
        <v>-0.45393307071383759</v>
      </c>
      <c r="G33" s="84">
        <f t="shared" si="2"/>
        <v>107.65605605372872</v>
      </c>
      <c r="H33" s="84">
        <f t="shared" si="3"/>
        <v>59.948001467040456</v>
      </c>
      <c r="I33" s="226">
        <f t="shared" si="4"/>
        <v>-47.708054586688263</v>
      </c>
      <c r="J33" s="110">
        <f t="shared" si="5"/>
        <v>3.5327752868924405E-5</v>
      </c>
      <c r="K33" s="110">
        <v>4.4279386874997433E-4</v>
      </c>
      <c r="L33" s="108">
        <v>2531</v>
      </c>
      <c r="M33" s="108">
        <v>2482</v>
      </c>
      <c r="N33" s="92">
        <v>7</v>
      </c>
      <c r="O33" s="92">
        <v>7</v>
      </c>
    </row>
    <row r="34" spans="1:15" ht="16.5">
      <c r="A34" s="82">
        <v>82</v>
      </c>
      <c r="B34" s="83" t="s">
        <v>46</v>
      </c>
      <c r="C34" s="84">
        <v>2534954.9079927169</v>
      </c>
      <c r="D34" s="224">
        <v>2735100.8589479597</v>
      </c>
      <c r="E34" s="108">
        <f t="shared" si="0"/>
        <v>200145.95095524285</v>
      </c>
      <c r="F34" s="180">
        <f t="shared" si="1"/>
        <v>7.8954442275948319E-2</v>
      </c>
      <c r="G34" s="84">
        <f t="shared" si="2"/>
        <v>270.5106080453225</v>
      </c>
      <c r="H34" s="84">
        <f t="shared" si="3"/>
        <v>292.18041437324644</v>
      </c>
      <c r="I34" s="226">
        <f t="shared" si="4"/>
        <v>21.669806327923936</v>
      </c>
      <c r="J34" s="110">
        <f t="shared" si="5"/>
        <v>6.4940088052071619E-4</v>
      </c>
      <c r="K34" s="110">
        <v>1.6700215170703102E-3</v>
      </c>
      <c r="L34" s="108">
        <v>9371</v>
      </c>
      <c r="M34" s="108">
        <v>9361</v>
      </c>
      <c r="N34" s="92">
        <v>5</v>
      </c>
      <c r="O34" s="92">
        <v>5</v>
      </c>
    </row>
    <row r="35" spans="1:15" ht="16.5">
      <c r="A35" s="82">
        <v>86</v>
      </c>
      <c r="B35" s="83" t="s">
        <v>47</v>
      </c>
      <c r="C35" s="84">
        <v>4736604.4353025053</v>
      </c>
      <c r="D35" s="224">
        <v>4413933.8407464996</v>
      </c>
      <c r="E35" s="108">
        <f t="shared" si="0"/>
        <v>-322670.59455600567</v>
      </c>
      <c r="F35" s="180">
        <f t="shared" si="1"/>
        <v>-6.8122765783670131E-2</v>
      </c>
      <c r="G35" s="84">
        <f t="shared" si="2"/>
        <v>592.22361031539197</v>
      </c>
      <c r="H35" s="84">
        <f t="shared" si="3"/>
        <v>558.65508679236802</v>
      </c>
      <c r="I35" s="226">
        <f t="shared" si="4"/>
        <v>-33.568523523023941</v>
      </c>
      <c r="J35" s="110">
        <f t="shared" si="5"/>
        <v>1.0480098067913708E-3</v>
      </c>
      <c r="K35" s="110">
        <v>1.4095545354526782E-3</v>
      </c>
      <c r="L35" s="108">
        <v>7998</v>
      </c>
      <c r="M35" s="108">
        <v>7901</v>
      </c>
      <c r="N35" s="92">
        <v>5</v>
      </c>
      <c r="O35" s="92">
        <v>5</v>
      </c>
    </row>
    <row r="36" spans="1:15" ht="16.5">
      <c r="A36" s="82">
        <v>90</v>
      </c>
      <c r="B36" s="83" t="s">
        <v>48</v>
      </c>
      <c r="C36" s="84">
        <v>810315.87185444636</v>
      </c>
      <c r="D36" s="224">
        <v>781805.56752181612</v>
      </c>
      <c r="E36" s="108">
        <f t="shared" si="0"/>
        <v>-28510.304332630243</v>
      </c>
      <c r="F36" s="180">
        <f t="shared" si="1"/>
        <v>-3.5184185973530367E-2</v>
      </c>
      <c r="G36" s="84">
        <f t="shared" si="2"/>
        <v>270.01528552297447</v>
      </c>
      <c r="H36" s="84">
        <f t="shared" si="3"/>
        <v>266.91893735807992</v>
      </c>
      <c r="I36" s="226">
        <f t="shared" si="4"/>
        <v>-3.0963481648945503</v>
      </c>
      <c r="J36" s="110">
        <f t="shared" si="5"/>
        <v>1.8562577766874434E-4</v>
      </c>
      <c r="K36" s="110">
        <v>5.2253958161509867E-4</v>
      </c>
      <c r="L36" s="108">
        <v>3001</v>
      </c>
      <c r="M36" s="108">
        <v>2929</v>
      </c>
      <c r="N36" s="92">
        <v>12</v>
      </c>
      <c r="O36" s="92">
        <v>12</v>
      </c>
    </row>
    <row r="37" spans="1:15" ht="16.5">
      <c r="A37" s="82">
        <v>91</v>
      </c>
      <c r="B37" s="83" t="s">
        <v>49</v>
      </c>
      <c r="C37" s="84">
        <v>423154824.20772541</v>
      </c>
      <c r="D37" s="224">
        <v>473124032.96432066</v>
      </c>
      <c r="E37" s="108">
        <f t="shared" si="0"/>
        <v>49969208.756595254</v>
      </c>
      <c r="F37" s="180">
        <f t="shared" si="1"/>
        <v>0.11808729547194179</v>
      </c>
      <c r="G37" s="84">
        <f t="shared" si="2"/>
        <v>627.36074752813261</v>
      </c>
      <c r="H37" s="84">
        <f t="shared" si="3"/>
        <v>691.68360037940613</v>
      </c>
      <c r="I37" s="226">
        <f t="shared" si="4"/>
        <v>64.322852851273524</v>
      </c>
      <c r="J37" s="110">
        <f t="shared" si="5"/>
        <v>0.11233485690203139</v>
      </c>
      <c r="K37" s="110">
        <v>0.12203020810419821</v>
      </c>
      <c r="L37" s="108">
        <v>674500</v>
      </c>
      <c r="M37" s="108">
        <v>684018</v>
      </c>
      <c r="N37" s="92">
        <v>1</v>
      </c>
      <c r="O37" s="93">
        <v>31</v>
      </c>
    </row>
    <row r="38" spans="1:15" ht="16.5">
      <c r="A38" s="82">
        <v>92</v>
      </c>
      <c r="B38" s="83" t="s">
        <v>50</v>
      </c>
      <c r="C38" s="84">
        <v>237056698.36089423</v>
      </c>
      <c r="D38" s="224">
        <v>259463824.3652699</v>
      </c>
      <c r="E38" s="108">
        <f t="shared" si="0"/>
        <v>22407126.004375666</v>
      </c>
      <c r="F38" s="180">
        <f t="shared" si="1"/>
        <v>9.4522222570834688E-2</v>
      </c>
      <c r="G38" s="84">
        <f t="shared" si="2"/>
        <v>958.02547803289735</v>
      </c>
      <c r="H38" s="84">
        <f t="shared" si="3"/>
        <v>1032.6137500657458</v>
      </c>
      <c r="I38" s="226">
        <f t="shared" si="4"/>
        <v>74.588272032848408</v>
      </c>
      <c r="J38" s="110">
        <f t="shared" si="5"/>
        <v>6.1605053961662583E-2</v>
      </c>
      <c r="K38" s="110">
        <v>4.4826902742521074E-2</v>
      </c>
      <c r="L38" s="108">
        <v>247443</v>
      </c>
      <c r="M38" s="108">
        <v>251269</v>
      </c>
      <c r="N38" s="92">
        <v>1</v>
      </c>
      <c r="O38" s="93">
        <v>32</v>
      </c>
    </row>
    <row r="39" spans="1:15" ht="16.5">
      <c r="A39" s="82">
        <v>97</v>
      </c>
      <c r="B39" s="83" t="s">
        <v>51</v>
      </c>
      <c r="C39" s="84">
        <v>260321.39892604598</v>
      </c>
      <c r="D39" s="224">
        <v>320456.91849016864</v>
      </c>
      <c r="E39" s="108">
        <f t="shared" si="0"/>
        <v>60135.51956412266</v>
      </c>
      <c r="F39" s="180">
        <f t="shared" si="1"/>
        <v>0.23100490321660572</v>
      </c>
      <c r="G39" s="84">
        <f t="shared" si="2"/>
        <v>126.24704118624926</v>
      </c>
      <c r="H39" s="84">
        <f t="shared" si="3"/>
        <v>155.63716293840147</v>
      </c>
      <c r="I39" s="226">
        <f t="shared" si="4"/>
        <v>29.390121752152211</v>
      </c>
      <c r="J39" s="110">
        <f t="shared" si="5"/>
        <v>7.6086775504329024E-5</v>
      </c>
      <c r="K39" s="110">
        <v>3.6732980489774265E-4</v>
      </c>
      <c r="L39" s="108">
        <v>2062</v>
      </c>
      <c r="M39" s="108">
        <v>2059</v>
      </c>
      <c r="N39" s="92">
        <v>10</v>
      </c>
      <c r="O39" s="92">
        <v>10</v>
      </c>
    </row>
    <row r="40" spans="1:15" ht="16.5">
      <c r="A40" s="82">
        <v>98</v>
      </c>
      <c r="B40" s="83" t="s">
        <v>52</v>
      </c>
      <c r="C40" s="84">
        <v>18419667.293340154</v>
      </c>
      <c r="D40" s="224">
        <v>17713933.832647953</v>
      </c>
      <c r="E40" s="108">
        <f t="shared" si="0"/>
        <v>-705733.46069220081</v>
      </c>
      <c r="F40" s="180">
        <f t="shared" si="1"/>
        <v>-3.8314126387471018E-2</v>
      </c>
      <c r="G40" s="84">
        <f t="shared" si="2"/>
        <v>804.87949719642359</v>
      </c>
      <c r="H40" s="84">
        <f t="shared" si="3"/>
        <v>775.26079183543936</v>
      </c>
      <c r="I40" s="226">
        <f t="shared" si="4"/>
        <v>-29.618705360984222</v>
      </c>
      <c r="J40" s="110">
        <f t="shared" si="5"/>
        <v>4.2058574150102886E-3</v>
      </c>
      <c r="K40" s="110">
        <v>4.0763082623159405E-3</v>
      </c>
      <c r="L40" s="108">
        <v>22885</v>
      </c>
      <c r="M40" s="108">
        <v>22849</v>
      </c>
      <c r="N40" s="92">
        <v>7</v>
      </c>
      <c r="O40" s="92">
        <v>7</v>
      </c>
    </row>
    <row r="41" spans="1:15" ht="16.5">
      <c r="A41" s="82">
        <v>102</v>
      </c>
      <c r="B41" s="83" t="s">
        <v>53</v>
      </c>
      <c r="C41" s="84">
        <v>8563924.6547048632</v>
      </c>
      <c r="D41" s="224">
        <v>8703949.4558246154</v>
      </c>
      <c r="E41" s="108">
        <f t="shared" si="0"/>
        <v>140024.80111975223</v>
      </c>
      <c r="F41" s="180">
        <f t="shared" si="1"/>
        <v>1.6350540992070169E-2</v>
      </c>
      <c r="G41" s="84">
        <f t="shared" si="2"/>
        <v>887.82134093975355</v>
      </c>
      <c r="H41" s="84">
        <f t="shared" si="3"/>
        <v>910.93139255098015</v>
      </c>
      <c r="I41" s="226">
        <f t="shared" si="4"/>
        <v>23.110051611226595</v>
      </c>
      <c r="J41" s="110">
        <f t="shared" si="5"/>
        <v>2.0665974426970339E-3</v>
      </c>
      <c r="K41" s="110">
        <v>1.7046315132578586E-3</v>
      </c>
      <c r="L41" s="108">
        <v>9646</v>
      </c>
      <c r="M41" s="108">
        <v>9555</v>
      </c>
      <c r="N41" s="92">
        <v>4</v>
      </c>
      <c r="O41" s="92">
        <v>4</v>
      </c>
    </row>
    <row r="42" spans="1:15" ht="16.5">
      <c r="A42" s="82">
        <v>103</v>
      </c>
      <c r="B42" s="83" t="s">
        <v>54</v>
      </c>
      <c r="C42" s="84">
        <v>1362963.3671485179</v>
      </c>
      <c r="D42" s="224">
        <v>1210946.7658020523</v>
      </c>
      <c r="E42" s="108">
        <f t="shared" si="0"/>
        <v>-152016.60134646553</v>
      </c>
      <c r="F42" s="180">
        <f t="shared" si="1"/>
        <v>-0.11153388639087373</v>
      </c>
      <c r="G42" s="84">
        <f t="shared" si="2"/>
        <v>641.3945257169496</v>
      </c>
      <c r="H42" s="84">
        <f t="shared" si="3"/>
        <v>578.29358443268973</v>
      </c>
      <c r="I42" s="226">
        <f t="shared" si="4"/>
        <v>-63.100941284259875</v>
      </c>
      <c r="J42" s="110">
        <f t="shared" si="5"/>
        <v>2.8751769551856542E-4</v>
      </c>
      <c r="K42" s="110">
        <v>3.7357387637487765E-4</v>
      </c>
      <c r="L42" s="108">
        <v>2125</v>
      </c>
      <c r="M42" s="108">
        <v>2094</v>
      </c>
      <c r="N42" s="92">
        <v>5</v>
      </c>
      <c r="O42" s="92">
        <v>5</v>
      </c>
    </row>
    <row r="43" spans="1:15" ht="16.5">
      <c r="A43" s="82">
        <v>105</v>
      </c>
      <c r="B43" s="83" t="s">
        <v>55</v>
      </c>
      <c r="C43" s="84">
        <v>2972255.04473643</v>
      </c>
      <c r="D43" s="224">
        <v>2845762.0768123409</v>
      </c>
      <c r="E43" s="108">
        <f t="shared" si="0"/>
        <v>-126492.96792408917</v>
      </c>
      <c r="F43" s="180">
        <f t="shared" si="1"/>
        <v>-4.255791176066661E-2</v>
      </c>
      <c r="G43" s="84">
        <f t="shared" si="2"/>
        <v>1440.7440837306981</v>
      </c>
      <c r="H43" s="84">
        <f t="shared" si="3"/>
        <v>1421.4595788273432</v>
      </c>
      <c r="I43" s="226">
        <f t="shared" si="4"/>
        <v>-19.2845049033549</v>
      </c>
      <c r="J43" s="110">
        <f t="shared" si="5"/>
        <v>6.7567541152586009E-4</v>
      </c>
      <c r="K43" s="110">
        <v>3.5716088849212273E-4</v>
      </c>
      <c r="L43" s="108">
        <v>2063</v>
      </c>
      <c r="M43" s="108">
        <v>2002</v>
      </c>
      <c r="N43" s="92">
        <v>18</v>
      </c>
      <c r="O43" s="92">
        <v>18</v>
      </c>
    </row>
    <row r="44" spans="1:15" ht="16.5">
      <c r="A44" s="82">
        <v>106</v>
      </c>
      <c r="B44" s="83" t="s">
        <v>56</v>
      </c>
      <c r="C44" s="84">
        <v>15947491.428012956</v>
      </c>
      <c r="D44" s="224">
        <v>17338355.356928822</v>
      </c>
      <c r="E44" s="108">
        <f t="shared" si="0"/>
        <v>1390863.9289158657</v>
      </c>
      <c r="F44" s="180">
        <f t="shared" si="1"/>
        <v>8.7215217214207733E-2</v>
      </c>
      <c r="G44" s="84">
        <f t="shared" si="2"/>
        <v>340.02455018044299</v>
      </c>
      <c r="H44" s="84">
        <f t="shared" si="3"/>
        <v>368.65802038929263</v>
      </c>
      <c r="I44" s="226">
        <f t="shared" si="4"/>
        <v>28.633470208849644</v>
      </c>
      <c r="J44" s="110">
        <f t="shared" si="5"/>
        <v>4.1166830095989843E-3</v>
      </c>
      <c r="K44" s="110">
        <v>8.390426446889622E-3</v>
      </c>
      <c r="L44" s="108">
        <v>46901</v>
      </c>
      <c r="M44" s="108">
        <v>47031</v>
      </c>
      <c r="N44" s="92">
        <v>1</v>
      </c>
      <c r="O44" s="93">
        <v>35</v>
      </c>
    </row>
    <row r="45" spans="1:15" ht="16.5">
      <c r="A45" s="82">
        <v>108</v>
      </c>
      <c r="B45" s="83" t="s">
        <v>57</v>
      </c>
      <c r="C45" s="84">
        <v>8547272.5469400324</v>
      </c>
      <c r="D45" s="224">
        <v>9247175.8376328126</v>
      </c>
      <c r="E45" s="108">
        <f t="shared" si="0"/>
        <v>699903.29069278017</v>
      </c>
      <c r="F45" s="180">
        <f t="shared" si="1"/>
        <v>8.1886155712134062E-2</v>
      </c>
      <c r="G45" s="84">
        <f t="shared" si="2"/>
        <v>828.30434605485345</v>
      </c>
      <c r="H45" s="84">
        <f t="shared" si="3"/>
        <v>893.61962095407932</v>
      </c>
      <c r="I45" s="226">
        <f t="shared" si="4"/>
        <v>65.315274899225869</v>
      </c>
      <c r="J45" s="110">
        <f t="shared" si="5"/>
        <v>2.1955768510849268E-3</v>
      </c>
      <c r="K45" s="110">
        <v>1.8461043327255176E-3</v>
      </c>
      <c r="L45" s="108">
        <v>10319</v>
      </c>
      <c r="M45" s="108">
        <v>10348</v>
      </c>
      <c r="N45" s="92">
        <v>6</v>
      </c>
      <c r="O45" s="92">
        <v>6</v>
      </c>
    </row>
    <row r="46" spans="1:15" ht="16.5">
      <c r="A46" s="82">
        <v>109</v>
      </c>
      <c r="B46" s="83" t="s">
        <v>58</v>
      </c>
      <c r="C46" s="84">
        <v>17435951.812233258</v>
      </c>
      <c r="D46" s="224">
        <v>15457928.34371696</v>
      </c>
      <c r="E46" s="108">
        <f t="shared" si="0"/>
        <v>-1978023.4685162976</v>
      </c>
      <c r="F46" s="180">
        <f t="shared" si="1"/>
        <v>-0.1134451098407197</v>
      </c>
      <c r="G46" s="84">
        <f t="shared" si="2"/>
        <v>255.21380307430229</v>
      </c>
      <c r="H46" s="84">
        <f t="shared" si="3"/>
        <v>225.88412525706838</v>
      </c>
      <c r="I46" s="226">
        <f t="shared" si="4"/>
        <v>-29.329677817233915</v>
      </c>
      <c r="J46" s="110">
        <f t="shared" si="5"/>
        <v>3.6702091787931867E-3</v>
      </c>
      <c r="K46" s="110">
        <v>1.2208586954136581E-2</v>
      </c>
      <c r="L46" s="108">
        <v>68319</v>
      </c>
      <c r="M46" s="108">
        <v>68433</v>
      </c>
      <c r="N46" s="92">
        <v>5</v>
      </c>
      <c r="O46" s="92">
        <v>5</v>
      </c>
    </row>
    <row r="47" spans="1:15" ht="16.5">
      <c r="A47" s="82">
        <v>111</v>
      </c>
      <c r="B47" s="83" t="s">
        <v>59</v>
      </c>
      <c r="C47" s="84">
        <v>10155686.393230747</v>
      </c>
      <c r="D47" s="224">
        <v>8765753.596945636</v>
      </c>
      <c r="E47" s="108">
        <f t="shared" si="0"/>
        <v>-1389932.7962851115</v>
      </c>
      <c r="F47" s="180">
        <f t="shared" si="1"/>
        <v>-0.13686251647269931</v>
      </c>
      <c r="G47" s="84">
        <f t="shared" si="2"/>
        <v>565.68185780820738</v>
      </c>
      <c r="H47" s="84">
        <f t="shared" si="3"/>
        <v>491.65705294439596</v>
      </c>
      <c r="I47" s="226">
        <f t="shared" si="4"/>
        <v>-74.024804863811426</v>
      </c>
      <c r="J47" s="110">
        <f t="shared" si="5"/>
        <v>2.0812717328726636E-3</v>
      </c>
      <c r="K47" s="110">
        <v>3.1807300104525755E-3</v>
      </c>
      <c r="L47" s="108">
        <v>17953</v>
      </c>
      <c r="M47" s="108">
        <v>17829</v>
      </c>
      <c r="N47" s="92">
        <v>7</v>
      </c>
      <c r="O47" s="92">
        <v>7</v>
      </c>
    </row>
    <row r="48" spans="1:15" ht="16.5">
      <c r="A48" s="82">
        <v>139</v>
      </c>
      <c r="B48" s="83" t="s">
        <v>60</v>
      </c>
      <c r="C48" s="84">
        <v>13891163.784589646</v>
      </c>
      <c r="D48" s="224">
        <v>14347129.921649426</v>
      </c>
      <c r="E48" s="108">
        <f t="shared" si="0"/>
        <v>455966.13705977984</v>
      </c>
      <c r="F48" s="180">
        <f t="shared" si="1"/>
        <v>3.2824185513211798E-2</v>
      </c>
      <c r="G48" s="84">
        <f t="shared" si="2"/>
        <v>1422.4005513608076</v>
      </c>
      <c r="H48" s="84">
        <f t="shared" si="3"/>
        <v>1463.0970754282507</v>
      </c>
      <c r="I48" s="226">
        <f t="shared" si="4"/>
        <v>40.696524067443079</v>
      </c>
      <c r="J48" s="110">
        <f t="shared" si="5"/>
        <v>3.4064699199604638E-3</v>
      </c>
      <c r="K48" s="110">
        <v>1.7494104258510268E-3</v>
      </c>
      <c r="L48" s="108">
        <v>9766</v>
      </c>
      <c r="M48" s="108">
        <v>9806</v>
      </c>
      <c r="N48" s="92">
        <v>17</v>
      </c>
      <c r="O48" s="92">
        <v>17</v>
      </c>
    </row>
    <row r="49" spans="1:15" ht="16.5">
      <c r="A49" s="82">
        <v>140</v>
      </c>
      <c r="B49" s="83" t="s">
        <v>61</v>
      </c>
      <c r="C49" s="84">
        <v>22775714.483298663</v>
      </c>
      <c r="D49" s="224">
        <v>22322719.267695192</v>
      </c>
      <c r="E49" s="108">
        <f t="shared" si="0"/>
        <v>-452995.2156034708</v>
      </c>
      <c r="F49" s="180">
        <f t="shared" si="1"/>
        <v>-1.9889396485701923E-2</v>
      </c>
      <c r="G49" s="84">
        <f t="shared" si="2"/>
        <v>1104.6519780433923</v>
      </c>
      <c r="H49" s="84">
        <f t="shared" si="3"/>
        <v>1090.8820440646628</v>
      </c>
      <c r="I49" s="226">
        <f t="shared" si="4"/>
        <v>-13.769933978729568</v>
      </c>
      <c r="J49" s="110">
        <f t="shared" si="5"/>
        <v>5.3001312549892463E-3</v>
      </c>
      <c r="K49" s="110">
        <v>3.6506409896175365E-3</v>
      </c>
      <c r="L49" s="108">
        <v>20618</v>
      </c>
      <c r="M49" s="108">
        <v>20463</v>
      </c>
      <c r="N49" s="92">
        <v>11</v>
      </c>
      <c r="O49" s="92">
        <v>11</v>
      </c>
    </row>
    <row r="50" spans="1:15" ht="16.5">
      <c r="A50" s="82">
        <v>142</v>
      </c>
      <c r="B50" s="83" t="s">
        <v>62</v>
      </c>
      <c r="C50" s="84">
        <v>4315025.3545017894</v>
      </c>
      <c r="D50" s="224">
        <v>4180063.5321761826</v>
      </c>
      <c r="E50" s="108">
        <f t="shared" si="0"/>
        <v>-134961.82232560683</v>
      </c>
      <c r="F50" s="180">
        <f t="shared" si="1"/>
        <v>-3.1277179445725285E-2</v>
      </c>
      <c r="G50" s="84">
        <f t="shared" si="2"/>
        <v>669.61908046272333</v>
      </c>
      <c r="H50" s="84">
        <f t="shared" si="3"/>
        <v>653.03289051338584</v>
      </c>
      <c r="I50" s="226">
        <f t="shared" si="4"/>
        <v>-16.586189949337495</v>
      </c>
      <c r="J50" s="110">
        <f t="shared" si="5"/>
        <v>9.9248147634010053E-4</v>
      </c>
      <c r="K50" s="110">
        <v>1.1419514721468919E-3</v>
      </c>
      <c r="L50" s="108">
        <v>6444</v>
      </c>
      <c r="M50" s="108">
        <v>6401</v>
      </c>
      <c r="N50" s="92">
        <v>7</v>
      </c>
      <c r="O50" s="92">
        <v>7</v>
      </c>
    </row>
    <row r="51" spans="1:15" ht="16.5">
      <c r="A51" s="82">
        <v>143</v>
      </c>
      <c r="B51" s="83" t="s">
        <v>63</v>
      </c>
      <c r="C51" s="84">
        <v>3545195.691084641</v>
      </c>
      <c r="D51" s="224">
        <v>3822459.7071602428</v>
      </c>
      <c r="E51" s="108">
        <f t="shared" si="0"/>
        <v>277264.0160756018</v>
      </c>
      <c r="F51" s="180">
        <f t="shared" si="1"/>
        <v>7.8208381210903982E-2</v>
      </c>
      <c r="G51" s="84">
        <f t="shared" si="2"/>
        <v>517.54681621673592</v>
      </c>
      <c r="H51" s="84">
        <f t="shared" si="3"/>
        <v>565.61996258659997</v>
      </c>
      <c r="I51" s="226">
        <f t="shared" si="4"/>
        <v>48.073146369864048</v>
      </c>
      <c r="J51" s="110">
        <f t="shared" si="5"/>
        <v>9.0757483091121762E-4</v>
      </c>
      <c r="K51" s="110">
        <v>1.2056410012136691E-3</v>
      </c>
      <c r="L51" s="108">
        <v>6850</v>
      </c>
      <c r="M51" s="108">
        <v>6758</v>
      </c>
      <c r="N51" s="92">
        <v>6</v>
      </c>
      <c r="O51" s="92">
        <v>6</v>
      </c>
    </row>
    <row r="52" spans="1:15" ht="16.5">
      <c r="A52" s="82">
        <v>145</v>
      </c>
      <c r="B52" s="83" t="s">
        <v>64</v>
      </c>
      <c r="C52" s="84">
        <v>14434963.258791743</v>
      </c>
      <c r="D52" s="224">
        <v>14880172.670101078</v>
      </c>
      <c r="E52" s="108">
        <f t="shared" si="0"/>
        <v>445209.41130933538</v>
      </c>
      <c r="F52" s="180">
        <f t="shared" si="1"/>
        <v>3.0842434672507853E-2</v>
      </c>
      <c r="G52" s="84">
        <f t="shared" si="2"/>
        <v>1169.4858023812478</v>
      </c>
      <c r="H52" s="84">
        <f t="shared" si="3"/>
        <v>1197.213989065981</v>
      </c>
      <c r="I52" s="226">
        <f t="shared" si="4"/>
        <v>27.728186684733146</v>
      </c>
      <c r="J52" s="110">
        <f t="shared" si="5"/>
        <v>3.5330314063741065E-3</v>
      </c>
      <c r="K52" s="110">
        <v>2.2173589825517453E-3</v>
      </c>
      <c r="L52" s="108">
        <v>12343</v>
      </c>
      <c r="M52" s="108">
        <v>12429</v>
      </c>
      <c r="N52" s="92">
        <v>14</v>
      </c>
      <c r="O52" s="92">
        <v>14</v>
      </c>
    </row>
    <row r="53" spans="1:15" ht="16.5">
      <c r="A53" s="82">
        <v>146</v>
      </c>
      <c r="B53" s="83" t="s">
        <v>65</v>
      </c>
      <c r="C53" s="84">
        <v>4213955.0988182761</v>
      </c>
      <c r="D53" s="224">
        <v>4046002.3314165017</v>
      </c>
      <c r="E53" s="108">
        <f t="shared" si="0"/>
        <v>-167952.76740177441</v>
      </c>
      <c r="F53" s="180">
        <f t="shared" si="1"/>
        <v>-3.9856325818201907E-2</v>
      </c>
      <c r="G53" s="84">
        <f t="shared" si="2"/>
        <v>956.41286854704401</v>
      </c>
      <c r="H53" s="84">
        <f t="shared" si="3"/>
        <v>923.32321575000037</v>
      </c>
      <c r="I53" s="226">
        <f t="shared" si="4"/>
        <v>-33.089652797043641</v>
      </c>
      <c r="J53" s="110">
        <f t="shared" si="5"/>
        <v>9.6065103705952198E-4</v>
      </c>
      <c r="K53" s="110">
        <v>7.8175774893730367E-4</v>
      </c>
      <c r="L53" s="108">
        <v>4406</v>
      </c>
      <c r="M53" s="108">
        <v>4382</v>
      </c>
      <c r="N53" s="92">
        <v>12</v>
      </c>
      <c r="O53" s="92">
        <v>12</v>
      </c>
    </row>
    <row r="54" spans="1:15" ht="16.5">
      <c r="A54" s="82">
        <v>148</v>
      </c>
      <c r="B54" s="83" t="s">
        <v>66</v>
      </c>
      <c r="C54" s="84">
        <v>12410513.423124122</v>
      </c>
      <c r="D54" s="224">
        <v>12597150.551037053</v>
      </c>
      <c r="E54" s="108">
        <f t="shared" si="0"/>
        <v>186637.12791293114</v>
      </c>
      <c r="F54" s="180">
        <f t="shared" si="1"/>
        <v>1.5038630679466976E-2</v>
      </c>
      <c r="G54" s="84">
        <f t="shared" si="2"/>
        <v>1741.3376488177523</v>
      </c>
      <c r="H54" s="84">
        <f t="shared" si="3"/>
        <v>1743.7916045178645</v>
      </c>
      <c r="I54" s="226">
        <f t="shared" si="4"/>
        <v>2.4539557001121466</v>
      </c>
      <c r="J54" s="110">
        <f t="shared" si="5"/>
        <v>2.9909685535480057E-3</v>
      </c>
      <c r="K54" s="110">
        <v>1.2887763528806667E-3</v>
      </c>
      <c r="L54" s="108">
        <v>7127</v>
      </c>
      <c r="M54" s="108">
        <v>7224</v>
      </c>
      <c r="N54" s="92">
        <v>19</v>
      </c>
      <c r="O54" s="92">
        <v>19</v>
      </c>
    </row>
    <row r="55" spans="1:15" ht="16.5">
      <c r="A55" s="82">
        <v>149</v>
      </c>
      <c r="B55" s="83" t="s">
        <v>67</v>
      </c>
      <c r="C55" s="84">
        <v>2459179.6315054144</v>
      </c>
      <c r="D55" s="224">
        <v>2180997.0436486099</v>
      </c>
      <c r="E55" s="108">
        <f t="shared" si="0"/>
        <v>-278182.58785680449</v>
      </c>
      <c r="F55" s="180">
        <f t="shared" si="1"/>
        <v>-0.11312007642423091</v>
      </c>
      <c r="G55" s="84">
        <f t="shared" si="2"/>
        <v>457.18156376750591</v>
      </c>
      <c r="H55" s="84">
        <f t="shared" si="3"/>
        <v>403.73880852436315</v>
      </c>
      <c r="I55" s="226">
        <f t="shared" si="4"/>
        <v>-53.442755243142756</v>
      </c>
      <c r="J55" s="110">
        <f t="shared" si="5"/>
        <v>5.1783881970015298E-4</v>
      </c>
      <c r="K55" s="110">
        <v>9.6372783198523835E-4</v>
      </c>
      <c r="L55" s="108">
        <v>5379</v>
      </c>
      <c r="M55" s="108">
        <v>5402</v>
      </c>
      <c r="N55" s="92">
        <v>1</v>
      </c>
      <c r="O55" s="93">
        <v>33</v>
      </c>
    </row>
    <row r="56" spans="1:15" ht="16.5">
      <c r="A56" s="82">
        <v>151</v>
      </c>
      <c r="B56" s="83" t="s">
        <v>68</v>
      </c>
      <c r="C56" s="84">
        <v>533318.57574598433</v>
      </c>
      <c r="D56" s="224">
        <v>492801.41803339147</v>
      </c>
      <c r="E56" s="108">
        <f t="shared" si="0"/>
        <v>-40517.15771259286</v>
      </c>
      <c r="F56" s="180">
        <f t="shared" si="1"/>
        <v>-7.5971772886251163E-2</v>
      </c>
      <c r="G56" s="84">
        <f t="shared" si="2"/>
        <v>294.00141992612146</v>
      </c>
      <c r="H56" s="84">
        <f t="shared" si="3"/>
        <v>274.6942129506084</v>
      </c>
      <c r="I56" s="226">
        <f t="shared" si="4"/>
        <v>-19.307206975513054</v>
      </c>
      <c r="J56" s="110">
        <f t="shared" si="5"/>
        <v>1.1700690076776106E-4</v>
      </c>
      <c r="K56" s="110">
        <v>3.200532637137204E-4</v>
      </c>
      <c r="L56" s="108">
        <v>1814</v>
      </c>
      <c r="M56" s="108">
        <v>1794</v>
      </c>
      <c r="N56" s="92">
        <v>14</v>
      </c>
      <c r="O56" s="92">
        <v>14</v>
      </c>
    </row>
    <row r="57" spans="1:15" ht="16.5">
      <c r="A57" s="82">
        <v>152</v>
      </c>
      <c r="B57" s="83" t="s">
        <v>69</v>
      </c>
      <c r="C57" s="84">
        <v>4435432.8490187265</v>
      </c>
      <c r="D57" s="224">
        <v>4421445.8553697485</v>
      </c>
      <c r="E57" s="108">
        <f t="shared" si="0"/>
        <v>-13986.99364897795</v>
      </c>
      <c r="F57" s="180">
        <f t="shared" si="1"/>
        <v>-3.1534675701543682E-3</v>
      </c>
      <c r="G57" s="84">
        <f t="shared" si="2"/>
        <v>1018.0015719574768</v>
      </c>
      <c r="H57" s="84">
        <f t="shared" si="3"/>
        <v>1023.7198090691708</v>
      </c>
      <c r="I57" s="226">
        <f t="shared" si="4"/>
        <v>5.7182371116939521</v>
      </c>
      <c r="J57" s="110">
        <f t="shared" si="5"/>
        <v>1.0497934005827526E-3</v>
      </c>
      <c r="K57" s="110">
        <v>7.7051842027846056E-4</v>
      </c>
      <c r="L57" s="108">
        <v>4357</v>
      </c>
      <c r="M57" s="108">
        <v>4319</v>
      </c>
      <c r="N57" s="92">
        <v>14</v>
      </c>
      <c r="O57" s="92">
        <v>14</v>
      </c>
    </row>
    <row r="58" spans="1:15" ht="16.5">
      <c r="A58" s="82">
        <v>153</v>
      </c>
      <c r="B58" s="83" t="s">
        <v>70</v>
      </c>
      <c r="C58" s="84">
        <v>21082174.069782659</v>
      </c>
      <c r="D58" s="224">
        <v>21119467.649670281</v>
      </c>
      <c r="E58" s="108">
        <f t="shared" si="0"/>
        <v>37293.579887621105</v>
      </c>
      <c r="F58" s="180">
        <f t="shared" si="1"/>
        <v>1.7689627153337308E-3</v>
      </c>
      <c r="G58" s="84">
        <f t="shared" si="2"/>
        <v>846.02809381526788</v>
      </c>
      <c r="H58" s="84">
        <f t="shared" si="3"/>
        <v>854.20917528192365</v>
      </c>
      <c r="I58" s="226">
        <f t="shared" si="4"/>
        <v>8.181081466655769</v>
      </c>
      <c r="J58" s="110">
        <f t="shared" si="5"/>
        <v>5.0144406349607361E-3</v>
      </c>
      <c r="K58" s="110">
        <v>4.4108120914481729E-3</v>
      </c>
      <c r="L58" s="108">
        <v>24919</v>
      </c>
      <c r="M58" s="108">
        <v>24724</v>
      </c>
      <c r="N58" s="92">
        <v>9</v>
      </c>
      <c r="O58" s="92">
        <v>9</v>
      </c>
    </row>
    <row r="59" spans="1:15" ht="16.5">
      <c r="A59" s="82">
        <v>165</v>
      </c>
      <c r="B59" s="83" t="s">
        <v>71</v>
      </c>
      <c r="C59" s="84">
        <v>9497376.3991533164</v>
      </c>
      <c r="D59" s="224">
        <v>9131298.194418285</v>
      </c>
      <c r="E59" s="108">
        <f t="shared" si="0"/>
        <v>-366078.20473503135</v>
      </c>
      <c r="F59" s="180">
        <f t="shared" si="1"/>
        <v>-3.8545192835325232E-2</v>
      </c>
      <c r="G59" s="84">
        <f t="shared" si="2"/>
        <v>589.05764430647628</v>
      </c>
      <c r="H59" s="84">
        <f t="shared" si="3"/>
        <v>570.17160127494753</v>
      </c>
      <c r="I59" s="226">
        <f t="shared" si="4"/>
        <v>-18.886043031528743</v>
      </c>
      <c r="J59" s="110">
        <f t="shared" si="5"/>
        <v>2.1680637729876444E-3</v>
      </c>
      <c r="K59" s="110">
        <v>2.8571087058947781E-3</v>
      </c>
      <c r="L59" s="108">
        <v>16123</v>
      </c>
      <c r="M59" s="108">
        <v>16015</v>
      </c>
      <c r="N59" s="92">
        <v>5</v>
      </c>
      <c r="O59" s="92">
        <v>5</v>
      </c>
    </row>
    <row r="60" spans="1:15" ht="16.5">
      <c r="A60" s="82">
        <v>167</v>
      </c>
      <c r="B60" s="83" t="s">
        <v>72</v>
      </c>
      <c r="C60" s="84">
        <v>52297334.769290626</v>
      </c>
      <c r="D60" s="224">
        <v>56539070.335201859</v>
      </c>
      <c r="E60" s="108">
        <f t="shared" si="0"/>
        <v>4241735.5659112334</v>
      </c>
      <c r="F60" s="180">
        <f t="shared" si="1"/>
        <v>8.1108063816705461E-2</v>
      </c>
      <c r="G60" s="84">
        <f t="shared" si="2"/>
        <v>669.94612960583413</v>
      </c>
      <c r="H60" s="84">
        <f t="shared" si="3"/>
        <v>718.03851024500398</v>
      </c>
      <c r="I60" s="226">
        <f t="shared" si="4"/>
        <v>48.092380639169846</v>
      </c>
      <c r="J60" s="110">
        <f t="shared" si="5"/>
        <v>1.3424193093056752E-2</v>
      </c>
      <c r="K60" s="110">
        <v>1.4047555205173945E-2</v>
      </c>
      <c r="L60" s="108">
        <v>78062</v>
      </c>
      <c r="M60" s="108">
        <v>78741</v>
      </c>
      <c r="N60" s="92">
        <v>12</v>
      </c>
      <c r="O60" s="92">
        <v>12</v>
      </c>
    </row>
    <row r="61" spans="1:15" ht="16.5">
      <c r="A61" s="82">
        <v>169</v>
      </c>
      <c r="B61" s="83" t="s">
        <v>73</v>
      </c>
      <c r="C61" s="84">
        <v>2973928.7180785006</v>
      </c>
      <c r="D61" s="224">
        <v>2794188.436716177</v>
      </c>
      <c r="E61" s="108">
        <f t="shared" si="0"/>
        <v>-179740.28136232356</v>
      </c>
      <c r="F61" s="180">
        <f t="shared" si="1"/>
        <v>-6.0438664945021418E-2</v>
      </c>
      <c r="G61" s="84">
        <f t="shared" si="2"/>
        <v>604.94888488171284</v>
      </c>
      <c r="H61" s="84">
        <f t="shared" si="3"/>
        <v>576.35900097280876</v>
      </c>
      <c r="I61" s="226">
        <f t="shared" si="4"/>
        <v>-28.589883908904085</v>
      </c>
      <c r="J61" s="110">
        <f t="shared" si="5"/>
        <v>6.6343017121578624E-4</v>
      </c>
      <c r="K61" s="110">
        <v>8.6489310060430119E-4</v>
      </c>
      <c r="L61" s="108">
        <v>4916</v>
      </c>
      <c r="M61" s="108">
        <v>4848</v>
      </c>
      <c r="N61" s="92">
        <v>5</v>
      </c>
      <c r="O61" s="92">
        <v>5</v>
      </c>
    </row>
    <row r="62" spans="1:15" ht="16.5">
      <c r="A62" s="82">
        <v>171</v>
      </c>
      <c r="B62" s="83" t="s">
        <v>74</v>
      </c>
      <c r="C62" s="84">
        <v>3576948.5927614239</v>
      </c>
      <c r="D62" s="224">
        <v>3713418.4144913778</v>
      </c>
      <c r="E62" s="108">
        <f t="shared" si="0"/>
        <v>136469.82172995387</v>
      </c>
      <c r="F62" s="180">
        <f t="shared" si="1"/>
        <v>3.8152581226949762E-2</v>
      </c>
      <c r="G62" s="84">
        <f t="shared" si="2"/>
        <v>779.29163240989624</v>
      </c>
      <c r="H62" s="84">
        <f t="shared" si="3"/>
        <v>815.77733183026749</v>
      </c>
      <c r="I62" s="226">
        <f t="shared" si="4"/>
        <v>36.485699420371247</v>
      </c>
      <c r="J62" s="110">
        <f t="shared" si="5"/>
        <v>8.8168492222992858E-4</v>
      </c>
      <c r="K62" s="110">
        <v>8.1208609611195938E-4</v>
      </c>
      <c r="L62" s="108">
        <v>4590</v>
      </c>
      <c r="M62" s="108">
        <v>4552</v>
      </c>
      <c r="N62" s="92">
        <v>11</v>
      </c>
      <c r="O62" s="92">
        <v>11</v>
      </c>
    </row>
    <row r="63" spans="1:15" ht="16.5">
      <c r="A63" s="82">
        <v>172</v>
      </c>
      <c r="B63" s="83" t="s">
        <v>75</v>
      </c>
      <c r="C63" s="84">
        <v>4044137.6556783151</v>
      </c>
      <c r="D63" s="224">
        <v>4152901.9728275063</v>
      </c>
      <c r="E63" s="108">
        <f t="shared" si="0"/>
        <v>108764.31714919116</v>
      </c>
      <c r="F63" s="180">
        <f t="shared" si="1"/>
        <v>2.6894316269496111E-2</v>
      </c>
      <c r="G63" s="84">
        <f t="shared" si="2"/>
        <v>991.45321296354871</v>
      </c>
      <c r="H63" s="84">
        <f t="shared" si="3"/>
        <v>1013.150029965237</v>
      </c>
      <c r="I63" s="226">
        <f t="shared" si="4"/>
        <v>21.69681700168826</v>
      </c>
      <c r="J63" s="110">
        <f t="shared" si="5"/>
        <v>9.8603244887566881E-4</v>
      </c>
      <c r="K63" s="110">
        <v>7.3126997099361201E-4</v>
      </c>
      <c r="L63" s="108">
        <v>4079</v>
      </c>
      <c r="M63" s="108">
        <v>4099</v>
      </c>
      <c r="N63" s="92">
        <v>13</v>
      </c>
      <c r="O63" s="92">
        <v>13</v>
      </c>
    </row>
    <row r="64" spans="1:15" ht="16.5">
      <c r="A64" s="82">
        <v>176</v>
      </c>
      <c r="B64" s="83" t="s">
        <v>76</v>
      </c>
      <c r="C64" s="84">
        <v>2833385.4652880691</v>
      </c>
      <c r="D64" s="224">
        <v>2652087.5302558243</v>
      </c>
      <c r="E64" s="108">
        <f t="shared" si="0"/>
        <v>-181297.93503224477</v>
      </c>
      <c r="F64" s="180">
        <f t="shared" si="1"/>
        <v>-6.3986329164645542E-2</v>
      </c>
      <c r="G64" s="84">
        <f t="shared" si="2"/>
        <v>665.27012568397959</v>
      </c>
      <c r="H64" s="84">
        <f t="shared" si="3"/>
        <v>637.5210409268808</v>
      </c>
      <c r="I64" s="226">
        <f t="shared" si="4"/>
        <v>-27.749084757098785</v>
      </c>
      <c r="J64" s="110">
        <f t="shared" si="5"/>
        <v>6.2969084731617688E-4</v>
      </c>
      <c r="K64" s="110">
        <v>7.4215249556804726E-4</v>
      </c>
      <c r="L64" s="108">
        <v>4259</v>
      </c>
      <c r="M64" s="108">
        <v>4160</v>
      </c>
      <c r="N64" s="92">
        <v>12</v>
      </c>
      <c r="O64" s="92">
        <v>12</v>
      </c>
    </row>
    <row r="65" spans="1:15" ht="16.5">
      <c r="A65" s="82">
        <v>177</v>
      </c>
      <c r="B65" s="83" t="s">
        <v>77</v>
      </c>
      <c r="C65" s="84">
        <v>1227753.1738928047</v>
      </c>
      <c r="D65" s="224">
        <v>716926.09014719655</v>
      </c>
      <c r="E65" s="108">
        <f t="shared" si="0"/>
        <v>-510827.08374560811</v>
      </c>
      <c r="F65" s="180">
        <f t="shared" si="1"/>
        <v>-0.41606659596402601</v>
      </c>
      <c r="G65" s="84">
        <f t="shared" si="2"/>
        <v>718.82504326276614</v>
      </c>
      <c r="H65" s="84">
        <f t="shared" si="3"/>
        <v>429.81180464460226</v>
      </c>
      <c r="I65" s="226">
        <f t="shared" si="4"/>
        <v>-289.01323861816388</v>
      </c>
      <c r="J65" s="110">
        <f t="shared" si="5"/>
        <v>1.7022130379094812E-4</v>
      </c>
      <c r="K65" s="110">
        <v>2.9757460639603435E-4</v>
      </c>
      <c r="L65" s="108">
        <v>1708</v>
      </c>
      <c r="M65" s="108">
        <v>1668</v>
      </c>
      <c r="N65" s="92">
        <v>6</v>
      </c>
      <c r="O65" s="92">
        <v>6</v>
      </c>
    </row>
    <row r="66" spans="1:15" ht="16.5">
      <c r="A66" s="82">
        <v>178</v>
      </c>
      <c r="B66" s="83" t="s">
        <v>78</v>
      </c>
      <c r="C66" s="84">
        <v>3933697.5807342771</v>
      </c>
      <c r="D66" s="224">
        <v>4034451.8014010359</v>
      </c>
      <c r="E66" s="108">
        <f t="shared" si="0"/>
        <v>100754.22066675872</v>
      </c>
      <c r="F66" s="180">
        <f t="shared" si="1"/>
        <v>2.5613107921720713E-2</v>
      </c>
      <c r="G66" s="84">
        <f t="shared" si="2"/>
        <v>686.03027218944487</v>
      </c>
      <c r="H66" s="84">
        <f t="shared" si="3"/>
        <v>711.04191071572711</v>
      </c>
      <c r="I66" s="226">
        <f t="shared" si="4"/>
        <v>25.01163852628224</v>
      </c>
      <c r="J66" s="110">
        <f t="shared" si="5"/>
        <v>9.579085698711604E-4</v>
      </c>
      <c r="K66" s="110">
        <v>1.0122531874646875E-3</v>
      </c>
      <c r="L66" s="108">
        <v>5734</v>
      </c>
      <c r="M66" s="108">
        <v>5674</v>
      </c>
      <c r="N66" s="92">
        <v>10</v>
      </c>
      <c r="O66" s="92">
        <v>10</v>
      </c>
    </row>
    <row r="67" spans="1:15" ht="16.5">
      <c r="A67" s="82">
        <v>179</v>
      </c>
      <c r="B67" s="83" t="s">
        <v>79</v>
      </c>
      <c r="C67" s="84">
        <v>48761577.487152845</v>
      </c>
      <c r="D67" s="224">
        <v>59117931.858420655</v>
      </c>
      <c r="E67" s="108">
        <f t="shared" si="0"/>
        <v>10356354.37126781</v>
      </c>
      <c r="F67" s="180">
        <f t="shared" si="1"/>
        <v>0.21238759910908106</v>
      </c>
      <c r="G67" s="84">
        <f t="shared" si="2"/>
        <v>330.03653220495204</v>
      </c>
      <c r="H67" s="84">
        <f t="shared" si="3"/>
        <v>396.24872219003885</v>
      </c>
      <c r="I67" s="226">
        <f t="shared" si="4"/>
        <v>66.212189985086809</v>
      </c>
      <c r="J67" s="110">
        <f t="shared" si="5"/>
        <v>1.4036497732002847E-2</v>
      </c>
      <c r="K67" s="110">
        <v>2.6616514284562319E-2</v>
      </c>
      <c r="L67" s="108">
        <v>147746</v>
      </c>
      <c r="M67" s="108">
        <v>149194</v>
      </c>
      <c r="N67" s="92">
        <v>13</v>
      </c>
      <c r="O67" s="92">
        <v>13</v>
      </c>
    </row>
    <row r="68" spans="1:15" ht="16.5">
      <c r="A68" s="82">
        <v>181</v>
      </c>
      <c r="B68" s="83" t="s">
        <v>80</v>
      </c>
      <c r="C68" s="84">
        <v>1972234.1295618932</v>
      </c>
      <c r="D68" s="224">
        <v>1962383.8112558872</v>
      </c>
      <c r="E68" s="108">
        <f t="shared" si="0"/>
        <v>-9850.3183060060255</v>
      </c>
      <c r="F68" s="180">
        <f t="shared" si="1"/>
        <v>-4.9944974373778575E-3</v>
      </c>
      <c r="G68" s="84">
        <f t="shared" si="2"/>
        <v>1172.5529902270471</v>
      </c>
      <c r="H68" s="84">
        <f t="shared" si="3"/>
        <v>1183.5849283811142</v>
      </c>
      <c r="I68" s="226">
        <f t="shared" si="4"/>
        <v>11.03193815406712</v>
      </c>
      <c r="J68" s="110">
        <f t="shared" si="5"/>
        <v>4.6593300966581261E-4</v>
      </c>
      <c r="K68" s="110">
        <v>2.9579058597399577E-4</v>
      </c>
      <c r="L68" s="108">
        <v>1682</v>
      </c>
      <c r="M68" s="108">
        <v>1658</v>
      </c>
      <c r="N68" s="92">
        <v>4</v>
      </c>
      <c r="O68" s="92">
        <v>4</v>
      </c>
    </row>
    <row r="69" spans="1:15" ht="16.5">
      <c r="A69" s="82">
        <v>182</v>
      </c>
      <c r="B69" s="83" t="s">
        <v>81</v>
      </c>
      <c r="C69" s="84">
        <v>4014974.3452204317</v>
      </c>
      <c r="D69" s="224">
        <v>3825117.1650130609</v>
      </c>
      <c r="E69" s="108">
        <f t="shared" si="0"/>
        <v>-189857.18020737078</v>
      </c>
      <c r="F69" s="180">
        <f t="shared" si="1"/>
        <v>-4.7287271071453675E-2</v>
      </c>
      <c r="G69" s="84">
        <f t="shared" si="2"/>
        <v>209.30947477950326</v>
      </c>
      <c r="H69" s="84">
        <f t="shared" si="3"/>
        <v>200.10029111807182</v>
      </c>
      <c r="I69" s="226">
        <f t="shared" si="4"/>
        <v>-9.2091836614314388</v>
      </c>
      <c r="J69" s="110">
        <f t="shared" si="5"/>
        <v>9.0820579684577213E-4</v>
      </c>
      <c r="K69" s="110">
        <v>3.4103334387689402E-3</v>
      </c>
      <c r="L69" s="108">
        <v>19182</v>
      </c>
      <c r="M69" s="108">
        <v>19116</v>
      </c>
      <c r="N69" s="92">
        <v>13</v>
      </c>
      <c r="O69" s="92">
        <v>13</v>
      </c>
    </row>
    <row r="70" spans="1:15" ht="16.5">
      <c r="A70" s="82">
        <v>186</v>
      </c>
      <c r="B70" s="83" t="s">
        <v>82</v>
      </c>
      <c r="C70" s="84">
        <v>18861331.471003871</v>
      </c>
      <c r="D70" s="224">
        <v>22282482.536513001</v>
      </c>
      <c r="E70" s="108">
        <f t="shared" si="0"/>
        <v>3421151.0655091293</v>
      </c>
      <c r="F70" s="180">
        <f t="shared" si="1"/>
        <v>0.18138438798812132</v>
      </c>
      <c r="G70" s="84">
        <f t="shared" si="2"/>
        <v>405.70728051202133</v>
      </c>
      <c r="H70" s="84">
        <f t="shared" si="3"/>
        <v>475.40019492891128</v>
      </c>
      <c r="I70" s="226">
        <f t="shared" si="4"/>
        <v>69.692914416889948</v>
      </c>
      <c r="J70" s="110">
        <f t="shared" si="5"/>
        <v>5.2905777613498775E-3</v>
      </c>
      <c r="K70" s="110">
        <v>8.3618821201370055E-3</v>
      </c>
      <c r="L70" s="108">
        <v>46490</v>
      </c>
      <c r="M70" s="108">
        <v>46871</v>
      </c>
      <c r="N70" s="92">
        <v>1</v>
      </c>
      <c r="O70" s="93">
        <v>35</v>
      </c>
    </row>
    <row r="71" spans="1:15" ht="16.5">
      <c r="A71" s="82">
        <v>202</v>
      </c>
      <c r="B71" s="83" t="s">
        <v>83</v>
      </c>
      <c r="C71" s="84">
        <v>26742887.652394362</v>
      </c>
      <c r="D71" s="224">
        <v>26823897.307190564</v>
      </c>
      <c r="E71" s="108">
        <f t="shared" si="0"/>
        <v>81009.654796201736</v>
      </c>
      <c r="F71" s="180">
        <f t="shared" si="1"/>
        <v>3.0292037213471494E-3</v>
      </c>
      <c r="G71" s="84">
        <f t="shared" si="2"/>
        <v>735.92800166197094</v>
      </c>
      <c r="H71" s="84">
        <f t="shared" si="3"/>
        <v>733.87588047360032</v>
      </c>
      <c r="I71" s="226">
        <f t="shared" si="4"/>
        <v>-2.0521211883706201</v>
      </c>
      <c r="J71" s="110">
        <f t="shared" si="5"/>
        <v>6.3688556395639145E-3</v>
      </c>
      <c r="K71" s="110">
        <v>6.520773044593196E-3</v>
      </c>
      <c r="L71" s="108">
        <v>36339</v>
      </c>
      <c r="M71" s="108">
        <v>36551</v>
      </c>
      <c r="N71" s="92">
        <v>2</v>
      </c>
      <c r="O71" s="92">
        <v>2</v>
      </c>
    </row>
    <row r="72" spans="1:15" ht="16.5">
      <c r="A72" s="82">
        <v>204</v>
      </c>
      <c r="B72" s="83" t="s">
        <v>84</v>
      </c>
      <c r="C72" s="84">
        <v>-470253.36921349057</v>
      </c>
      <c r="D72" s="224">
        <v>-125730.02234385454</v>
      </c>
      <c r="E72" s="108">
        <f t="shared" si="0"/>
        <v>344523.34686963604</v>
      </c>
      <c r="F72" s="180">
        <f t="shared" si="1"/>
        <v>-0.73263344704123901</v>
      </c>
      <c r="G72" s="84">
        <f t="shared" si="2"/>
        <v>-178.93963820909079</v>
      </c>
      <c r="H72" s="84">
        <f t="shared" si="3"/>
        <v>-48.563160426363282</v>
      </c>
      <c r="I72" s="226">
        <f t="shared" si="4"/>
        <v>130.37647778272751</v>
      </c>
      <c r="J72" s="110">
        <f t="shared" si="5"/>
        <v>-2.9852349667790435E-5</v>
      </c>
      <c r="K72" s="110">
        <v>4.6188288726578709E-4</v>
      </c>
      <c r="L72" s="108">
        <v>2628</v>
      </c>
      <c r="M72" s="108">
        <v>2589</v>
      </c>
      <c r="N72" s="92">
        <v>11</v>
      </c>
      <c r="O72" s="92">
        <v>11</v>
      </c>
    </row>
    <row r="73" spans="1:15" ht="16.5">
      <c r="A73" s="82">
        <v>205</v>
      </c>
      <c r="B73" s="83" t="s">
        <v>85</v>
      </c>
      <c r="C73" s="84">
        <v>53556689.030371368</v>
      </c>
      <c r="D73" s="224">
        <v>52126716.555724934</v>
      </c>
      <c r="E73" s="108">
        <f t="shared" si="0"/>
        <v>-1429972.4746464342</v>
      </c>
      <c r="F73" s="180">
        <f t="shared" si="1"/>
        <v>-2.6700165759603132E-2</v>
      </c>
      <c r="G73" s="84">
        <f t="shared" si="2"/>
        <v>1466.7841325109241</v>
      </c>
      <c r="H73" s="84">
        <f t="shared" si="3"/>
        <v>1430.7555390916184</v>
      </c>
      <c r="I73" s="226">
        <f t="shared" si="4"/>
        <v>-36.028593419305707</v>
      </c>
      <c r="J73" s="110">
        <f t="shared" si="5"/>
        <v>1.2376558443611548E-2</v>
      </c>
      <c r="K73" s="110">
        <v>6.4997216036131412E-3</v>
      </c>
      <c r="L73" s="108">
        <v>36513</v>
      </c>
      <c r="M73" s="108">
        <v>36433</v>
      </c>
      <c r="N73" s="92">
        <v>18</v>
      </c>
      <c r="O73" s="92">
        <v>18</v>
      </c>
    </row>
    <row r="74" spans="1:15" ht="16.5">
      <c r="A74" s="82">
        <v>208</v>
      </c>
      <c r="B74" s="83" t="s">
        <v>86</v>
      </c>
      <c r="C74" s="84">
        <v>14531299.041003752</v>
      </c>
      <c r="D74" s="224">
        <v>14364340.58292781</v>
      </c>
      <c r="E74" s="108">
        <f t="shared" si="0"/>
        <v>-166958.45807594247</v>
      </c>
      <c r="F74" s="180">
        <f t="shared" si="1"/>
        <v>-1.1489575543440869E-2</v>
      </c>
      <c r="G74" s="84">
        <f t="shared" si="2"/>
        <v>1174.5311219692655</v>
      </c>
      <c r="H74" s="84">
        <f t="shared" si="3"/>
        <v>1170.5925012572577</v>
      </c>
      <c r="I74" s="226">
        <f t="shared" si="4"/>
        <v>-3.9386207120078325</v>
      </c>
      <c r="J74" s="110">
        <f t="shared" si="5"/>
        <v>3.4105562842903061E-3</v>
      </c>
      <c r="K74" s="110">
        <v>2.1891714598835355E-3</v>
      </c>
      <c r="L74" s="108">
        <v>12372</v>
      </c>
      <c r="M74" s="108">
        <v>12271</v>
      </c>
      <c r="N74" s="92">
        <v>17</v>
      </c>
      <c r="O74" s="92">
        <v>17</v>
      </c>
    </row>
    <row r="75" spans="1:15" ht="16.5">
      <c r="A75" s="82">
        <v>211</v>
      </c>
      <c r="B75" s="83" t="s">
        <v>87</v>
      </c>
      <c r="C75" s="84">
        <v>19820693.205583524</v>
      </c>
      <c r="D75" s="224">
        <v>20147705.778580077</v>
      </c>
      <c r="E75" s="108">
        <f t="shared" ref="E75:E138" si="6">D75-C75</f>
        <v>327012.57299655303</v>
      </c>
      <c r="F75" s="180">
        <f t="shared" ref="F75:F138" si="7">E75/C75</f>
        <v>1.6498543698987934E-2</v>
      </c>
      <c r="G75" s="84">
        <f t="shared" ref="G75:G138" si="8">C75/L75</f>
        <v>592.13973069588997</v>
      </c>
      <c r="H75" s="84">
        <f t="shared" ref="H75:H138" si="9">D75/M75</f>
        <v>593.43482603104701</v>
      </c>
      <c r="I75" s="226">
        <f t="shared" ref="I75:I138" si="10">H75-G75</f>
        <v>1.2950953351570433</v>
      </c>
      <c r="J75" s="110">
        <f t="shared" ref="J75:J138" si="11">D75/$D$10</f>
        <v>4.7837131235134349E-3</v>
      </c>
      <c r="K75" s="110">
        <v>6.0569277348631661E-3</v>
      </c>
      <c r="L75" s="108">
        <v>33473</v>
      </c>
      <c r="M75" s="108">
        <v>33951</v>
      </c>
      <c r="N75" s="92">
        <v>6</v>
      </c>
      <c r="O75" s="92">
        <v>6</v>
      </c>
    </row>
    <row r="76" spans="1:15" ht="16.5">
      <c r="A76" s="82">
        <v>213</v>
      </c>
      <c r="B76" s="83" t="s">
        <v>88</v>
      </c>
      <c r="C76" s="84">
        <v>2387021.8792693941</v>
      </c>
      <c r="D76" s="224">
        <v>2425912.119650376</v>
      </c>
      <c r="E76" s="108">
        <f t="shared" si="6"/>
        <v>38890.240380981937</v>
      </c>
      <c r="F76" s="180">
        <f t="shared" si="7"/>
        <v>1.6292368628345058E-2</v>
      </c>
      <c r="G76" s="84">
        <f t="shared" si="8"/>
        <v>466.7621977452863</v>
      </c>
      <c r="H76" s="84">
        <f t="shared" si="9"/>
        <v>479.2398497926464</v>
      </c>
      <c r="I76" s="226">
        <f t="shared" si="10"/>
        <v>12.477652047360095</v>
      </c>
      <c r="J76" s="110">
        <f t="shared" si="11"/>
        <v>5.7598953304149653E-4</v>
      </c>
      <c r="K76" s="110">
        <v>9.0307113763592672E-4</v>
      </c>
      <c r="L76" s="108">
        <v>5114</v>
      </c>
      <c r="M76" s="108">
        <v>5062</v>
      </c>
      <c r="N76" s="92">
        <v>10</v>
      </c>
      <c r="O76" s="92">
        <v>10</v>
      </c>
    </row>
    <row r="77" spans="1:15" ht="16.5">
      <c r="A77" s="82">
        <v>214</v>
      </c>
      <c r="B77" s="83" t="s">
        <v>89</v>
      </c>
      <c r="C77" s="84">
        <v>11443043.950357717</v>
      </c>
      <c r="D77" s="224">
        <v>11787029.128870144</v>
      </c>
      <c r="E77" s="108">
        <f t="shared" si="6"/>
        <v>343985.17851242796</v>
      </c>
      <c r="F77" s="180">
        <f t="shared" si="7"/>
        <v>3.0060635964058738E-2</v>
      </c>
      <c r="G77" s="84">
        <f t="shared" si="8"/>
        <v>923.27286996592841</v>
      </c>
      <c r="H77" s="84">
        <f t="shared" si="9"/>
        <v>944.624870080954</v>
      </c>
      <c r="I77" s="226">
        <f t="shared" si="10"/>
        <v>21.352000115025589</v>
      </c>
      <c r="J77" s="110">
        <f t="shared" si="11"/>
        <v>2.7986196815995529E-3</v>
      </c>
      <c r="K77" s="110">
        <v>2.2261006826197341E-3</v>
      </c>
      <c r="L77" s="108">
        <v>12394</v>
      </c>
      <c r="M77" s="108">
        <v>12478</v>
      </c>
      <c r="N77" s="92">
        <v>4</v>
      </c>
      <c r="O77" s="92">
        <v>4</v>
      </c>
    </row>
    <row r="78" spans="1:15" ht="16.5">
      <c r="A78" s="82">
        <v>216</v>
      </c>
      <c r="B78" s="83" t="s">
        <v>90</v>
      </c>
      <c r="C78" s="84">
        <v>1326739.4217367913</v>
      </c>
      <c r="D78" s="224">
        <v>1237589.3493533011</v>
      </c>
      <c r="E78" s="108">
        <f t="shared" si="6"/>
        <v>-89150.072383490158</v>
      </c>
      <c r="F78" s="180">
        <f t="shared" si="7"/>
        <v>-6.7194862022556548E-2</v>
      </c>
      <c r="G78" s="84">
        <f t="shared" si="8"/>
        <v>1090.1720803096066</v>
      </c>
      <c r="H78" s="84">
        <f t="shared" si="9"/>
        <v>1043.498608223694</v>
      </c>
      <c r="I78" s="226">
        <f t="shared" si="10"/>
        <v>-46.673472085912636</v>
      </c>
      <c r="J78" s="110">
        <f t="shared" si="11"/>
        <v>2.9384350144302508E-4</v>
      </c>
      <c r="K78" s="110">
        <v>2.1158482205377503E-4</v>
      </c>
      <c r="L78" s="108">
        <v>1217</v>
      </c>
      <c r="M78" s="108">
        <v>1186</v>
      </c>
      <c r="N78" s="92">
        <v>13</v>
      </c>
      <c r="O78" s="92">
        <v>13</v>
      </c>
    </row>
    <row r="79" spans="1:15" ht="16.5">
      <c r="A79" s="82">
        <v>217</v>
      </c>
      <c r="B79" s="83" t="s">
        <v>91</v>
      </c>
      <c r="C79" s="84">
        <v>5045631.6177086066</v>
      </c>
      <c r="D79" s="224">
        <v>5255988.7556357384</v>
      </c>
      <c r="E79" s="108">
        <f t="shared" si="6"/>
        <v>210357.13792713173</v>
      </c>
      <c r="F79" s="180">
        <f t="shared" si="7"/>
        <v>4.1690942554910911E-2</v>
      </c>
      <c r="G79" s="84">
        <f t="shared" si="8"/>
        <v>961.80549327270433</v>
      </c>
      <c r="H79" s="84">
        <f t="shared" si="9"/>
        <v>998.47810707365852</v>
      </c>
      <c r="I79" s="226">
        <f t="shared" si="10"/>
        <v>36.672613800954196</v>
      </c>
      <c r="J79" s="110">
        <f t="shared" si="11"/>
        <v>1.2479407166102517E-3</v>
      </c>
      <c r="K79" s="110">
        <v>9.3910835016110597E-4</v>
      </c>
      <c r="L79" s="108">
        <v>5246</v>
      </c>
      <c r="M79" s="108">
        <v>5264</v>
      </c>
      <c r="N79" s="92">
        <v>16</v>
      </c>
      <c r="O79" s="92">
        <v>16</v>
      </c>
    </row>
    <row r="80" spans="1:15" ht="16.5">
      <c r="A80" s="82">
        <v>218</v>
      </c>
      <c r="B80" s="83" t="s">
        <v>92</v>
      </c>
      <c r="C80" s="84">
        <v>1169915.6104878073</v>
      </c>
      <c r="D80" s="224">
        <v>1112907.4357619151</v>
      </c>
      <c r="E80" s="108">
        <f t="shared" si="6"/>
        <v>-57008.174725892255</v>
      </c>
      <c r="F80" s="180">
        <f t="shared" si="7"/>
        <v>-4.8728450338501046E-2</v>
      </c>
      <c r="G80" s="84">
        <f t="shared" si="8"/>
        <v>984.77744990556175</v>
      </c>
      <c r="H80" s="84">
        <f t="shared" si="9"/>
        <v>960.23074699043582</v>
      </c>
      <c r="I80" s="226">
        <f t="shared" si="10"/>
        <v>-24.546702915125934</v>
      </c>
      <c r="J80" s="110">
        <f t="shared" si="11"/>
        <v>2.6424000649096033E-4</v>
      </c>
      <c r="K80" s="110">
        <v>2.0676796691427085E-4</v>
      </c>
      <c r="L80" s="108">
        <v>1188</v>
      </c>
      <c r="M80" s="108">
        <v>1159</v>
      </c>
      <c r="N80" s="92">
        <v>14</v>
      </c>
      <c r="O80" s="92">
        <v>14</v>
      </c>
    </row>
    <row r="81" spans="1:15" ht="16.5">
      <c r="A81" s="82">
        <v>224</v>
      </c>
      <c r="B81" s="83" t="s">
        <v>93</v>
      </c>
      <c r="C81" s="84">
        <v>7030314.7619628664</v>
      </c>
      <c r="D81" s="224">
        <v>6877383.1953413486</v>
      </c>
      <c r="E81" s="108">
        <f t="shared" si="6"/>
        <v>-152931.56662151776</v>
      </c>
      <c r="F81" s="180">
        <f t="shared" si="7"/>
        <v>-2.1753160676239652E-2</v>
      </c>
      <c r="G81" s="84">
        <f t="shared" si="8"/>
        <v>819.28851671866528</v>
      </c>
      <c r="H81" s="84">
        <f t="shared" si="9"/>
        <v>814.8558288319133</v>
      </c>
      <c r="I81" s="226">
        <f t="shared" si="10"/>
        <v>-4.4326878867519781</v>
      </c>
      <c r="J81" s="110">
        <f t="shared" si="11"/>
        <v>1.6329118862735241E-3</v>
      </c>
      <c r="K81" s="110">
        <v>1.5057132362005575E-3</v>
      </c>
      <c r="L81" s="108">
        <v>8581</v>
      </c>
      <c r="M81" s="108">
        <v>8440</v>
      </c>
      <c r="N81" s="92">
        <v>1</v>
      </c>
      <c r="O81" s="93">
        <v>33</v>
      </c>
    </row>
    <row r="82" spans="1:15" ht="16.5">
      <c r="A82" s="82">
        <v>226</v>
      </c>
      <c r="B82" s="83" t="s">
        <v>94</v>
      </c>
      <c r="C82" s="84">
        <v>3831767.0776492683</v>
      </c>
      <c r="D82" s="224">
        <v>3633572.7095660861</v>
      </c>
      <c r="E82" s="108">
        <f t="shared" si="6"/>
        <v>-198194.36808318226</v>
      </c>
      <c r="F82" s="180">
        <f t="shared" si="7"/>
        <v>-5.1724012463923441E-2</v>
      </c>
      <c r="G82" s="84">
        <f t="shared" si="8"/>
        <v>1057.0391938342809</v>
      </c>
      <c r="H82" s="84">
        <f t="shared" si="9"/>
        <v>1016.9528994027669</v>
      </c>
      <c r="I82" s="226">
        <f t="shared" si="10"/>
        <v>-40.086294431514034</v>
      </c>
      <c r="J82" s="110">
        <f t="shared" si="11"/>
        <v>8.6272698475034829E-4</v>
      </c>
      <c r="K82" s="110">
        <v>6.3743049679438289E-4</v>
      </c>
      <c r="L82" s="108">
        <v>3625</v>
      </c>
      <c r="M82" s="108">
        <v>3573</v>
      </c>
      <c r="N82" s="92">
        <v>13</v>
      </c>
      <c r="O82" s="92">
        <v>13</v>
      </c>
    </row>
    <row r="83" spans="1:15" ht="16.5">
      <c r="A83" s="82">
        <v>230</v>
      </c>
      <c r="B83" s="83" t="s">
        <v>95</v>
      </c>
      <c r="C83" s="84">
        <v>2237081.029765124</v>
      </c>
      <c r="D83" s="224">
        <v>2171965.3068422358</v>
      </c>
      <c r="E83" s="108">
        <f t="shared" si="6"/>
        <v>-65115.722922888119</v>
      </c>
      <c r="F83" s="180">
        <f t="shared" si="7"/>
        <v>-2.9107449420249547E-2</v>
      </c>
      <c r="G83" s="84">
        <f t="shared" si="8"/>
        <v>1009.5131000745145</v>
      </c>
      <c r="H83" s="84">
        <f t="shared" si="9"/>
        <v>1000.905671355869</v>
      </c>
      <c r="I83" s="226">
        <f t="shared" si="10"/>
        <v>-8.6074287186454512</v>
      </c>
      <c r="J83" s="110">
        <f t="shared" si="11"/>
        <v>5.1569439500169902E-4</v>
      </c>
      <c r="K83" s="110">
        <v>3.871324315823708E-4</v>
      </c>
      <c r="L83" s="108">
        <v>2216</v>
      </c>
      <c r="M83" s="108">
        <v>2170</v>
      </c>
      <c r="N83" s="92">
        <v>4</v>
      </c>
      <c r="O83" s="92">
        <v>4</v>
      </c>
    </row>
    <row r="84" spans="1:15" ht="16.5">
      <c r="A84" s="82">
        <v>231</v>
      </c>
      <c r="B84" s="83" t="s">
        <v>96</v>
      </c>
      <c r="C84" s="84">
        <v>-862351.19331284682</v>
      </c>
      <c r="D84" s="224">
        <v>-574039.4488404711</v>
      </c>
      <c r="E84" s="108">
        <f t="shared" si="6"/>
        <v>288311.74447237572</v>
      </c>
      <c r="F84" s="180">
        <f t="shared" si="7"/>
        <v>-0.33433216850409225</v>
      </c>
      <c r="G84" s="84">
        <f t="shared" si="8"/>
        <v>-713.86688188149571</v>
      </c>
      <c r="H84" s="84">
        <f t="shared" si="9"/>
        <v>-462.56200551206376</v>
      </c>
      <c r="I84" s="226">
        <f t="shared" si="10"/>
        <v>251.30487636943195</v>
      </c>
      <c r="J84" s="110">
        <f t="shared" si="11"/>
        <v>-1.3629542117654002E-4</v>
      </c>
      <c r="K84" s="110">
        <v>2.2139693437498717E-4</v>
      </c>
      <c r="L84" s="108">
        <v>1208</v>
      </c>
      <c r="M84" s="108">
        <v>1241</v>
      </c>
      <c r="N84" s="92">
        <v>15</v>
      </c>
      <c r="O84" s="92">
        <v>15</v>
      </c>
    </row>
    <row r="85" spans="1:15" ht="16.5">
      <c r="A85" s="82">
        <v>232</v>
      </c>
      <c r="B85" s="83" t="s">
        <v>97</v>
      </c>
      <c r="C85" s="84">
        <v>10959776.231806096</v>
      </c>
      <c r="D85" s="224">
        <v>11134933.803702455</v>
      </c>
      <c r="E85" s="108">
        <f t="shared" si="6"/>
        <v>175157.57189635932</v>
      </c>
      <c r="F85" s="180">
        <f t="shared" si="7"/>
        <v>1.5981856580980083E-2</v>
      </c>
      <c r="G85" s="84">
        <f t="shared" si="8"/>
        <v>868.58267806356753</v>
      </c>
      <c r="H85" s="84">
        <f t="shared" si="9"/>
        <v>889.51380441783476</v>
      </c>
      <c r="I85" s="226">
        <f t="shared" si="10"/>
        <v>20.931126354267235</v>
      </c>
      <c r="J85" s="110">
        <f t="shared" si="11"/>
        <v>2.643791285797642E-3</v>
      </c>
      <c r="K85" s="110">
        <v>2.2332367643078882E-3</v>
      </c>
      <c r="L85" s="108">
        <v>12618</v>
      </c>
      <c r="M85" s="108">
        <v>12518</v>
      </c>
      <c r="N85" s="92">
        <v>14</v>
      </c>
      <c r="O85" s="92">
        <v>14</v>
      </c>
    </row>
    <row r="86" spans="1:15" ht="16.5">
      <c r="A86" s="82">
        <v>233</v>
      </c>
      <c r="B86" s="83" t="s">
        <v>98</v>
      </c>
      <c r="C86" s="84">
        <v>15924713.061368059</v>
      </c>
      <c r="D86" s="224">
        <v>16609098.251736732</v>
      </c>
      <c r="E86" s="108">
        <f t="shared" si="6"/>
        <v>684385.19036867283</v>
      </c>
      <c r="F86" s="180">
        <f t="shared" si="7"/>
        <v>4.2976296510417546E-2</v>
      </c>
      <c r="G86" s="84">
        <f t="shared" si="8"/>
        <v>1050.0964761864859</v>
      </c>
      <c r="H86" s="84">
        <f t="shared" si="9"/>
        <v>1103.5945682217098</v>
      </c>
      <c r="I86" s="226">
        <f t="shared" si="10"/>
        <v>53.498092035223863</v>
      </c>
      <c r="J86" s="110">
        <f t="shared" si="11"/>
        <v>3.943533926380206E-3</v>
      </c>
      <c r="K86" s="110">
        <v>2.6849507351680555E-3</v>
      </c>
      <c r="L86" s="108">
        <v>15165</v>
      </c>
      <c r="M86" s="108">
        <v>15050</v>
      </c>
      <c r="N86" s="92">
        <v>14</v>
      </c>
      <c r="O86" s="92">
        <v>14</v>
      </c>
    </row>
    <row r="87" spans="1:15" ht="16.5">
      <c r="A87" s="82">
        <v>235</v>
      </c>
      <c r="B87" s="83" t="s">
        <v>99</v>
      </c>
      <c r="C87" s="84">
        <v>22370739.588083453</v>
      </c>
      <c r="D87" s="224">
        <v>22023388.66802555</v>
      </c>
      <c r="E87" s="108">
        <f t="shared" si="6"/>
        <v>-347350.92005790398</v>
      </c>
      <c r="F87" s="180">
        <f t="shared" si="7"/>
        <v>-1.5527019957933461E-2</v>
      </c>
      <c r="G87" s="84">
        <f t="shared" si="8"/>
        <v>2178.2609141269186</v>
      </c>
      <c r="H87" s="84">
        <f t="shared" si="9"/>
        <v>2147.9946033381011</v>
      </c>
      <c r="I87" s="226">
        <f t="shared" si="10"/>
        <v>-30.266310788817464</v>
      </c>
      <c r="J87" s="110">
        <f t="shared" si="11"/>
        <v>5.2290605468081125E-3</v>
      </c>
      <c r="K87" s="110">
        <v>1.8291561387161512E-3</v>
      </c>
      <c r="L87" s="108">
        <v>10270</v>
      </c>
      <c r="M87" s="108">
        <v>10253</v>
      </c>
      <c r="N87" s="92">
        <v>1</v>
      </c>
      <c r="O87" s="93">
        <v>33</v>
      </c>
    </row>
    <row r="88" spans="1:15" ht="16.5">
      <c r="A88" s="82">
        <v>236</v>
      </c>
      <c r="B88" s="83" t="s">
        <v>100</v>
      </c>
      <c r="C88" s="84">
        <v>6110138.2753091836</v>
      </c>
      <c r="D88" s="224">
        <v>6241172.6095394157</v>
      </c>
      <c r="E88" s="108">
        <f t="shared" si="6"/>
        <v>131034.33423023205</v>
      </c>
      <c r="F88" s="180">
        <f t="shared" si="7"/>
        <v>2.1445395885676823E-2</v>
      </c>
      <c r="G88" s="84">
        <f t="shared" si="8"/>
        <v>1476.9490634056524</v>
      </c>
      <c r="H88" s="84">
        <f t="shared" si="9"/>
        <v>1515.5834408789256</v>
      </c>
      <c r="I88" s="226">
        <f t="shared" si="10"/>
        <v>38.634377473273162</v>
      </c>
      <c r="J88" s="110">
        <f t="shared" si="11"/>
        <v>1.481855038309499E-3</v>
      </c>
      <c r="K88" s="110">
        <v>7.3465960979548529E-4</v>
      </c>
      <c r="L88" s="108">
        <v>4137</v>
      </c>
      <c r="M88" s="108">
        <v>4118</v>
      </c>
      <c r="N88" s="92">
        <v>16</v>
      </c>
      <c r="O88" s="92">
        <v>16</v>
      </c>
    </row>
    <row r="89" spans="1:15" ht="16.5">
      <c r="A89" s="82">
        <v>239</v>
      </c>
      <c r="B89" s="83" t="s">
        <v>101</v>
      </c>
      <c r="C89" s="84">
        <v>764244.71684590401</v>
      </c>
      <c r="D89" s="224">
        <v>442059.75613565813</v>
      </c>
      <c r="E89" s="108">
        <f t="shared" si="6"/>
        <v>-322184.96071024588</v>
      </c>
      <c r="F89" s="180">
        <f t="shared" si="7"/>
        <v>-0.42157302969646643</v>
      </c>
      <c r="G89" s="84">
        <f t="shared" si="8"/>
        <v>375.55022940830662</v>
      </c>
      <c r="H89" s="84">
        <f t="shared" si="9"/>
        <v>222.70012903559604</v>
      </c>
      <c r="I89" s="226">
        <f t="shared" si="10"/>
        <v>-152.85010037271059</v>
      </c>
      <c r="J89" s="110">
        <f t="shared" si="11"/>
        <v>1.0495919883104083E-4</v>
      </c>
      <c r="K89" s="110">
        <v>3.5412805377465719E-4</v>
      </c>
      <c r="L89" s="108">
        <v>2035</v>
      </c>
      <c r="M89" s="108">
        <v>1985</v>
      </c>
      <c r="N89" s="92">
        <v>11</v>
      </c>
      <c r="O89" s="92">
        <v>11</v>
      </c>
    </row>
    <row r="90" spans="1:15" ht="16.5">
      <c r="A90" s="82">
        <v>240</v>
      </c>
      <c r="B90" s="83" t="s">
        <v>102</v>
      </c>
      <c r="C90" s="84">
        <v>338345.11719091469</v>
      </c>
      <c r="D90" s="224">
        <v>-1689140.5638054833</v>
      </c>
      <c r="E90" s="108">
        <f t="shared" si="6"/>
        <v>-2027485.680996398</v>
      </c>
      <c r="F90" s="180">
        <f t="shared" si="7"/>
        <v>-5.9923598065473733</v>
      </c>
      <c r="G90" s="84">
        <f t="shared" si="8"/>
        <v>17.466579794069212</v>
      </c>
      <c r="H90" s="84">
        <f t="shared" si="9"/>
        <v>-87.060125956369617</v>
      </c>
      <c r="I90" s="226">
        <f t="shared" si="10"/>
        <v>-104.52670575043882</v>
      </c>
      <c r="J90" s="110">
        <f t="shared" si="11"/>
        <v>-4.0105627763959947E-4</v>
      </c>
      <c r="K90" s="110">
        <v>3.4613564228392437E-3</v>
      </c>
      <c r="L90" s="108">
        <v>19371</v>
      </c>
      <c r="M90" s="108">
        <v>19402</v>
      </c>
      <c r="N90" s="92">
        <v>19</v>
      </c>
      <c r="O90" s="92">
        <v>19</v>
      </c>
    </row>
    <row r="91" spans="1:15" ht="16.5">
      <c r="A91" s="82">
        <v>241</v>
      </c>
      <c r="B91" s="83" t="s">
        <v>103</v>
      </c>
      <c r="C91" s="84">
        <v>1827468.2093277331</v>
      </c>
      <c r="D91" s="224">
        <v>1601694.5569761605</v>
      </c>
      <c r="E91" s="108">
        <f t="shared" si="6"/>
        <v>-225773.65235157264</v>
      </c>
      <c r="F91" s="180">
        <f t="shared" si="7"/>
        <v>-0.12354450337312708</v>
      </c>
      <c r="G91" s="84">
        <f t="shared" si="8"/>
        <v>237.61126112699691</v>
      </c>
      <c r="H91" s="84">
        <f t="shared" si="9"/>
        <v>210.63842148555503</v>
      </c>
      <c r="I91" s="226">
        <f t="shared" si="10"/>
        <v>-26.97283964144188</v>
      </c>
      <c r="J91" s="110">
        <f t="shared" si="11"/>
        <v>3.8029378412964319E-4</v>
      </c>
      <c r="K91" s="110">
        <v>1.3565691289181326E-3</v>
      </c>
      <c r="L91" s="108">
        <v>7691</v>
      </c>
      <c r="M91" s="108">
        <v>7604</v>
      </c>
      <c r="N91" s="92">
        <v>19</v>
      </c>
      <c r="O91" s="92">
        <v>19</v>
      </c>
    </row>
    <row r="92" spans="1:15" ht="16.5">
      <c r="A92" s="82">
        <v>244</v>
      </c>
      <c r="B92" s="83" t="s">
        <v>104</v>
      </c>
      <c r="C92" s="84">
        <v>23351047.238409314</v>
      </c>
      <c r="D92" s="224">
        <v>23663542.511807691</v>
      </c>
      <c r="E92" s="108">
        <f t="shared" si="6"/>
        <v>312495.273398377</v>
      </c>
      <c r="F92" s="180">
        <f t="shared" si="7"/>
        <v>1.3382495020795665E-2</v>
      </c>
      <c r="G92" s="84">
        <f t="shared" si="8"/>
        <v>1196.6304826488324</v>
      </c>
      <c r="H92" s="84">
        <f t="shared" si="9"/>
        <v>1203.8226846318203</v>
      </c>
      <c r="I92" s="226">
        <f t="shared" si="10"/>
        <v>7.1922019829878536</v>
      </c>
      <c r="J92" s="110">
        <f t="shared" si="11"/>
        <v>5.6184858021353515E-3</v>
      </c>
      <c r="K92" s="110">
        <v>3.506848943601227E-3</v>
      </c>
      <c r="L92" s="108">
        <v>19514</v>
      </c>
      <c r="M92" s="108">
        <v>19657</v>
      </c>
      <c r="N92" s="92">
        <v>17</v>
      </c>
      <c r="O92" s="92">
        <v>17</v>
      </c>
    </row>
    <row r="93" spans="1:15" ht="16.5">
      <c r="A93" s="82">
        <v>245</v>
      </c>
      <c r="B93" s="83" t="s">
        <v>105</v>
      </c>
      <c r="C93" s="84">
        <v>18949535.828147717</v>
      </c>
      <c r="D93" s="224">
        <v>22109579.949482463</v>
      </c>
      <c r="E93" s="108">
        <f t="shared" si="6"/>
        <v>3160044.1213347465</v>
      </c>
      <c r="F93" s="180">
        <f t="shared" si="7"/>
        <v>0.16676103045441379</v>
      </c>
      <c r="G93" s="84">
        <f t="shared" si="8"/>
        <v>495.91834362219561</v>
      </c>
      <c r="H93" s="84">
        <f t="shared" si="9"/>
        <v>574.85712668631766</v>
      </c>
      <c r="I93" s="226">
        <f t="shared" si="10"/>
        <v>78.938783064122049</v>
      </c>
      <c r="J93" s="110">
        <f t="shared" si="11"/>
        <v>5.2495251281738089E-3</v>
      </c>
      <c r="K93" s="110">
        <v>6.8615209452025641E-3</v>
      </c>
      <c r="L93" s="108">
        <v>38211</v>
      </c>
      <c r="M93" s="108">
        <v>38461</v>
      </c>
      <c r="N93" s="92">
        <v>1</v>
      </c>
      <c r="O93" s="93">
        <v>32</v>
      </c>
    </row>
    <row r="94" spans="1:15" ht="16.5">
      <c r="A94" s="82">
        <v>249</v>
      </c>
      <c r="B94" s="83" t="s">
        <v>106</v>
      </c>
      <c r="C94" s="84">
        <v>8123537.3337581623</v>
      </c>
      <c r="D94" s="224">
        <v>8232003.680038061</v>
      </c>
      <c r="E94" s="108">
        <f t="shared" si="6"/>
        <v>108466.34627989866</v>
      </c>
      <c r="F94" s="180">
        <f t="shared" si="7"/>
        <v>1.3352107810123064E-2</v>
      </c>
      <c r="G94" s="84">
        <f t="shared" si="8"/>
        <v>884.5315041112982</v>
      </c>
      <c r="H94" s="84">
        <f t="shared" si="9"/>
        <v>901.84089395684282</v>
      </c>
      <c r="I94" s="226">
        <f t="shared" si="10"/>
        <v>17.309389845544615</v>
      </c>
      <c r="J94" s="110">
        <f t="shared" si="11"/>
        <v>1.9545423419313136E-3</v>
      </c>
      <c r="K94" s="110">
        <v>1.6284538412368113E-3</v>
      </c>
      <c r="L94" s="108">
        <v>9184</v>
      </c>
      <c r="M94" s="108">
        <v>9128</v>
      </c>
      <c r="N94" s="92">
        <v>13</v>
      </c>
      <c r="O94" s="92">
        <v>13</v>
      </c>
    </row>
    <row r="95" spans="1:15" ht="16.5">
      <c r="A95" s="82">
        <v>250</v>
      </c>
      <c r="B95" s="83" t="s">
        <v>107</v>
      </c>
      <c r="C95" s="84">
        <v>1060801.0876391656</v>
      </c>
      <c r="D95" s="224">
        <v>1197089.6208719779</v>
      </c>
      <c r="E95" s="108">
        <f t="shared" si="6"/>
        <v>136288.5332328123</v>
      </c>
      <c r="F95" s="180">
        <f t="shared" si="7"/>
        <v>0.12847699236067453</v>
      </c>
      <c r="G95" s="84">
        <f t="shared" si="8"/>
        <v>606.51863215504034</v>
      </c>
      <c r="H95" s="84">
        <f t="shared" si="9"/>
        <v>702.92990068818426</v>
      </c>
      <c r="I95" s="226">
        <f t="shared" si="10"/>
        <v>96.411268533143925</v>
      </c>
      <c r="J95" s="110">
        <f t="shared" si="11"/>
        <v>2.8422756378918018E-4</v>
      </c>
      <c r="K95" s="110">
        <v>3.0381867787316935E-4</v>
      </c>
      <c r="L95" s="108">
        <v>1749</v>
      </c>
      <c r="M95" s="108">
        <v>1703</v>
      </c>
      <c r="N95" s="92">
        <v>6</v>
      </c>
      <c r="O95" s="92">
        <v>6</v>
      </c>
    </row>
    <row r="96" spans="1:15" ht="16.5">
      <c r="A96" s="82">
        <v>256</v>
      </c>
      <c r="B96" s="83" t="s">
        <v>108</v>
      </c>
      <c r="C96" s="84">
        <v>2620205.8142376645</v>
      </c>
      <c r="D96" s="224">
        <v>2600058.3313635341</v>
      </c>
      <c r="E96" s="108">
        <f t="shared" si="6"/>
        <v>-20147.482874130365</v>
      </c>
      <c r="F96" s="180">
        <f t="shared" si="7"/>
        <v>-7.689274928195735E-3</v>
      </c>
      <c r="G96" s="84">
        <f t="shared" si="8"/>
        <v>1720.4240408651769</v>
      </c>
      <c r="H96" s="84">
        <f t="shared" si="9"/>
        <v>1742.6664419326637</v>
      </c>
      <c r="I96" s="226">
        <f t="shared" si="10"/>
        <v>22.242401067486753</v>
      </c>
      <c r="J96" s="110">
        <f t="shared" si="11"/>
        <v>6.1733744270116861E-4</v>
      </c>
      <c r="K96" s="110">
        <v>2.6617584696815539E-4</v>
      </c>
      <c r="L96" s="108">
        <v>1523</v>
      </c>
      <c r="M96" s="108">
        <v>1492</v>
      </c>
      <c r="N96" s="92">
        <v>13</v>
      </c>
      <c r="O96" s="92">
        <v>13</v>
      </c>
    </row>
    <row r="97" spans="1:15" ht="16.5">
      <c r="A97" s="82">
        <v>257</v>
      </c>
      <c r="B97" s="83" t="s">
        <v>109</v>
      </c>
      <c r="C97" s="84">
        <v>39026344.063460715</v>
      </c>
      <c r="D97" s="224">
        <v>39697480.626982823</v>
      </c>
      <c r="E97" s="108">
        <f t="shared" si="6"/>
        <v>671136.5635221079</v>
      </c>
      <c r="F97" s="180">
        <f t="shared" si="7"/>
        <v>1.7197013443810496E-2</v>
      </c>
      <c r="G97" s="84">
        <f t="shared" si="8"/>
        <v>948.3001424760829</v>
      </c>
      <c r="H97" s="84">
        <f t="shared" si="9"/>
        <v>953.46416781512721</v>
      </c>
      <c r="I97" s="226">
        <f t="shared" si="10"/>
        <v>5.1640253390443149</v>
      </c>
      <c r="J97" s="110">
        <f t="shared" si="11"/>
        <v>9.4254582200426346E-3</v>
      </c>
      <c r="K97" s="110">
        <v>7.4277690271576076E-3</v>
      </c>
      <c r="L97" s="108">
        <v>41154</v>
      </c>
      <c r="M97" s="108">
        <v>41635</v>
      </c>
      <c r="N97" s="92">
        <v>1</v>
      </c>
      <c r="O97" s="93">
        <v>33</v>
      </c>
    </row>
    <row r="98" spans="1:15" ht="16.5">
      <c r="A98" s="82">
        <v>260</v>
      </c>
      <c r="B98" s="83" t="s">
        <v>110</v>
      </c>
      <c r="C98" s="84">
        <v>14214473.646364449</v>
      </c>
      <c r="D98" s="224">
        <v>14159731.681070773</v>
      </c>
      <c r="E98" s="108">
        <f t="shared" si="6"/>
        <v>-54741.965293675661</v>
      </c>
      <c r="F98" s="180">
        <f t="shared" si="7"/>
        <v>-3.851142620935295E-3</v>
      </c>
      <c r="G98" s="84">
        <f t="shared" si="8"/>
        <v>1467.0733456873206</v>
      </c>
      <c r="H98" s="84">
        <f t="shared" si="9"/>
        <v>1480.2144763820586</v>
      </c>
      <c r="I98" s="226">
        <f t="shared" si="10"/>
        <v>13.141130694737967</v>
      </c>
      <c r="J98" s="110">
        <f t="shared" si="11"/>
        <v>3.3619755525803076E-3</v>
      </c>
      <c r="K98" s="110">
        <v>1.7065939357221011E-3</v>
      </c>
      <c r="L98" s="108">
        <v>9689</v>
      </c>
      <c r="M98" s="108">
        <v>9566</v>
      </c>
      <c r="N98" s="92">
        <v>12</v>
      </c>
      <c r="O98" s="92">
        <v>12</v>
      </c>
    </row>
    <row r="99" spans="1:15" ht="16.5">
      <c r="A99" s="82">
        <v>261</v>
      </c>
      <c r="B99" s="83" t="s">
        <v>111</v>
      </c>
      <c r="C99" s="84">
        <v>13006021.741377253</v>
      </c>
      <c r="D99" s="224">
        <v>12873461.022698473</v>
      </c>
      <c r="E99" s="108">
        <f t="shared" si="6"/>
        <v>-132560.7186787799</v>
      </c>
      <c r="F99" s="180">
        <f t="shared" si="7"/>
        <v>-1.0192257195530612E-2</v>
      </c>
      <c r="G99" s="84">
        <f t="shared" si="8"/>
        <v>1906.4822253557979</v>
      </c>
      <c r="H99" s="84">
        <f t="shared" si="9"/>
        <v>1882.9107829016343</v>
      </c>
      <c r="I99" s="226">
        <f t="shared" si="10"/>
        <v>-23.571442454163616</v>
      </c>
      <c r="J99" s="110">
        <f t="shared" si="11"/>
        <v>3.0565735432166647E-3</v>
      </c>
      <c r="K99" s="110">
        <v>1.2197347625477739E-3</v>
      </c>
      <c r="L99" s="108">
        <v>6822</v>
      </c>
      <c r="M99" s="108">
        <v>6837</v>
      </c>
      <c r="N99" s="92">
        <v>19</v>
      </c>
      <c r="O99" s="92">
        <v>19</v>
      </c>
    </row>
    <row r="100" spans="1:15" ht="16.5">
      <c r="A100" s="82">
        <v>263</v>
      </c>
      <c r="B100" s="83" t="s">
        <v>112</v>
      </c>
      <c r="C100" s="84">
        <v>9624259.7438913304</v>
      </c>
      <c r="D100" s="224">
        <v>9724645.8071531337</v>
      </c>
      <c r="E100" s="108">
        <f t="shared" si="6"/>
        <v>100386.06326180324</v>
      </c>
      <c r="F100" s="180">
        <f t="shared" si="7"/>
        <v>1.0430523067035869E-2</v>
      </c>
      <c r="G100" s="84">
        <f t="shared" si="8"/>
        <v>1287.526387142653</v>
      </c>
      <c r="H100" s="84">
        <f t="shared" si="9"/>
        <v>1322.361409729825</v>
      </c>
      <c r="I100" s="226">
        <f t="shared" si="10"/>
        <v>34.835022587172034</v>
      </c>
      <c r="J100" s="110">
        <f t="shared" si="11"/>
        <v>2.3089435730521608E-3</v>
      </c>
      <c r="K100" s="110">
        <v>1.3119686183671682E-3</v>
      </c>
      <c r="L100" s="108">
        <v>7475</v>
      </c>
      <c r="M100" s="108">
        <v>7354</v>
      </c>
      <c r="N100" s="92">
        <v>11</v>
      </c>
      <c r="O100" s="92">
        <v>11</v>
      </c>
    </row>
    <row r="101" spans="1:15" ht="16.5">
      <c r="A101" s="82">
        <v>265</v>
      </c>
      <c r="B101" s="83" t="s">
        <v>113</v>
      </c>
      <c r="C101" s="84">
        <v>1736510.4683958769</v>
      </c>
      <c r="D101" s="224">
        <v>1597585.2000642396</v>
      </c>
      <c r="E101" s="108">
        <f t="shared" si="6"/>
        <v>-138925.26833163737</v>
      </c>
      <c r="F101" s="180">
        <f t="shared" si="7"/>
        <v>-8.0002551588399765E-2</v>
      </c>
      <c r="G101" s="84">
        <f t="shared" si="8"/>
        <v>1677.7878921699294</v>
      </c>
      <c r="H101" s="84">
        <f t="shared" si="9"/>
        <v>1580.202967422591</v>
      </c>
      <c r="I101" s="226">
        <f t="shared" si="10"/>
        <v>-97.584924747338391</v>
      </c>
      <c r="J101" s="110">
        <f t="shared" si="11"/>
        <v>3.7931809067825003E-4</v>
      </c>
      <c r="K101" s="110">
        <v>1.8036446466809995E-4</v>
      </c>
      <c r="L101" s="108">
        <v>1035</v>
      </c>
      <c r="M101" s="108">
        <v>1011</v>
      </c>
      <c r="N101" s="92">
        <v>13</v>
      </c>
      <c r="O101" s="92">
        <v>13</v>
      </c>
    </row>
    <row r="102" spans="1:15" ht="16.5">
      <c r="A102" s="82">
        <v>271</v>
      </c>
      <c r="B102" s="83" t="s">
        <v>114</v>
      </c>
      <c r="C102" s="84">
        <v>3407484.8076324351</v>
      </c>
      <c r="D102" s="224">
        <v>3395183.0070613832</v>
      </c>
      <c r="E102" s="108">
        <f t="shared" si="6"/>
        <v>-12301.800571051892</v>
      </c>
      <c r="F102" s="180">
        <f t="shared" si="7"/>
        <v>-3.6102290297808674E-3</v>
      </c>
      <c r="G102" s="84">
        <f t="shared" si="8"/>
        <v>503.61880100981898</v>
      </c>
      <c r="H102" s="84">
        <f t="shared" si="9"/>
        <v>509.17561593602028</v>
      </c>
      <c r="I102" s="226">
        <f t="shared" si="10"/>
        <v>5.556814926201298</v>
      </c>
      <c r="J102" s="110">
        <f t="shared" si="11"/>
        <v>8.0612560487539455E-4</v>
      </c>
      <c r="K102" s="110">
        <v>1.1895848174153219E-3</v>
      </c>
      <c r="L102" s="108">
        <v>6766</v>
      </c>
      <c r="M102" s="108">
        <v>6668</v>
      </c>
      <c r="N102" s="92">
        <v>4</v>
      </c>
      <c r="O102" s="92">
        <v>4</v>
      </c>
    </row>
    <row r="103" spans="1:15" ht="16.5">
      <c r="A103" s="82">
        <v>272</v>
      </c>
      <c r="B103" s="83" t="s">
        <v>115</v>
      </c>
      <c r="C103" s="84">
        <v>31771150.868291359</v>
      </c>
      <c r="D103" s="224">
        <v>35487833.857716635</v>
      </c>
      <c r="E103" s="108">
        <f t="shared" si="6"/>
        <v>3716682.9894252755</v>
      </c>
      <c r="F103" s="180">
        <f t="shared" si="7"/>
        <v>0.11698295113176545</v>
      </c>
      <c r="G103" s="84">
        <f t="shared" si="8"/>
        <v>657.85590368136161</v>
      </c>
      <c r="H103" s="84">
        <f t="shared" si="9"/>
        <v>733.71997142094062</v>
      </c>
      <c r="I103" s="226">
        <f t="shared" si="10"/>
        <v>75.864067739579014</v>
      </c>
      <c r="J103" s="110">
        <f t="shared" si="11"/>
        <v>8.4259527320826155E-3</v>
      </c>
      <c r="K103" s="110">
        <v>8.6287715752739764E-3</v>
      </c>
      <c r="L103" s="108">
        <v>48295</v>
      </c>
      <c r="M103" s="108">
        <v>48367</v>
      </c>
      <c r="N103" s="92">
        <v>16</v>
      </c>
      <c r="O103" s="92">
        <v>16</v>
      </c>
    </row>
    <row r="104" spans="1:15" ht="16.5">
      <c r="A104" s="82">
        <v>273</v>
      </c>
      <c r="B104" s="83" t="s">
        <v>116</v>
      </c>
      <c r="C104" s="84">
        <v>5243592.9404853387</v>
      </c>
      <c r="D104" s="224">
        <v>5201748.8603264065</v>
      </c>
      <c r="E104" s="108">
        <f t="shared" si="6"/>
        <v>-41844.080158932135</v>
      </c>
      <c r="F104" s="180">
        <f t="shared" si="7"/>
        <v>-7.9800397616408246E-3</v>
      </c>
      <c r="G104" s="84">
        <f t="shared" si="8"/>
        <v>1307.3031514548338</v>
      </c>
      <c r="H104" s="84">
        <f t="shared" si="9"/>
        <v>1304.6774166858306</v>
      </c>
      <c r="I104" s="226">
        <f t="shared" si="10"/>
        <v>-2.625734769003202</v>
      </c>
      <c r="J104" s="110">
        <f t="shared" si="11"/>
        <v>1.2350624215894312E-3</v>
      </c>
      <c r="K104" s="110">
        <v>7.1128894226677993E-4</v>
      </c>
      <c r="L104" s="108">
        <v>4011</v>
      </c>
      <c r="M104" s="108">
        <v>3987</v>
      </c>
      <c r="N104" s="92">
        <v>19</v>
      </c>
      <c r="O104" s="92">
        <v>19</v>
      </c>
    </row>
    <row r="105" spans="1:15" ht="16.5">
      <c r="A105" s="82">
        <v>275</v>
      </c>
      <c r="B105" s="83" t="s">
        <v>117</v>
      </c>
      <c r="C105" s="84">
        <v>2946742.5839216826</v>
      </c>
      <c r="D105" s="224">
        <v>2892428.1958043003</v>
      </c>
      <c r="E105" s="108">
        <f t="shared" si="6"/>
        <v>-54314.388117382303</v>
      </c>
      <c r="F105" s="180">
        <f t="shared" si="7"/>
        <v>-1.8432009777079955E-2</v>
      </c>
      <c r="G105" s="84">
        <f t="shared" si="8"/>
        <v>1179.1687010490928</v>
      </c>
      <c r="H105" s="84">
        <f t="shared" si="9"/>
        <v>1184.9357623122901</v>
      </c>
      <c r="I105" s="226">
        <f t="shared" si="10"/>
        <v>5.7670612631973199</v>
      </c>
      <c r="J105" s="110">
        <f t="shared" si="11"/>
        <v>6.8675544854340527E-4</v>
      </c>
      <c r="K105" s="110">
        <v>4.3547938501961619E-4</v>
      </c>
      <c r="L105" s="108">
        <v>2499</v>
      </c>
      <c r="M105" s="108">
        <v>2441</v>
      </c>
      <c r="N105" s="92">
        <v>13</v>
      </c>
      <c r="O105" s="92">
        <v>13</v>
      </c>
    </row>
    <row r="106" spans="1:15" ht="16.5">
      <c r="A106" s="82">
        <v>276</v>
      </c>
      <c r="B106" s="83" t="s">
        <v>118</v>
      </c>
      <c r="C106" s="84">
        <v>17415364.374412604</v>
      </c>
      <c r="D106" s="224">
        <v>16932153.807971261</v>
      </c>
      <c r="E106" s="108">
        <f t="shared" si="6"/>
        <v>-483210.56644134223</v>
      </c>
      <c r="F106" s="180">
        <f t="shared" si="7"/>
        <v>-2.7746222017111272E-2</v>
      </c>
      <c r="G106" s="84">
        <f t="shared" si="8"/>
        <v>1150.5922551805368</v>
      </c>
      <c r="H106" s="84">
        <f t="shared" si="9"/>
        <v>1123.4923898859572</v>
      </c>
      <c r="I106" s="226">
        <f t="shared" si="10"/>
        <v>-27.099865294579558</v>
      </c>
      <c r="J106" s="110">
        <f t="shared" si="11"/>
        <v>4.0202377020342088E-3</v>
      </c>
      <c r="K106" s="110">
        <v>2.6886971780543368E-3</v>
      </c>
      <c r="L106" s="108">
        <v>15136</v>
      </c>
      <c r="M106" s="108">
        <v>15071</v>
      </c>
      <c r="N106" s="92">
        <v>12</v>
      </c>
      <c r="O106" s="92">
        <v>12</v>
      </c>
    </row>
    <row r="107" spans="1:15" ht="16.5">
      <c r="A107" s="82">
        <v>280</v>
      </c>
      <c r="B107" s="83" t="s">
        <v>119</v>
      </c>
      <c r="C107" s="84">
        <v>3042434.2489487967</v>
      </c>
      <c r="D107" s="224">
        <v>3081816.4799285084</v>
      </c>
      <c r="E107" s="108">
        <f t="shared" si="6"/>
        <v>39382.230979711749</v>
      </c>
      <c r="F107" s="180">
        <f t="shared" si="7"/>
        <v>1.294431621433359E-2</v>
      </c>
      <c r="G107" s="84">
        <f t="shared" si="8"/>
        <v>1509.8929275180133</v>
      </c>
      <c r="H107" s="84">
        <f t="shared" si="9"/>
        <v>1551.7706344050898</v>
      </c>
      <c r="I107" s="226">
        <f t="shared" si="10"/>
        <v>41.877706887076556</v>
      </c>
      <c r="J107" s="110">
        <f t="shared" si="11"/>
        <v>7.3172231624344156E-4</v>
      </c>
      <c r="K107" s="110">
        <v>3.5430645581686101E-4</v>
      </c>
      <c r="L107" s="108">
        <v>2015</v>
      </c>
      <c r="M107" s="108">
        <v>1986</v>
      </c>
      <c r="N107" s="92">
        <v>15</v>
      </c>
      <c r="O107" s="92">
        <v>15</v>
      </c>
    </row>
    <row r="108" spans="1:15" ht="16.5">
      <c r="A108" s="82">
        <v>284</v>
      </c>
      <c r="B108" s="83" t="s">
        <v>120</v>
      </c>
      <c r="C108" s="84">
        <v>3101423.2978633922</v>
      </c>
      <c r="D108" s="224">
        <v>2658282.4401565292</v>
      </c>
      <c r="E108" s="108">
        <f t="shared" si="6"/>
        <v>-443140.85770686297</v>
      </c>
      <c r="F108" s="180">
        <f t="shared" si="7"/>
        <v>-0.14288306211285251</v>
      </c>
      <c r="G108" s="84">
        <f t="shared" si="8"/>
        <v>1405.2665599743507</v>
      </c>
      <c r="H108" s="84">
        <f t="shared" si="9"/>
        <v>1216.0486917458963</v>
      </c>
      <c r="I108" s="226">
        <f t="shared" si="10"/>
        <v>-189.21786822845434</v>
      </c>
      <c r="J108" s="110">
        <f t="shared" si="11"/>
        <v>6.3116171810001032E-4</v>
      </c>
      <c r="K108" s="110">
        <v>3.8998686425763252E-4</v>
      </c>
      <c r="L108" s="108">
        <v>2207</v>
      </c>
      <c r="M108" s="108">
        <v>2186</v>
      </c>
      <c r="N108" s="92">
        <v>2</v>
      </c>
      <c r="O108" s="92">
        <v>2</v>
      </c>
    </row>
    <row r="109" spans="1:15" ht="16.5">
      <c r="A109" s="82">
        <v>285</v>
      </c>
      <c r="B109" s="83" t="s">
        <v>121</v>
      </c>
      <c r="C109" s="84">
        <v>13704922.029220421</v>
      </c>
      <c r="D109" s="224">
        <v>16163411.791661846</v>
      </c>
      <c r="E109" s="108">
        <f t="shared" si="6"/>
        <v>2458489.7624414247</v>
      </c>
      <c r="F109" s="180">
        <f t="shared" si="7"/>
        <v>0.17938735858545204</v>
      </c>
      <c r="G109" s="84">
        <f t="shared" si="8"/>
        <v>271.38459463802815</v>
      </c>
      <c r="H109" s="84">
        <f t="shared" si="9"/>
        <v>321.9161878442909</v>
      </c>
      <c r="I109" s="226">
        <f t="shared" si="10"/>
        <v>50.531593206262755</v>
      </c>
      <c r="J109" s="110">
        <f t="shared" si="11"/>
        <v>3.8377136314313321E-3</v>
      </c>
      <c r="K109" s="110">
        <v>8.9575665390556856E-3</v>
      </c>
      <c r="L109" s="108">
        <v>50500</v>
      </c>
      <c r="M109" s="108">
        <v>50210</v>
      </c>
      <c r="N109" s="92">
        <v>8</v>
      </c>
      <c r="O109" s="92">
        <v>8</v>
      </c>
    </row>
    <row r="110" spans="1:15" ht="16.5">
      <c r="A110" s="82">
        <v>286</v>
      </c>
      <c r="B110" s="83" t="s">
        <v>122</v>
      </c>
      <c r="C110" s="84">
        <v>1674014.5395304067</v>
      </c>
      <c r="D110" s="224">
        <v>5273278.7789322808</v>
      </c>
      <c r="E110" s="108">
        <f t="shared" si="6"/>
        <v>3599264.2394018741</v>
      </c>
      <c r="F110" s="180">
        <f t="shared" si="7"/>
        <v>2.1500794374292216</v>
      </c>
      <c r="G110" s="84">
        <f t="shared" si="8"/>
        <v>21.222293858144102</v>
      </c>
      <c r="H110" s="84">
        <f t="shared" si="9"/>
        <v>67.273221990307974</v>
      </c>
      <c r="I110" s="226">
        <f t="shared" si="10"/>
        <v>46.050928132163875</v>
      </c>
      <c r="J110" s="110">
        <f t="shared" si="11"/>
        <v>1.2520459240347843E-3</v>
      </c>
      <c r="K110" s="110">
        <v>1.3984222480191575E-2</v>
      </c>
      <c r="L110" s="108">
        <v>78880</v>
      </c>
      <c r="M110" s="108">
        <v>78386</v>
      </c>
      <c r="N110" s="92">
        <v>8</v>
      </c>
      <c r="O110" s="92">
        <v>8</v>
      </c>
    </row>
    <row r="111" spans="1:15" ht="16.5">
      <c r="A111" s="82">
        <v>287</v>
      </c>
      <c r="B111" s="83" t="s">
        <v>123</v>
      </c>
      <c r="C111" s="84">
        <v>8116424.9318205528</v>
      </c>
      <c r="D111" s="224">
        <v>8076498.0214409307</v>
      </c>
      <c r="E111" s="108">
        <f t="shared" si="6"/>
        <v>-39926.910379622132</v>
      </c>
      <c r="F111" s="180">
        <f t="shared" si="7"/>
        <v>-4.9192730438604986E-3</v>
      </c>
      <c r="G111" s="84">
        <f t="shared" si="8"/>
        <v>1309.3119748057029</v>
      </c>
      <c r="H111" s="84">
        <f t="shared" si="9"/>
        <v>1319.4736189251644</v>
      </c>
      <c r="I111" s="226">
        <f t="shared" si="10"/>
        <v>10.161644119461471</v>
      </c>
      <c r="J111" s="110">
        <f t="shared" si="11"/>
        <v>1.9176202988963912E-3</v>
      </c>
      <c r="K111" s="110">
        <v>1.0919989003298118E-3</v>
      </c>
      <c r="L111" s="108">
        <v>6199</v>
      </c>
      <c r="M111" s="108">
        <v>6121</v>
      </c>
      <c r="N111" s="92">
        <v>15</v>
      </c>
      <c r="O111" s="92">
        <v>15</v>
      </c>
    </row>
    <row r="112" spans="1:15" ht="16.5">
      <c r="A112" s="82">
        <v>288</v>
      </c>
      <c r="B112" s="83" t="s">
        <v>124</v>
      </c>
      <c r="C112" s="84">
        <v>8318338.3629717827</v>
      </c>
      <c r="D112" s="224">
        <v>8136908.6943968562</v>
      </c>
      <c r="E112" s="108">
        <f t="shared" si="6"/>
        <v>-181429.66857492644</v>
      </c>
      <c r="F112" s="180">
        <f t="shared" si="7"/>
        <v>-2.181080651666464E-2</v>
      </c>
      <c r="G112" s="84">
        <f t="shared" si="8"/>
        <v>1306.271727853609</v>
      </c>
      <c r="H112" s="84">
        <f t="shared" si="9"/>
        <v>1283.0193463255844</v>
      </c>
      <c r="I112" s="226">
        <f t="shared" si="10"/>
        <v>-23.252381528024671</v>
      </c>
      <c r="J112" s="110">
        <f t="shared" si="11"/>
        <v>1.9319637349280397E-3</v>
      </c>
      <c r="K112" s="110">
        <v>1.1314257516568643E-3</v>
      </c>
      <c r="L112" s="108">
        <v>6368</v>
      </c>
      <c r="M112" s="108">
        <v>6342</v>
      </c>
      <c r="N112" s="92">
        <v>15</v>
      </c>
      <c r="O112" s="92">
        <v>15</v>
      </c>
    </row>
    <row r="113" spans="1:15" ht="16.5">
      <c r="A113" s="82">
        <v>290</v>
      </c>
      <c r="B113" s="83" t="s">
        <v>125</v>
      </c>
      <c r="C113" s="84">
        <v>8213975.0409025159</v>
      </c>
      <c r="D113" s="224">
        <v>8002066.3751160242</v>
      </c>
      <c r="E113" s="108">
        <f t="shared" si="6"/>
        <v>-211908.66578649171</v>
      </c>
      <c r="F113" s="180">
        <f t="shared" si="7"/>
        <v>-2.579855243426794E-2</v>
      </c>
      <c r="G113" s="84">
        <f t="shared" si="8"/>
        <v>1083.3520233319066</v>
      </c>
      <c r="H113" s="84">
        <f t="shared" si="9"/>
        <v>1069.3660797963416</v>
      </c>
      <c r="I113" s="226">
        <f t="shared" si="10"/>
        <v>-13.985943535564957</v>
      </c>
      <c r="J113" s="110">
        <f t="shared" si="11"/>
        <v>1.8999478329966902E-3</v>
      </c>
      <c r="K113" s="110">
        <v>1.3349824818114657E-3</v>
      </c>
      <c r="L113" s="108">
        <v>7582</v>
      </c>
      <c r="M113" s="108">
        <v>7483</v>
      </c>
      <c r="N113" s="92">
        <v>18</v>
      </c>
      <c r="O113" s="92">
        <v>18</v>
      </c>
    </row>
    <row r="114" spans="1:15" ht="16.5">
      <c r="A114" s="82">
        <v>291</v>
      </c>
      <c r="B114" s="83" t="s">
        <v>126</v>
      </c>
      <c r="C114" s="84">
        <v>2795335.1526564201</v>
      </c>
      <c r="D114" s="224">
        <v>2796298.7932121512</v>
      </c>
      <c r="E114" s="108">
        <f t="shared" si="6"/>
        <v>963.64055573102087</v>
      </c>
      <c r="F114" s="180">
        <f t="shared" si="7"/>
        <v>3.4473167012380207E-4</v>
      </c>
      <c r="G114" s="84">
        <f t="shared" si="8"/>
        <v>1336.2022718242927</v>
      </c>
      <c r="H114" s="84">
        <f t="shared" si="9"/>
        <v>1372.0798789068456</v>
      </c>
      <c r="I114" s="226">
        <f t="shared" si="10"/>
        <v>35.877607082552913</v>
      </c>
      <c r="J114" s="110">
        <f t="shared" si="11"/>
        <v>6.6393123769829441E-4</v>
      </c>
      <c r="K114" s="110">
        <v>3.6358336201146161E-4</v>
      </c>
      <c r="L114" s="108">
        <v>2092</v>
      </c>
      <c r="M114" s="108">
        <v>2038</v>
      </c>
      <c r="N114" s="92">
        <v>6</v>
      </c>
      <c r="O114" s="92">
        <v>6</v>
      </c>
    </row>
    <row r="115" spans="1:15" ht="16.5">
      <c r="A115" s="82">
        <v>297</v>
      </c>
      <c r="B115" s="83" t="s">
        <v>127</v>
      </c>
      <c r="C115" s="84">
        <v>46566567.121729359</v>
      </c>
      <c r="D115" s="224">
        <v>56385993.556357637</v>
      </c>
      <c r="E115" s="108">
        <f t="shared" si="6"/>
        <v>9819426.434628278</v>
      </c>
      <c r="F115" s="180">
        <f t="shared" si="7"/>
        <v>0.21086859181522613</v>
      </c>
      <c r="G115" s="84">
        <f t="shared" si="8"/>
        <v>375.47324341627109</v>
      </c>
      <c r="H115" s="84">
        <f t="shared" si="9"/>
        <v>448.69728929350532</v>
      </c>
      <c r="I115" s="226">
        <f t="shared" si="10"/>
        <v>73.224045877234232</v>
      </c>
      <c r="J115" s="110">
        <f t="shared" si="11"/>
        <v>1.3387847744166419E-2</v>
      </c>
      <c r="K115" s="110">
        <v>2.241907103558996E-2</v>
      </c>
      <c r="L115" s="108">
        <v>124021</v>
      </c>
      <c r="M115" s="108">
        <v>125666</v>
      </c>
      <c r="N115" s="92">
        <v>11</v>
      </c>
      <c r="O115" s="92">
        <v>11</v>
      </c>
    </row>
    <row r="116" spans="1:15" ht="16.5">
      <c r="A116" s="82">
        <v>300</v>
      </c>
      <c r="B116" s="83" t="s">
        <v>128</v>
      </c>
      <c r="C116" s="84">
        <v>6680823.7762749344</v>
      </c>
      <c r="D116" s="224">
        <v>6473884.8814428281</v>
      </c>
      <c r="E116" s="108">
        <f t="shared" si="6"/>
        <v>-206938.89483210631</v>
      </c>
      <c r="F116" s="180">
        <f t="shared" si="7"/>
        <v>-3.09750566340324E-2</v>
      </c>
      <c r="G116" s="84">
        <f t="shared" si="8"/>
        <v>1975.990469173302</v>
      </c>
      <c r="H116" s="84">
        <f t="shared" si="9"/>
        <v>1941.1948669993487</v>
      </c>
      <c r="I116" s="226">
        <f t="shared" si="10"/>
        <v>-34.795602173953284</v>
      </c>
      <c r="J116" s="110">
        <f t="shared" si="11"/>
        <v>1.5371084136238491E-3</v>
      </c>
      <c r="K116" s="110">
        <v>5.9497081074986482E-4</v>
      </c>
      <c r="L116" s="108">
        <v>3381</v>
      </c>
      <c r="M116" s="108">
        <v>3335</v>
      </c>
      <c r="N116" s="92">
        <v>14</v>
      </c>
      <c r="O116" s="92">
        <v>14</v>
      </c>
    </row>
    <row r="117" spans="1:15" ht="16.5">
      <c r="A117" s="82">
        <v>301</v>
      </c>
      <c r="B117" s="83" t="s">
        <v>129</v>
      </c>
      <c r="C117" s="84">
        <v>13947913.59502295</v>
      </c>
      <c r="D117" s="224">
        <v>14401576.087167896</v>
      </c>
      <c r="E117" s="108">
        <f t="shared" si="6"/>
        <v>453662.49214494601</v>
      </c>
      <c r="F117" s="180">
        <f t="shared" si="7"/>
        <v>3.2525473365910933E-2</v>
      </c>
      <c r="G117" s="84">
        <f t="shared" si="8"/>
        <v>705.90179639774033</v>
      </c>
      <c r="H117" s="84">
        <f t="shared" si="9"/>
        <v>738.201654988359</v>
      </c>
      <c r="I117" s="226">
        <f t="shared" si="10"/>
        <v>32.299858590618669</v>
      </c>
      <c r="J117" s="110">
        <f t="shared" si="11"/>
        <v>3.4193971901607554E-3</v>
      </c>
      <c r="K117" s="110">
        <v>3.4804454413550562E-3</v>
      </c>
      <c r="L117" s="108">
        <v>19759</v>
      </c>
      <c r="M117" s="108">
        <v>19509</v>
      </c>
      <c r="N117" s="92">
        <v>14</v>
      </c>
      <c r="O117" s="92">
        <v>14</v>
      </c>
    </row>
    <row r="118" spans="1:15" ht="16.5">
      <c r="A118" s="82">
        <v>304</v>
      </c>
      <c r="B118" s="83" t="s">
        <v>130</v>
      </c>
      <c r="C118" s="84">
        <v>-141865.38287119422</v>
      </c>
      <c r="D118" s="224">
        <v>-181166.78816018024</v>
      </c>
      <c r="E118" s="108">
        <f t="shared" si="6"/>
        <v>-39301.405288986018</v>
      </c>
      <c r="F118" s="180">
        <f t="shared" si="7"/>
        <v>0.27703308935252713</v>
      </c>
      <c r="G118" s="84">
        <f t="shared" si="8"/>
        <v>-149.48933916880318</v>
      </c>
      <c r="H118" s="84">
        <f t="shared" si="9"/>
        <v>-186.76988470121674</v>
      </c>
      <c r="I118" s="226">
        <f t="shared" si="10"/>
        <v>-37.280545532413555</v>
      </c>
      <c r="J118" s="110">
        <f t="shared" si="11"/>
        <v>-4.3014820227720757E-5</v>
      </c>
      <c r="K118" s="110">
        <v>1.7304998093774178E-4</v>
      </c>
      <c r="L118" s="108">
        <v>949</v>
      </c>
      <c r="M118" s="108">
        <v>970</v>
      </c>
      <c r="N118" s="92">
        <v>2</v>
      </c>
      <c r="O118" s="92">
        <v>2</v>
      </c>
    </row>
    <row r="119" spans="1:15" ht="16.5">
      <c r="A119" s="82">
        <v>305</v>
      </c>
      <c r="B119" s="83" t="s">
        <v>131</v>
      </c>
      <c r="C119" s="84">
        <v>15698444.317196719</v>
      </c>
      <c r="D119" s="224">
        <v>15136349.151208974</v>
      </c>
      <c r="E119" s="108">
        <f t="shared" si="6"/>
        <v>-562095.16598774493</v>
      </c>
      <c r="F119" s="180">
        <f t="shared" si="7"/>
        <v>-3.5805787798476492E-2</v>
      </c>
      <c r="G119" s="84">
        <f t="shared" si="8"/>
        <v>1045.2389850986563</v>
      </c>
      <c r="H119" s="84">
        <f t="shared" si="9"/>
        <v>1017.5012873896864</v>
      </c>
      <c r="I119" s="226">
        <f t="shared" si="10"/>
        <v>-27.737697708969904</v>
      </c>
      <c r="J119" s="110">
        <f t="shared" si="11"/>
        <v>3.5938559393546405E-3</v>
      </c>
      <c r="K119" s="110">
        <v>2.6539087798245842E-3</v>
      </c>
      <c r="L119" s="108">
        <v>15019</v>
      </c>
      <c r="M119" s="108">
        <v>14876</v>
      </c>
      <c r="N119" s="92">
        <v>17</v>
      </c>
      <c r="O119" s="92">
        <v>17</v>
      </c>
    </row>
    <row r="120" spans="1:15" ht="16.5">
      <c r="A120" s="82">
        <v>309</v>
      </c>
      <c r="B120" s="83" t="s">
        <v>132</v>
      </c>
      <c r="C120" s="84">
        <v>4984394.9752243822</v>
      </c>
      <c r="D120" s="224">
        <v>5343032.5394996954</v>
      </c>
      <c r="E120" s="108">
        <f t="shared" si="6"/>
        <v>358637.56427531317</v>
      </c>
      <c r="F120" s="180">
        <f t="shared" si="7"/>
        <v>7.195207563966545E-2</v>
      </c>
      <c r="G120" s="84">
        <f t="shared" si="8"/>
        <v>777.7180488725827</v>
      </c>
      <c r="H120" s="84">
        <f t="shared" si="9"/>
        <v>829.1484387802135</v>
      </c>
      <c r="I120" s="226">
        <f t="shared" si="10"/>
        <v>51.430389907630797</v>
      </c>
      <c r="J120" s="110">
        <f t="shared" si="11"/>
        <v>1.268607709456304E-3</v>
      </c>
      <c r="K120" s="110">
        <v>1.1496227599616579E-3</v>
      </c>
      <c r="L120" s="108">
        <v>6409</v>
      </c>
      <c r="M120" s="108">
        <v>6444</v>
      </c>
      <c r="N120" s="92">
        <v>12</v>
      </c>
      <c r="O120" s="92">
        <v>12</v>
      </c>
    </row>
    <row r="121" spans="1:15" ht="16.5">
      <c r="A121" s="82">
        <v>312</v>
      </c>
      <c r="B121" s="83" t="s">
        <v>133</v>
      </c>
      <c r="C121" s="84">
        <v>915008.51517928205</v>
      </c>
      <c r="D121" s="224">
        <v>1024982.5179505567</v>
      </c>
      <c r="E121" s="108">
        <f t="shared" si="6"/>
        <v>109974.00277127465</v>
      </c>
      <c r="F121" s="180">
        <f t="shared" si="7"/>
        <v>0.12018904845899375</v>
      </c>
      <c r="G121" s="84">
        <f t="shared" si="8"/>
        <v>779.39396522937147</v>
      </c>
      <c r="H121" s="84">
        <f t="shared" si="9"/>
        <v>887.43075147234345</v>
      </c>
      <c r="I121" s="226">
        <f t="shared" si="10"/>
        <v>108.03678624297197</v>
      </c>
      <c r="J121" s="110">
        <f t="shared" si="11"/>
        <v>2.4336380411633552E-4</v>
      </c>
      <c r="K121" s="110">
        <v>2.0605435874545544E-4</v>
      </c>
      <c r="L121" s="108">
        <v>1174</v>
      </c>
      <c r="M121" s="108">
        <v>1155</v>
      </c>
      <c r="N121" s="92">
        <v>13</v>
      </c>
      <c r="O121" s="92">
        <v>13</v>
      </c>
    </row>
    <row r="122" spans="1:15" ht="16.5">
      <c r="A122" s="82">
        <v>316</v>
      </c>
      <c r="B122" s="83" t="s">
        <v>134</v>
      </c>
      <c r="C122" s="84">
        <v>1052424.4465432886</v>
      </c>
      <c r="D122" s="224">
        <v>497685.03912122664</v>
      </c>
      <c r="E122" s="108">
        <f t="shared" si="6"/>
        <v>-554739.40742206201</v>
      </c>
      <c r="F122" s="180">
        <f t="shared" si="7"/>
        <v>-0.52710615877853828</v>
      </c>
      <c r="G122" s="84">
        <f t="shared" si="8"/>
        <v>255.81537349131955</v>
      </c>
      <c r="H122" s="84">
        <f t="shared" si="9"/>
        <v>121.59419475231533</v>
      </c>
      <c r="I122" s="226">
        <f t="shared" si="10"/>
        <v>-134.22117873900422</v>
      </c>
      <c r="J122" s="110">
        <f t="shared" si="11"/>
        <v>1.18166429427991E-4</v>
      </c>
      <c r="K122" s="110">
        <v>7.3019955874038876E-4</v>
      </c>
      <c r="L122" s="108">
        <v>4114</v>
      </c>
      <c r="M122" s="108">
        <v>4093</v>
      </c>
      <c r="N122" s="92">
        <v>7</v>
      </c>
      <c r="O122" s="92">
        <v>7</v>
      </c>
    </row>
    <row r="123" spans="1:15" ht="16.5">
      <c r="A123" s="82">
        <v>317</v>
      </c>
      <c r="B123" s="83" t="s">
        <v>135</v>
      </c>
      <c r="C123" s="84">
        <v>4990469.5976479985</v>
      </c>
      <c r="D123" s="224">
        <v>4961569.7251795027</v>
      </c>
      <c r="E123" s="108">
        <f t="shared" si="6"/>
        <v>-28899.872468495741</v>
      </c>
      <c r="F123" s="180">
        <f t="shared" si="7"/>
        <v>-5.7910126297766066E-3</v>
      </c>
      <c r="G123" s="84">
        <f t="shared" si="8"/>
        <v>2045.2744252655732</v>
      </c>
      <c r="H123" s="84">
        <f t="shared" si="9"/>
        <v>2090.8426991906881</v>
      </c>
      <c r="I123" s="226">
        <f t="shared" si="10"/>
        <v>45.568273925114909</v>
      </c>
      <c r="J123" s="110">
        <f t="shared" si="11"/>
        <v>1.1780361728729223E-3</v>
      </c>
      <c r="K123" s="110">
        <v>4.2334804614975387E-4</v>
      </c>
      <c r="L123" s="108">
        <v>2440</v>
      </c>
      <c r="M123" s="108">
        <v>2373</v>
      </c>
      <c r="N123" s="92">
        <v>17</v>
      </c>
      <c r="O123" s="92">
        <v>17</v>
      </c>
    </row>
    <row r="124" spans="1:15" ht="16.5">
      <c r="A124" s="82">
        <v>320</v>
      </c>
      <c r="B124" s="83" t="s">
        <v>136</v>
      </c>
      <c r="C124" s="84">
        <v>7716944.9425480524</v>
      </c>
      <c r="D124" s="224">
        <v>6974071.7793475958</v>
      </c>
      <c r="E124" s="108">
        <f t="shared" si="6"/>
        <v>-742873.16320045665</v>
      </c>
      <c r="F124" s="180">
        <f t="shared" si="7"/>
        <v>-9.626518897453322E-2</v>
      </c>
      <c r="G124" s="84">
        <f t="shared" si="8"/>
        <v>1097.7162080438197</v>
      </c>
      <c r="H124" s="84">
        <f t="shared" si="9"/>
        <v>1002.8863645883802</v>
      </c>
      <c r="I124" s="226">
        <f t="shared" si="10"/>
        <v>-94.829843455439573</v>
      </c>
      <c r="J124" s="110">
        <f t="shared" si="11"/>
        <v>1.6558688647646607E-3</v>
      </c>
      <c r="K124" s="110">
        <v>1.2406078014856252E-3</v>
      </c>
      <c r="L124" s="108">
        <v>7030</v>
      </c>
      <c r="M124" s="108">
        <v>6954</v>
      </c>
      <c r="N124" s="92">
        <v>19</v>
      </c>
      <c r="O124" s="92">
        <v>19</v>
      </c>
    </row>
    <row r="125" spans="1:15" ht="16.5">
      <c r="A125" s="82">
        <v>322</v>
      </c>
      <c r="B125" s="83" t="s">
        <v>137</v>
      </c>
      <c r="C125" s="84">
        <v>9592506.9861717019</v>
      </c>
      <c r="D125" s="224">
        <v>9369263.4361856952</v>
      </c>
      <c r="E125" s="108">
        <f t="shared" si="6"/>
        <v>-223243.54998600669</v>
      </c>
      <c r="F125" s="180">
        <f t="shared" si="7"/>
        <v>-2.3272701318625938E-2</v>
      </c>
      <c r="G125" s="84">
        <f t="shared" si="8"/>
        <v>1484.448620577484</v>
      </c>
      <c r="H125" s="84">
        <f t="shared" si="9"/>
        <v>1470.6111185348761</v>
      </c>
      <c r="I125" s="226">
        <f t="shared" si="10"/>
        <v>-13.837502042607866</v>
      </c>
      <c r="J125" s="110">
        <f t="shared" si="11"/>
        <v>2.2245643722366686E-3</v>
      </c>
      <c r="K125" s="110">
        <v>1.1365994108807763E-3</v>
      </c>
      <c r="L125" s="108">
        <v>6462</v>
      </c>
      <c r="M125" s="108">
        <v>6371</v>
      </c>
      <c r="N125" s="92">
        <v>2</v>
      </c>
      <c r="O125" s="92">
        <v>2</v>
      </c>
    </row>
    <row r="126" spans="1:15" ht="16.5">
      <c r="A126" s="82">
        <v>398</v>
      </c>
      <c r="B126" s="83" t="s">
        <v>138</v>
      </c>
      <c r="C126" s="84">
        <v>88608937.814464211</v>
      </c>
      <c r="D126" s="224">
        <v>90811481.381059453</v>
      </c>
      <c r="E126" s="108">
        <f t="shared" si="6"/>
        <v>2202543.5665952414</v>
      </c>
      <c r="F126" s="180">
        <f t="shared" si="7"/>
        <v>2.4856900679783411E-2</v>
      </c>
      <c r="G126" s="84">
        <f t="shared" si="8"/>
        <v>734.16799494970053</v>
      </c>
      <c r="H126" s="84">
        <f t="shared" si="9"/>
        <v>748.42365792016824</v>
      </c>
      <c r="I126" s="226">
        <f t="shared" si="10"/>
        <v>14.255662970467711</v>
      </c>
      <c r="J126" s="110">
        <f t="shared" si="11"/>
        <v>2.1561565372376898E-2</v>
      </c>
      <c r="K126" s="110">
        <v>2.1646768594889461E-2</v>
      </c>
      <c r="L126" s="108">
        <v>120693</v>
      </c>
      <c r="M126" s="108">
        <v>121337</v>
      </c>
      <c r="N126" s="92">
        <v>7</v>
      </c>
      <c r="O126" s="92">
        <v>7</v>
      </c>
    </row>
    <row r="127" spans="1:15" ht="16.5">
      <c r="A127" s="82">
        <v>399</v>
      </c>
      <c r="B127" s="83" t="s">
        <v>139</v>
      </c>
      <c r="C127" s="84">
        <v>4645827.0726641277</v>
      </c>
      <c r="D127" s="224">
        <v>4312882.2035718951</v>
      </c>
      <c r="E127" s="108">
        <f t="shared" si="6"/>
        <v>-332944.86909223255</v>
      </c>
      <c r="F127" s="180">
        <f t="shared" si="7"/>
        <v>-7.1665359877742266E-2</v>
      </c>
      <c r="G127" s="84">
        <f t="shared" si="8"/>
        <v>604.76790844365109</v>
      </c>
      <c r="H127" s="84">
        <f t="shared" si="9"/>
        <v>563.33362115620366</v>
      </c>
      <c r="I127" s="226">
        <f t="shared" si="10"/>
        <v>-41.434287287447432</v>
      </c>
      <c r="J127" s="110">
        <f t="shared" si="11"/>
        <v>1.0240168992009394E-3</v>
      </c>
      <c r="K127" s="110">
        <v>1.3658460351127332E-3</v>
      </c>
      <c r="L127" s="108">
        <v>7682</v>
      </c>
      <c r="M127" s="108">
        <v>7656</v>
      </c>
      <c r="N127" s="92">
        <v>15</v>
      </c>
      <c r="O127" s="92">
        <v>15</v>
      </c>
    </row>
    <row r="128" spans="1:15" ht="16.5">
      <c r="A128" s="82">
        <v>400</v>
      </c>
      <c r="B128" s="83" t="s">
        <v>140</v>
      </c>
      <c r="C128" s="84">
        <v>12838432.695458852</v>
      </c>
      <c r="D128" s="224">
        <v>13236000.501509404</v>
      </c>
      <c r="E128" s="108">
        <f t="shared" si="6"/>
        <v>397567.80605055206</v>
      </c>
      <c r="F128" s="180">
        <f t="shared" si="7"/>
        <v>3.0967004733465465E-2</v>
      </c>
      <c r="G128" s="84">
        <f t="shared" si="8"/>
        <v>1520.9611059659817</v>
      </c>
      <c r="H128" s="84">
        <f t="shared" si="9"/>
        <v>1561.0331998477891</v>
      </c>
      <c r="I128" s="226">
        <f t="shared" si="10"/>
        <v>40.072093881807405</v>
      </c>
      <c r="J128" s="110">
        <f t="shared" si="11"/>
        <v>3.1426520715433673E-3</v>
      </c>
      <c r="K128" s="110">
        <v>1.5126709158465078E-3</v>
      </c>
      <c r="L128" s="108">
        <v>8441</v>
      </c>
      <c r="M128" s="108">
        <v>8479</v>
      </c>
      <c r="N128" s="92">
        <v>2</v>
      </c>
      <c r="O128" s="92">
        <v>2</v>
      </c>
    </row>
    <row r="129" spans="1:15" ht="16.5">
      <c r="A129" s="82">
        <v>402</v>
      </c>
      <c r="B129" s="83" t="s">
        <v>141</v>
      </c>
      <c r="C129" s="84">
        <v>6140738.1898395326</v>
      </c>
      <c r="D129" s="224">
        <v>5785649.3530143648</v>
      </c>
      <c r="E129" s="108">
        <f t="shared" si="6"/>
        <v>-355088.83682516776</v>
      </c>
      <c r="F129" s="180">
        <f t="shared" si="7"/>
        <v>-5.7825106012937964E-2</v>
      </c>
      <c r="G129" s="84">
        <f t="shared" si="8"/>
        <v>684.20481223838806</v>
      </c>
      <c r="H129" s="84">
        <f t="shared" si="9"/>
        <v>652.63952092660634</v>
      </c>
      <c r="I129" s="226">
        <f t="shared" si="10"/>
        <v>-31.565291311781721</v>
      </c>
      <c r="J129" s="110">
        <f t="shared" si="11"/>
        <v>1.3736991716191509E-3</v>
      </c>
      <c r="K129" s="110">
        <v>1.5815341041371968E-3</v>
      </c>
      <c r="L129" s="108">
        <v>8975</v>
      </c>
      <c r="M129" s="108">
        <v>8865</v>
      </c>
      <c r="N129" s="92">
        <v>11</v>
      </c>
      <c r="O129" s="92">
        <v>11</v>
      </c>
    </row>
    <row r="130" spans="1:15" ht="16.5">
      <c r="A130" s="82">
        <v>403</v>
      </c>
      <c r="B130" s="83" t="s">
        <v>142</v>
      </c>
      <c r="C130" s="84">
        <v>3287539.5942598004</v>
      </c>
      <c r="D130" s="224">
        <v>3483863.3800260103</v>
      </c>
      <c r="E130" s="108">
        <f t="shared" si="6"/>
        <v>196323.78576620994</v>
      </c>
      <c r="F130" s="180">
        <f t="shared" si="7"/>
        <v>5.9717542599030761E-2</v>
      </c>
      <c r="G130" s="84">
        <f t="shared" si="8"/>
        <v>1178.752095467838</v>
      </c>
      <c r="H130" s="84">
        <f t="shared" si="9"/>
        <v>1263.184691815087</v>
      </c>
      <c r="I130" s="226">
        <f t="shared" si="10"/>
        <v>84.432596347249046</v>
      </c>
      <c r="J130" s="110">
        <f t="shared" si="11"/>
        <v>8.2718117659214864E-4</v>
      </c>
      <c r="K130" s="110">
        <v>4.9203283239823898E-4</v>
      </c>
      <c r="L130" s="108">
        <v>2789</v>
      </c>
      <c r="M130" s="108">
        <v>2758</v>
      </c>
      <c r="N130" s="92">
        <v>14</v>
      </c>
      <c r="O130" s="92">
        <v>14</v>
      </c>
    </row>
    <row r="131" spans="1:15" ht="16.5">
      <c r="A131" s="82">
        <v>405</v>
      </c>
      <c r="B131" s="83" t="s">
        <v>143</v>
      </c>
      <c r="C131" s="84">
        <v>30269487.200610325</v>
      </c>
      <c r="D131" s="224">
        <v>29392932.264060915</v>
      </c>
      <c r="E131" s="108">
        <f t="shared" si="6"/>
        <v>-876554.93654941022</v>
      </c>
      <c r="F131" s="180">
        <f t="shared" si="7"/>
        <v>-2.8958367571279377E-2</v>
      </c>
      <c r="G131" s="84">
        <f t="shared" si="8"/>
        <v>414.71868253151649</v>
      </c>
      <c r="H131" s="84">
        <f t="shared" si="9"/>
        <v>400.84733132489964</v>
      </c>
      <c r="I131" s="226">
        <f t="shared" si="10"/>
        <v>-13.871351206616851</v>
      </c>
      <c r="J131" s="110">
        <f t="shared" si="11"/>
        <v>6.978827135723592E-3</v>
      </c>
      <c r="K131" s="110">
        <v>1.308168654868226E-2</v>
      </c>
      <c r="L131" s="108">
        <v>72988</v>
      </c>
      <c r="M131" s="108">
        <v>73327</v>
      </c>
      <c r="N131" s="92">
        <v>9</v>
      </c>
      <c r="O131" s="92">
        <v>9</v>
      </c>
    </row>
    <row r="132" spans="1:15" ht="16.5">
      <c r="A132" s="82">
        <v>407</v>
      </c>
      <c r="B132" s="83" t="s">
        <v>144</v>
      </c>
      <c r="C132" s="84">
        <v>2274392.6538963034</v>
      </c>
      <c r="D132" s="224">
        <v>2029252.9855734408</v>
      </c>
      <c r="E132" s="108">
        <f t="shared" si="6"/>
        <v>-245139.66832286259</v>
      </c>
      <c r="F132" s="180">
        <f t="shared" si="7"/>
        <v>-0.10778247454453802</v>
      </c>
      <c r="G132" s="84">
        <f t="shared" si="8"/>
        <v>928.70259448603645</v>
      </c>
      <c r="H132" s="84">
        <f t="shared" si="9"/>
        <v>835.42733041310862</v>
      </c>
      <c r="I132" s="226">
        <f t="shared" si="10"/>
        <v>-93.275264072927826</v>
      </c>
      <c r="J132" s="110">
        <f t="shared" si="11"/>
        <v>4.8180990156888333E-4</v>
      </c>
      <c r="K132" s="110">
        <v>4.3333856051316991E-4</v>
      </c>
      <c r="L132" s="108">
        <v>2449</v>
      </c>
      <c r="M132" s="108">
        <v>2429</v>
      </c>
      <c r="N132" s="92">
        <v>1</v>
      </c>
      <c r="O132" s="93">
        <v>34</v>
      </c>
    </row>
    <row r="133" spans="1:15" ht="16.5">
      <c r="A133" s="82">
        <v>408</v>
      </c>
      <c r="B133" s="83" t="s">
        <v>145</v>
      </c>
      <c r="C133" s="84">
        <v>14502643.26423686</v>
      </c>
      <c r="D133" s="224">
        <v>14718561.458900765</v>
      </c>
      <c r="E133" s="108">
        <f t="shared" si="6"/>
        <v>215918.19466390461</v>
      </c>
      <c r="F133" s="180">
        <f t="shared" si="7"/>
        <v>1.4888195946759115E-2</v>
      </c>
      <c r="G133" s="84">
        <f t="shared" si="8"/>
        <v>1034.1302955103295</v>
      </c>
      <c r="H133" s="84">
        <f t="shared" si="9"/>
        <v>1049.2273637653809</v>
      </c>
      <c r="I133" s="226">
        <f t="shared" si="10"/>
        <v>15.097068255051454</v>
      </c>
      <c r="J133" s="110">
        <f t="shared" si="11"/>
        <v>3.494659708850721E-3</v>
      </c>
      <c r="K133" s="110">
        <v>2.5026238480357131E-3</v>
      </c>
      <c r="L133" s="108">
        <v>14024</v>
      </c>
      <c r="M133" s="108">
        <v>14028</v>
      </c>
      <c r="N133" s="92">
        <v>14</v>
      </c>
      <c r="O133" s="92">
        <v>14</v>
      </c>
    </row>
    <row r="134" spans="1:15" ht="16.5">
      <c r="A134" s="82">
        <v>410</v>
      </c>
      <c r="B134" s="83" t="s">
        <v>146</v>
      </c>
      <c r="C134" s="84">
        <v>18123957.697893191</v>
      </c>
      <c r="D134" s="224">
        <v>19152763.205661047</v>
      </c>
      <c r="E134" s="108">
        <f t="shared" si="6"/>
        <v>1028805.5077678561</v>
      </c>
      <c r="F134" s="180">
        <f t="shared" si="7"/>
        <v>5.6764947530607457E-2</v>
      </c>
      <c r="G134" s="84">
        <f t="shared" si="8"/>
        <v>965.99284180221673</v>
      </c>
      <c r="H134" s="84">
        <f t="shared" si="9"/>
        <v>1014.5546777021426</v>
      </c>
      <c r="I134" s="226">
        <f t="shared" si="10"/>
        <v>48.561835899925882</v>
      </c>
      <c r="J134" s="110">
        <f t="shared" si="11"/>
        <v>4.5474817681660168E-3</v>
      </c>
      <c r="K134" s="110">
        <v>3.3678737527244222E-3</v>
      </c>
      <c r="L134" s="108">
        <v>18762</v>
      </c>
      <c r="M134" s="108">
        <v>18878</v>
      </c>
      <c r="N134" s="92">
        <v>13</v>
      </c>
      <c r="O134" s="92">
        <v>13</v>
      </c>
    </row>
    <row r="135" spans="1:15" ht="16.5">
      <c r="A135" s="82">
        <v>416</v>
      </c>
      <c r="B135" s="83" t="s">
        <v>147</v>
      </c>
      <c r="C135" s="84">
        <v>1456082.4820134207</v>
      </c>
      <c r="D135" s="224">
        <v>1508590.3949685046</v>
      </c>
      <c r="E135" s="108">
        <f t="shared" si="6"/>
        <v>52507.912955083884</v>
      </c>
      <c r="F135" s="180">
        <f t="shared" si="7"/>
        <v>3.6061084178746351E-2</v>
      </c>
      <c r="G135" s="84">
        <f t="shared" si="8"/>
        <v>508.76396995577244</v>
      </c>
      <c r="H135" s="84">
        <f t="shared" si="9"/>
        <v>529.51575814970329</v>
      </c>
      <c r="I135" s="226">
        <f t="shared" si="10"/>
        <v>20.75178819393085</v>
      </c>
      <c r="J135" s="110">
        <f t="shared" si="11"/>
        <v>3.5818786266422E-4</v>
      </c>
      <c r="K135" s="110">
        <v>5.0826741823879003E-4</v>
      </c>
      <c r="L135" s="108">
        <v>2862</v>
      </c>
      <c r="M135" s="108">
        <v>2849</v>
      </c>
      <c r="N135" s="92">
        <v>9</v>
      </c>
      <c r="O135" s="92">
        <v>9</v>
      </c>
    </row>
    <row r="136" spans="1:15" ht="16.5">
      <c r="A136" s="82">
        <v>418</v>
      </c>
      <c r="B136" s="83" t="s">
        <v>148</v>
      </c>
      <c r="C136" s="84">
        <v>19274850.548855558</v>
      </c>
      <c r="D136" s="224">
        <v>19657634.833291098</v>
      </c>
      <c r="E136" s="108">
        <f t="shared" si="6"/>
        <v>382784.28443554044</v>
      </c>
      <c r="F136" s="180">
        <f t="shared" si="7"/>
        <v>1.9859260826189298E-2</v>
      </c>
      <c r="G136" s="84">
        <f t="shared" si="8"/>
        <v>780.01094851910318</v>
      </c>
      <c r="H136" s="84">
        <f t="shared" si="9"/>
        <v>790.92439177963706</v>
      </c>
      <c r="I136" s="226">
        <f t="shared" si="10"/>
        <v>10.913443260533882</v>
      </c>
      <c r="J136" s="110">
        <f t="shared" si="11"/>
        <v>4.667354524763005E-3</v>
      </c>
      <c r="K136" s="110">
        <v>4.4340043569346746E-3</v>
      </c>
      <c r="L136" s="108">
        <v>24711</v>
      </c>
      <c r="M136" s="108">
        <v>24854</v>
      </c>
      <c r="N136" s="92">
        <v>6</v>
      </c>
      <c r="O136" s="92">
        <v>6</v>
      </c>
    </row>
    <row r="137" spans="1:15" ht="16.5">
      <c r="A137" s="82">
        <v>420</v>
      </c>
      <c r="B137" s="83" t="s">
        <v>149</v>
      </c>
      <c r="C137" s="84">
        <v>4988791.3748627976</v>
      </c>
      <c r="D137" s="224">
        <v>4948657.2217118498</v>
      </c>
      <c r="E137" s="108">
        <f t="shared" si="6"/>
        <v>-40134.153150947765</v>
      </c>
      <c r="F137" s="180">
        <f t="shared" si="7"/>
        <v>-8.0448650054145716E-3</v>
      </c>
      <c r="G137" s="84">
        <f t="shared" si="8"/>
        <v>551.30858380625455</v>
      </c>
      <c r="H137" s="84">
        <f t="shared" si="9"/>
        <v>551.62827128657341</v>
      </c>
      <c r="I137" s="226">
        <f t="shared" si="10"/>
        <v>0.31968748031886207</v>
      </c>
      <c r="J137" s="110">
        <f t="shared" si="11"/>
        <v>1.1749703293980145E-3</v>
      </c>
      <c r="K137" s="110">
        <v>1.6004447206108057E-3</v>
      </c>
      <c r="L137" s="108">
        <v>9049</v>
      </c>
      <c r="M137" s="108">
        <v>8971</v>
      </c>
      <c r="N137" s="92">
        <v>11</v>
      </c>
      <c r="O137" s="92">
        <v>11</v>
      </c>
    </row>
    <row r="138" spans="1:15" ht="16.5">
      <c r="A138" s="82">
        <v>421</v>
      </c>
      <c r="B138" s="83" t="s">
        <v>150</v>
      </c>
      <c r="C138" s="84">
        <v>1411392.9427307858</v>
      </c>
      <c r="D138" s="224">
        <v>1173648.2062774769</v>
      </c>
      <c r="E138" s="108">
        <f t="shared" si="6"/>
        <v>-237744.73645330896</v>
      </c>
      <c r="F138" s="180">
        <f t="shared" si="7"/>
        <v>-0.16844687914714707</v>
      </c>
      <c r="G138" s="84">
        <f t="shared" si="8"/>
        <v>2069.4911183735862</v>
      </c>
      <c r="H138" s="84">
        <f t="shared" si="9"/>
        <v>1764.8845207180102</v>
      </c>
      <c r="I138" s="226">
        <f t="shared" si="10"/>
        <v>-304.60659765557602</v>
      </c>
      <c r="J138" s="110">
        <f t="shared" si="11"/>
        <v>2.7866181829627886E-4</v>
      </c>
      <c r="K138" s="110">
        <v>1.1863735806556524E-4</v>
      </c>
      <c r="L138" s="108">
        <v>682</v>
      </c>
      <c r="M138" s="108">
        <v>665</v>
      </c>
      <c r="N138" s="92">
        <v>16</v>
      </c>
      <c r="O138" s="92">
        <v>16</v>
      </c>
    </row>
    <row r="139" spans="1:15" ht="16.5">
      <c r="A139" s="82">
        <v>422</v>
      </c>
      <c r="B139" s="83" t="s">
        <v>151</v>
      </c>
      <c r="C139" s="84">
        <v>7731254.9199664537</v>
      </c>
      <c r="D139" s="224">
        <v>6485470.6851529665</v>
      </c>
      <c r="E139" s="108">
        <f t="shared" ref="E139:E202" si="12">D139-C139</f>
        <v>-1245784.2348134872</v>
      </c>
      <c r="F139" s="180">
        <f t="shared" ref="F139:F202" si="13">E139/C139</f>
        <v>-0.16113609597792083</v>
      </c>
      <c r="G139" s="84">
        <f t="shared" ref="G139:G202" si="14">C139/L139</f>
        <v>755.89117324662243</v>
      </c>
      <c r="H139" s="84">
        <f t="shared" ref="H139:H202" si="15">D139/M139</f>
        <v>645.38468356582416</v>
      </c>
      <c r="I139" s="226">
        <f t="shared" ref="I139:I202" si="16">H139-G139</f>
        <v>-110.50648968079827</v>
      </c>
      <c r="J139" s="110">
        <f t="shared" ref="J139:J202" si="17">D139/$D$10</f>
        <v>1.5398592559214153E-3</v>
      </c>
      <c r="K139" s="110">
        <v>1.7927621221065643E-3</v>
      </c>
      <c r="L139" s="108">
        <v>10228</v>
      </c>
      <c r="M139" s="108">
        <v>10049</v>
      </c>
      <c r="N139" s="92">
        <v>12</v>
      </c>
      <c r="O139" s="92">
        <v>12</v>
      </c>
    </row>
    <row r="140" spans="1:15" ht="16.5">
      <c r="A140" s="82">
        <v>423</v>
      </c>
      <c r="B140" s="83" t="s">
        <v>152</v>
      </c>
      <c r="C140" s="84">
        <v>15949361.491269458</v>
      </c>
      <c r="D140" s="224">
        <v>16060506.36213972</v>
      </c>
      <c r="E140" s="108">
        <f t="shared" si="12"/>
        <v>111144.87087026238</v>
      </c>
      <c r="F140" s="180">
        <f t="shared" si="13"/>
        <v>6.9686094287286747E-3</v>
      </c>
      <c r="G140" s="84">
        <f t="shared" si="14"/>
        <v>772.85271557248916</v>
      </c>
      <c r="H140" s="84">
        <f t="shared" si="15"/>
        <v>777.14634482433564</v>
      </c>
      <c r="I140" s="226">
        <f t="shared" si="16"/>
        <v>4.2936292518464825</v>
      </c>
      <c r="J140" s="110">
        <f t="shared" si="17"/>
        <v>3.8132805739360645E-3</v>
      </c>
      <c r="K140" s="110">
        <v>3.6868566041849196E-3</v>
      </c>
      <c r="L140" s="108">
        <v>20637</v>
      </c>
      <c r="M140" s="108">
        <v>20666</v>
      </c>
      <c r="N140" s="92">
        <v>2</v>
      </c>
      <c r="O140" s="92">
        <v>2</v>
      </c>
    </row>
    <row r="141" spans="1:15" ht="16.5">
      <c r="A141" s="82">
        <v>425</v>
      </c>
      <c r="B141" s="83" t="s">
        <v>153</v>
      </c>
      <c r="C141" s="84">
        <v>21988052.974344209</v>
      </c>
      <c r="D141" s="224">
        <v>22218645.818805281</v>
      </c>
      <c r="E141" s="108">
        <f t="shared" si="12"/>
        <v>230592.84446107224</v>
      </c>
      <c r="F141" s="180">
        <f t="shared" si="13"/>
        <v>1.0487187962032352E-2</v>
      </c>
      <c r="G141" s="84">
        <f t="shared" si="14"/>
        <v>2143.920921835434</v>
      </c>
      <c r="H141" s="84">
        <f t="shared" si="15"/>
        <v>2180.4362923263279</v>
      </c>
      <c r="I141" s="226">
        <f t="shared" si="16"/>
        <v>36.515370490893929</v>
      </c>
      <c r="J141" s="110">
        <f t="shared" si="17"/>
        <v>5.2754208721429137E-3</v>
      </c>
      <c r="K141" s="110">
        <v>1.8179168100573081E-3</v>
      </c>
      <c r="L141" s="108">
        <v>10256</v>
      </c>
      <c r="M141" s="108">
        <v>10190</v>
      </c>
      <c r="N141" s="92">
        <v>17</v>
      </c>
      <c r="O141" s="92">
        <v>17</v>
      </c>
    </row>
    <row r="142" spans="1:15" ht="16.5">
      <c r="A142" s="82">
        <v>426</v>
      </c>
      <c r="B142" s="83" t="s">
        <v>154</v>
      </c>
      <c r="C142" s="84">
        <v>8824926.9576578643</v>
      </c>
      <c r="D142" s="224">
        <v>9007815.5329841096</v>
      </c>
      <c r="E142" s="108">
        <f t="shared" si="12"/>
        <v>182888.57532624528</v>
      </c>
      <c r="F142" s="180">
        <f t="shared" si="13"/>
        <v>2.0724089412155759E-2</v>
      </c>
      <c r="G142" s="84">
        <f t="shared" si="14"/>
        <v>737.3153110249699</v>
      </c>
      <c r="H142" s="84">
        <f t="shared" si="15"/>
        <v>756.13326055436164</v>
      </c>
      <c r="I142" s="226">
        <f t="shared" si="16"/>
        <v>18.81794952939174</v>
      </c>
      <c r="J142" s="110">
        <f t="shared" si="17"/>
        <v>2.1387450190550237E-3</v>
      </c>
      <c r="K142" s="110">
        <v>2.1253035287745548E-3</v>
      </c>
      <c r="L142" s="108">
        <v>11969</v>
      </c>
      <c r="M142" s="108">
        <v>11913</v>
      </c>
      <c r="N142" s="92">
        <v>12</v>
      </c>
      <c r="O142" s="92">
        <v>12</v>
      </c>
    </row>
    <row r="143" spans="1:15" ht="16.5">
      <c r="A143" s="82">
        <v>430</v>
      </c>
      <c r="B143" s="83" t="s">
        <v>155</v>
      </c>
      <c r="C143" s="84">
        <v>11015165.280823153</v>
      </c>
      <c r="D143" s="224">
        <v>11516032.152414205</v>
      </c>
      <c r="E143" s="108">
        <f t="shared" si="12"/>
        <v>500866.87159105204</v>
      </c>
      <c r="F143" s="180">
        <f t="shared" si="13"/>
        <v>4.5470663292092039E-2</v>
      </c>
      <c r="G143" s="84">
        <f t="shared" si="14"/>
        <v>714.34275491719541</v>
      </c>
      <c r="H143" s="84">
        <f t="shared" si="15"/>
        <v>752.92789489468487</v>
      </c>
      <c r="I143" s="226">
        <f t="shared" si="16"/>
        <v>38.585139977489462</v>
      </c>
      <c r="J143" s="110">
        <f t="shared" si="17"/>
        <v>2.7342762865275954E-3</v>
      </c>
      <c r="K143" s="110">
        <v>2.7286592355080007E-3</v>
      </c>
      <c r="L143" s="108">
        <v>15420</v>
      </c>
      <c r="M143" s="108">
        <v>15295</v>
      </c>
      <c r="N143" s="92">
        <v>2</v>
      </c>
      <c r="O143" s="92">
        <v>2</v>
      </c>
    </row>
    <row r="144" spans="1:15" ht="16.5">
      <c r="A144" s="82">
        <v>433</v>
      </c>
      <c r="B144" s="83" t="s">
        <v>156</v>
      </c>
      <c r="C144" s="84">
        <v>4774525.2848921586</v>
      </c>
      <c r="D144" s="224">
        <v>4901740.577358041</v>
      </c>
      <c r="E144" s="108">
        <f t="shared" si="12"/>
        <v>127215.29246588238</v>
      </c>
      <c r="F144" s="180">
        <f t="shared" si="13"/>
        <v>2.6644594985898325E-2</v>
      </c>
      <c r="G144" s="84">
        <f t="shared" si="14"/>
        <v>620.713115560603</v>
      </c>
      <c r="H144" s="84">
        <f t="shared" si="15"/>
        <v>640.16463071151111</v>
      </c>
      <c r="I144" s="226">
        <f t="shared" si="16"/>
        <v>19.451515150908108</v>
      </c>
      <c r="J144" s="110">
        <f t="shared" si="17"/>
        <v>1.1638308096048905E-3</v>
      </c>
      <c r="K144" s="110">
        <v>1.366024437154937E-3</v>
      </c>
      <c r="L144" s="108">
        <v>7692</v>
      </c>
      <c r="M144" s="108">
        <v>7657</v>
      </c>
      <c r="N144" s="92">
        <v>5</v>
      </c>
      <c r="O144" s="92">
        <v>5</v>
      </c>
    </row>
    <row r="145" spans="1:15" ht="16.5">
      <c r="A145" s="82">
        <v>434</v>
      </c>
      <c r="B145" s="83" t="s">
        <v>157</v>
      </c>
      <c r="C145" s="84">
        <v>9666327.391906837</v>
      </c>
      <c r="D145" s="224">
        <v>9237439.1144211851</v>
      </c>
      <c r="E145" s="108">
        <f t="shared" si="12"/>
        <v>-428888.2774856519</v>
      </c>
      <c r="F145" s="180">
        <f t="shared" si="13"/>
        <v>-4.4369310090276885E-2</v>
      </c>
      <c r="G145" s="84">
        <f t="shared" si="14"/>
        <v>668.57984450870367</v>
      </c>
      <c r="H145" s="84">
        <f t="shared" si="15"/>
        <v>643.63427497360544</v>
      </c>
      <c r="I145" s="226">
        <f t="shared" si="16"/>
        <v>-24.94556953509823</v>
      </c>
      <c r="J145" s="110">
        <f t="shared" si="17"/>
        <v>2.1932650399477502E-3</v>
      </c>
      <c r="K145" s="110">
        <v>2.5604261097097632E-3</v>
      </c>
      <c r="L145" s="108">
        <v>14458</v>
      </c>
      <c r="M145" s="108">
        <v>14352</v>
      </c>
      <c r="N145" s="92">
        <v>1</v>
      </c>
      <c r="O145" s="93">
        <v>34</v>
      </c>
    </row>
    <row r="146" spans="1:15" ht="16.5">
      <c r="A146" s="82">
        <v>435</v>
      </c>
      <c r="B146" s="83" t="s">
        <v>158</v>
      </c>
      <c r="C146" s="84">
        <v>943163.13582677743</v>
      </c>
      <c r="D146" s="224">
        <v>1008226.1818798874</v>
      </c>
      <c r="E146" s="108">
        <f t="shared" si="12"/>
        <v>65063.046053109923</v>
      </c>
      <c r="F146" s="180">
        <f t="shared" si="13"/>
        <v>6.89838730773501E-2</v>
      </c>
      <c r="G146" s="84">
        <f t="shared" si="14"/>
        <v>1343.5372305224751</v>
      </c>
      <c r="H146" s="84">
        <f t="shared" si="15"/>
        <v>1418.0396369618668</v>
      </c>
      <c r="I146" s="226">
        <f t="shared" si="16"/>
        <v>74.502406439391734</v>
      </c>
      <c r="J146" s="110">
        <f t="shared" si="17"/>
        <v>2.3938531119787723E-4</v>
      </c>
      <c r="K146" s="110">
        <v>1.2684385200694269E-4</v>
      </c>
      <c r="L146" s="108">
        <v>702</v>
      </c>
      <c r="M146" s="108">
        <v>711</v>
      </c>
      <c r="N146" s="92">
        <v>13</v>
      </c>
      <c r="O146" s="92">
        <v>13</v>
      </c>
    </row>
    <row r="147" spans="1:15" ht="16.5">
      <c r="A147" s="82">
        <v>436</v>
      </c>
      <c r="B147" s="83" t="s">
        <v>159</v>
      </c>
      <c r="C147" s="84">
        <v>3553943.0148512097</v>
      </c>
      <c r="D147" s="224">
        <v>3827235.15875364</v>
      </c>
      <c r="E147" s="108">
        <f t="shared" si="12"/>
        <v>273292.14390243031</v>
      </c>
      <c r="F147" s="180">
        <f t="shared" si="13"/>
        <v>7.6898290929369909E-2</v>
      </c>
      <c r="G147" s="84">
        <f t="shared" si="14"/>
        <v>1748.1274052391586</v>
      </c>
      <c r="H147" s="84">
        <f t="shared" si="15"/>
        <v>1905.9936049569919</v>
      </c>
      <c r="I147" s="226">
        <f t="shared" si="16"/>
        <v>157.8661997178333</v>
      </c>
      <c r="J147" s="110">
        <f t="shared" si="17"/>
        <v>9.087086766556956E-4</v>
      </c>
      <c r="K147" s="110">
        <v>3.5823130074534587E-4</v>
      </c>
      <c r="L147" s="108">
        <v>2033</v>
      </c>
      <c r="M147" s="108">
        <v>2008</v>
      </c>
      <c r="N147" s="92">
        <v>17</v>
      </c>
      <c r="O147" s="92">
        <v>17</v>
      </c>
    </row>
    <row r="148" spans="1:15" ht="16.5">
      <c r="A148" s="82">
        <v>440</v>
      </c>
      <c r="B148" s="83" t="s">
        <v>160</v>
      </c>
      <c r="C148" s="84">
        <v>10994301.13038484</v>
      </c>
      <c r="D148" s="224">
        <v>11663483.687927792</v>
      </c>
      <c r="E148" s="108">
        <f t="shared" si="12"/>
        <v>669182.55754295178</v>
      </c>
      <c r="F148" s="180">
        <f t="shared" si="13"/>
        <v>6.0866311519659821E-2</v>
      </c>
      <c r="G148" s="84">
        <f t="shared" si="14"/>
        <v>1881.6192247791955</v>
      </c>
      <c r="H148" s="84">
        <f t="shared" si="15"/>
        <v>1982.2372005315758</v>
      </c>
      <c r="I148" s="226">
        <f t="shared" si="16"/>
        <v>100.61797575238029</v>
      </c>
      <c r="J148" s="110">
        <f t="shared" si="17"/>
        <v>2.7692860217932579E-3</v>
      </c>
      <c r="K148" s="110">
        <v>1.0497176163274976E-3</v>
      </c>
      <c r="L148" s="108">
        <v>5843</v>
      </c>
      <c r="M148" s="108">
        <v>5884</v>
      </c>
      <c r="N148" s="92">
        <v>15</v>
      </c>
      <c r="O148" s="92">
        <v>15</v>
      </c>
    </row>
    <row r="149" spans="1:15" ht="16.5">
      <c r="A149" s="82">
        <v>441</v>
      </c>
      <c r="B149" s="83" t="s">
        <v>161</v>
      </c>
      <c r="C149" s="84">
        <v>1643176.2165909484</v>
      </c>
      <c r="D149" s="224">
        <v>1645501.7413212708</v>
      </c>
      <c r="E149" s="108">
        <f t="shared" si="12"/>
        <v>2325.5247303224169</v>
      </c>
      <c r="F149" s="180">
        <f t="shared" si="13"/>
        <v>1.4152619219058062E-3</v>
      </c>
      <c r="G149" s="84">
        <f t="shared" si="14"/>
        <v>373.78894826909652</v>
      </c>
      <c r="H149" s="84">
        <f t="shared" si="15"/>
        <v>377.58185895394007</v>
      </c>
      <c r="I149" s="226">
        <f t="shared" si="16"/>
        <v>3.7929106848435481</v>
      </c>
      <c r="J149" s="110">
        <f t="shared" si="17"/>
        <v>3.9069501814402267E-4</v>
      </c>
      <c r="K149" s="110">
        <v>7.7747609992441101E-4</v>
      </c>
      <c r="L149" s="108">
        <v>4396</v>
      </c>
      <c r="M149" s="108">
        <v>4358</v>
      </c>
      <c r="N149" s="92">
        <v>9</v>
      </c>
      <c r="O149" s="92">
        <v>9</v>
      </c>
    </row>
    <row r="150" spans="1:15" ht="16.5">
      <c r="A150" s="82">
        <v>444</v>
      </c>
      <c r="B150" s="83" t="s">
        <v>162</v>
      </c>
      <c r="C150" s="84">
        <v>31022761.835674841</v>
      </c>
      <c r="D150" s="224">
        <v>27383040.856135808</v>
      </c>
      <c r="E150" s="108">
        <f t="shared" si="12"/>
        <v>-3639720.979539033</v>
      </c>
      <c r="F150" s="180">
        <f t="shared" si="13"/>
        <v>-0.11732420855429804</v>
      </c>
      <c r="G150" s="84">
        <f t="shared" si="14"/>
        <v>679.65301425511757</v>
      </c>
      <c r="H150" s="84">
        <f t="shared" si="15"/>
        <v>599.36176278013022</v>
      </c>
      <c r="I150" s="226">
        <f t="shared" si="16"/>
        <v>-80.291251474987348</v>
      </c>
      <c r="J150" s="110">
        <f t="shared" si="17"/>
        <v>6.5016142951851872E-3</v>
      </c>
      <c r="K150" s="110">
        <v>8.1506541021676392E-3</v>
      </c>
      <c r="L150" s="108">
        <v>45645</v>
      </c>
      <c r="M150" s="108">
        <v>45687</v>
      </c>
      <c r="N150" s="92">
        <v>1</v>
      </c>
      <c r="O150" s="93">
        <v>33</v>
      </c>
    </row>
    <row r="151" spans="1:15" ht="16.5">
      <c r="A151" s="82">
        <v>445</v>
      </c>
      <c r="B151" s="83" t="s">
        <v>163</v>
      </c>
      <c r="C151" s="84">
        <v>9230150.8452356234</v>
      </c>
      <c r="D151" s="224">
        <v>9523826.4108666945</v>
      </c>
      <c r="E151" s="108">
        <f t="shared" si="12"/>
        <v>293675.56563107111</v>
      </c>
      <c r="F151" s="180">
        <f t="shared" si="13"/>
        <v>3.1816984419345565E-2</v>
      </c>
      <c r="G151" s="84">
        <f t="shared" si="14"/>
        <v>615.3844153100622</v>
      </c>
      <c r="H151" s="84">
        <f t="shared" si="15"/>
        <v>640.55867708277469</v>
      </c>
      <c r="I151" s="226">
        <f t="shared" si="16"/>
        <v>25.174261772712498</v>
      </c>
      <c r="J151" s="110">
        <f t="shared" si="17"/>
        <v>2.2612625918015409E-3</v>
      </c>
      <c r="K151" s="110">
        <v>2.6524815634869536E-3</v>
      </c>
      <c r="L151" s="108">
        <v>14999</v>
      </c>
      <c r="M151" s="108">
        <v>14868</v>
      </c>
      <c r="N151" s="92">
        <v>2</v>
      </c>
      <c r="O151" s="92">
        <v>2</v>
      </c>
    </row>
    <row r="152" spans="1:15" ht="16.5">
      <c r="A152" s="82">
        <v>475</v>
      </c>
      <c r="B152" s="83" t="s">
        <v>164</v>
      </c>
      <c r="C152" s="84">
        <v>6167065.9330553776</v>
      </c>
      <c r="D152" s="224">
        <v>6318084.6461912952</v>
      </c>
      <c r="E152" s="108">
        <f t="shared" si="12"/>
        <v>151018.71313591767</v>
      </c>
      <c r="F152" s="180">
        <f t="shared" si="13"/>
        <v>2.4487935555619685E-2</v>
      </c>
      <c r="G152" s="84">
        <f t="shared" si="14"/>
        <v>1130.3273337711469</v>
      </c>
      <c r="H152" s="84">
        <f t="shared" si="15"/>
        <v>1166.7746345690296</v>
      </c>
      <c r="I152" s="226">
        <f t="shared" si="16"/>
        <v>36.44730079788269</v>
      </c>
      <c r="J152" s="110">
        <f t="shared" si="17"/>
        <v>1.5001164286201963E-3</v>
      </c>
      <c r="K152" s="110">
        <v>9.660470585338885E-4</v>
      </c>
      <c r="L152" s="108">
        <v>5456</v>
      </c>
      <c r="M152" s="108">
        <v>5415</v>
      </c>
      <c r="N152" s="92">
        <v>15</v>
      </c>
      <c r="O152" s="92">
        <v>15</v>
      </c>
    </row>
    <row r="153" spans="1:15" ht="16.5">
      <c r="A153" s="82">
        <v>480</v>
      </c>
      <c r="B153" s="83" t="s">
        <v>165</v>
      </c>
      <c r="C153" s="84">
        <v>1772369.9402269199</v>
      </c>
      <c r="D153" s="224">
        <v>1653444.1788651277</v>
      </c>
      <c r="E153" s="108">
        <f t="shared" si="12"/>
        <v>-118925.76136179222</v>
      </c>
      <c r="F153" s="180">
        <f t="shared" si="13"/>
        <v>-6.7099852385538616E-2</v>
      </c>
      <c r="G153" s="84">
        <f t="shared" si="14"/>
        <v>918.32639389995848</v>
      </c>
      <c r="H153" s="84">
        <f t="shared" si="15"/>
        <v>865.67758055765853</v>
      </c>
      <c r="I153" s="226">
        <f t="shared" si="16"/>
        <v>-52.648813342299945</v>
      </c>
      <c r="J153" s="110">
        <f t="shared" si="17"/>
        <v>3.9258080817534361E-4</v>
      </c>
      <c r="K153" s="110">
        <v>3.4074790060936787E-4</v>
      </c>
      <c r="L153" s="108">
        <v>1930</v>
      </c>
      <c r="M153" s="108">
        <v>1910</v>
      </c>
      <c r="N153" s="92">
        <v>2</v>
      </c>
      <c r="O153" s="92">
        <v>2</v>
      </c>
    </row>
    <row r="154" spans="1:15" ht="16.5">
      <c r="A154" s="82">
        <v>481</v>
      </c>
      <c r="B154" s="83" t="s">
        <v>166</v>
      </c>
      <c r="C154" s="84">
        <v>5078220.8920604177</v>
      </c>
      <c r="D154" s="224">
        <v>4931841.4263459407</v>
      </c>
      <c r="E154" s="108">
        <f t="shared" si="12"/>
        <v>-146379.465714477</v>
      </c>
      <c r="F154" s="180">
        <f t="shared" si="13"/>
        <v>-2.8824950474945876E-2</v>
      </c>
      <c r="G154" s="84">
        <f t="shared" si="14"/>
        <v>527.93646866206655</v>
      </c>
      <c r="H154" s="84">
        <f t="shared" si="15"/>
        <v>514.16195020287125</v>
      </c>
      <c r="I154" s="226">
        <f t="shared" si="16"/>
        <v>-13.774518459195292</v>
      </c>
      <c r="J154" s="110">
        <f t="shared" si="17"/>
        <v>1.1709777189311821E-3</v>
      </c>
      <c r="K154" s="110">
        <v>1.7112323888194012E-3</v>
      </c>
      <c r="L154" s="108">
        <v>9619</v>
      </c>
      <c r="M154" s="108">
        <v>9592</v>
      </c>
      <c r="N154" s="92">
        <v>2</v>
      </c>
      <c r="O154" s="92">
        <v>2</v>
      </c>
    </row>
    <row r="155" spans="1:15" ht="16.5">
      <c r="A155" s="82">
        <v>483</v>
      </c>
      <c r="B155" s="83" t="s">
        <v>167</v>
      </c>
      <c r="C155" s="84">
        <v>1755395.8200302264</v>
      </c>
      <c r="D155" s="224">
        <v>1774104.695977862</v>
      </c>
      <c r="E155" s="108">
        <f t="shared" si="12"/>
        <v>18708.875947635621</v>
      </c>
      <c r="F155" s="180">
        <f t="shared" si="13"/>
        <v>1.0657924403234292E-2</v>
      </c>
      <c r="G155" s="84">
        <f t="shared" si="14"/>
        <v>1663.8822938675132</v>
      </c>
      <c r="H155" s="84">
        <f t="shared" si="15"/>
        <v>1675.264113293543</v>
      </c>
      <c r="I155" s="226">
        <f t="shared" si="16"/>
        <v>11.381819426029779</v>
      </c>
      <c r="J155" s="110">
        <f t="shared" si="17"/>
        <v>4.2122949431090142E-4</v>
      </c>
      <c r="K155" s="110">
        <v>1.889277626938851E-4</v>
      </c>
      <c r="L155" s="108">
        <v>1055</v>
      </c>
      <c r="M155" s="108">
        <v>1059</v>
      </c>
      <c r="N155" s="92">
        <v>17</v>
      </c>
      <c r="O155" s="92">
        <v>17</v>
      </c>
    </row>
    <row r="156" spans="1:15" ht="16.5">
      <c r="A156" s="82">
        <v>484</v>
      </c>
      <c r="B156" s="83" t="s">
        <v>168</v>
      </c>
      <c r="C156" s="84">
        <v>2198974.0916834995</v>
      </c>
      <c r="D156" s="224">
        <v>1703279.9619149431</v>
      </c>
      <c r="E156" s="108">
        <f t="shared" si="12"/>
        <v>-495694.12976855645</v>
      </c>
      <c r="F156" s="180">
        <f t="shared" si="13"/>
        <v>-0.22542063212261901</v>
      </c>
      <c r="G156" s="84">
        <f t="shared" si="14"/>
        <v>741.39382727022905</v>
      </c>
      <c r="H156" s="84">
        <f t="shared" si="15"/>
        <v>586.52891250514574</v>
      </c>
      <c r="I156" s="226">
        <f t="shared" si="16"/>
        <v>-154.86491476508331</v>
      </c>
      <c r="J156" s="110">
        <f t="shared" si="17"/>
        <v>4.0441342534853185E-4</v>
      </c>
      <c r="K156" s="110">
        <v>5.1807953056000225E-4</v>
      </c>
      <c r="L156" s="108">
        <v>2966</v>
      </c>
      <c r="M156" s="108">
        <v>2904</v>
      </c>
      <c r="N156" s="92">
        <v>4</v>
      </c>
      <c r="O156" s="92">
        <v>4</v>
      </c>
    </row>
    <row r="157" spans="1:15" ht="16.5">
      <c r="A157" s="82">
        <v>489</v>
      </c>
      <c r="B157" s="83" t="s">
        <v>169</v>
      </c>
      <c r="C157" s="84">
        <v>1975742.9158944911</v>
      </c>
      <c r="D157" s="224">
        <v>1955738.743088657</v>
      </c>
      <c r="E157" s="108">
        <f t="shared" si="12"/>
        <v>-20004.172805834096</v>
      </c>
      <c r="F157" s="180">
        <f t="shared" si="13"/>
        <v>-1.0124886514791058E-2</v>
      </c>
      <c r="G157" s="84">
        <f t="shared" si="14"/>
        <v>1127.7071437753946</v>
      </c>
      <c r="H157" s="84">
        <f t="shared" si="15"/>
        <v>1148.4079524889355</v>
      </c>
      <c r="I157" s="226">
        <f t="shared" si="16"/>
        <v>20.700808713540937</v>
      </c>
      <c r="J157" s="110">
        <f t="shared" si="17"/>
        <v>4.6435525683640534E-4</v>
      </c>
      <c r="K157" s="110">
        <v>3.0381867787316935E-4</v>
      </c>
      <c r="L157" s="108">
        <v>1752</v>
      </c>
      <c r="M157" s="108">
        <v>1703</v>
      </c>
      <c r="N157" s="92">
        <v>8</v>
      </c>
      <c r="O157" s="92">
        <v>8</v>
      </c>
    </row>
    <row r="158" spans="1:15" ht="16.5">
      <c r="A158" s="82">
        <v>491</v>
      </c>
      <c r="B158" s="83" t="s">
        <v>170</v>
      </c>
      <c r="C158" s="84">
        <v>14139721.899583437</v>
      </c>
      <c r="D158" s="224">
        <v>15239212.238908291</v>
      </c>
      <c r="E158" s="108">
        <f t="shared" si="12"/>
        <v>1099490.3393248543</v>
      </c>
      <c r="F158" s="180">
        <f t="shared" si="13"/>
        <v>7.7758979075624249E-2</v>
      </c>
      <c r="G158" s="84">
        <f t="shared" si="14"/>
        <v>272.34195380464638</v>
      </c>
      <c r="H158" s="84">
        <f t="shared" si="15"/>
        <v>293.68302638096532</v>
      </c>
      <c r="I158" s="226">
        <f t="shared" si="16"/>
        <v>21.341072576318936</v>
      </c>
      <c r="J158" s="110">
        <f t="shared" si="17"/>
        <v>3.6182789435398352E-3</v>
      </c>
      <c r="K158" s="110">
        <v>9.2572819699581668E-3</v>
      </c>
      <c r="L158" s="108">
        <v>51919</v>
      </c>
      <c r="M158" s="108">
        <v>51890</v>
      </c>
      <c r="N158" s="92">
        <v>10</v>
      </c>
      <c r="O158" s="92">
        <v>10</v>
      </c>
    </row>
    <row r="159" spans="1:15" ht="16.5">
      <c r="A159" s="82">
        <v>494</v>
      </c>
      <c r="B159" s="83" t="s">
        <v>171</v>
      </c>
      <c r="C159" s="84">
        <v>10530184.512498863</v>
      </c>
      <c r="D159" s="224">
        <v>10772719.183821157</v>
      </c>
      <c r="E159" s="108">
        <f t="shared" si="12"/>
        <v>242534.67132229358</v>
      </c>
      <c r="F159" s="180">
        <f t="shared" si="13"/>
        <v>2.3032328734070677E-2</v>
      </c>
      <c r="G159" s="84">
        <f t="shared" si="14"/>
        <v>1192.9516837542612</v>
      </c>
      <c r="H159" s="84">
        <f t="shared" si="15"/>
        <v>1231.3086277084417</v>
      </c>
      <c r="I159" s="226">
        <f t="shared" si="16"/>
        <v>38.356943954180451</v>
      </c>
      <c r="J159" s="110">
        <f t="shared" si="17"/>
        <v>2.5577898894254191E-3</v>
      </c>
      <c r="K159" s="110">
        <v>1.5608394672415493E-3</v>
      </c>
      <c r="L159" s="108">
        <v>8827</v>
      </c>
      <c r="M159" s="108">
        <v>8749</v>
      </c>
      <c r="N159" s="92">
        <v>17</v>
      </c>
      <c r="O159" s="92">
        <v>17</v>
      </c>
    </row>
    <row r="160" spans="1:15" ht="16.5">
      <c r="A160" s="82">
        <v>495</v>
      </c>
      <c r="B160" s="83" t="s">
        <v>172</v>
      </c>
      <c r="C160" s="84">
        <v>1133460.3695931579</v>
      </c>
      <c r="D160" s="224">
        <v>805287.77549848985</v>
      </c>
      <c r="E160" s="108">
        <f t="shared" si="12"/>
        <v>-328172.59409466805</v>
      </c>
      <c r="F160" s="180">
        <f t="shared" si="13"/>
        <v>-0.28953159977923332</v>
      </c>
      <c r="G160" s="84">
        <f t="shared" si="14"/>
        <v>792.6296290861244</v>
      </c>
      <c r="H160" s="84">
        <f t="shared" si="15"/>
        <v>578.09603409798262</v>
      </c>
      <c r="I160" s="226">
        <f t="shared" si="16"/>
        <v>-214.53359498814177</v>
      </c>
      <c r="J160" s="110">
        <f t="shared" si="17"/>
        <v>1.9120120882212713E-4</v>
      </c>
      <c r="K160" s="110">
        <v>2.4851404478997351E-4</v>
      </c>
      <c r="L160" s="108">
        <v>1430</v>
      </c>
      <c r="M160" s="108">
        <v>1393</v>
      </c>
      <c r="N160" s="92">
        <v>13</v>
      </c>
      <c r="O160" s="92">
        <v>13</v>
      </c>
    </row>
    <row r="161" spans="1:15" ht="16.5">
      <c r="A161" s="82">
        <v>498</v>
      </c>
      <c r="B161" s="83" t="s">
        <v>173</v>
      </c>
      <c r="C161" s="84">
        <v>4520456.8656978924</v>
      </c>
      <c r="D161" s="224">
        <v>4612838.5879125642</v>
      </c>
      <c r="E161" s="108">
        <f t="shared" si="12"/>
        <v>92381.722214671783</v>
      </c>
      <c r="F161" s="180">
        <f t="shared" si="13"/>
        <v>2.0436368482062574E-2</v>
      </c>
      <c r="G161" s="84">
        <f t="shared" si="14"/>
        <v>1944.282522880814</v>
      </c>
      <c r="H161" s="84">
        <f t="shared" si="15"/>
        <v>1994.3098088683805</v>
      </c>
      <c r="I161" s="226">
        <f t="shared" si="16"/>
        <v>50.027285987566529</v>
      </c>
      <c r="J161" s="110">
        <f t="shared" si="17"/>
        <v>1.0952361887826649E-3</v>
      </c>
      <c r="K161" s="110">
        <v>4.1264392361752244E-4</v>
      </c>
      <c r="L161" s="108">
        <v>2325</v>
      </c>
      <c r="M161" s="108">
        <v>2313</v>
      </c>
      <c r="N161" s="92">
        <v>19</v>
      </c>
      <c r="O161" s="92">
        <v>19</v>
      </c>
    </row>
    <row r="162" spans="1:15" ht="16.5">
      <c r="A162" s="82">
        <v>499</v>
      </c>
      <c r="B162" s="83" t="s">
        <v>174</v>
      </c>
      <c r="C162" s="84">
        <v>21853437.665150579</v>
      </c>
      <c r="D162" s="224">
        <v>22021541.709504906</v>
      </c>
      <c r="E162" s="108">
        <f t="shared" si="12"/>
        <v>168104.04435432702</v>
      </c>
      <c r="F162" s="180">
        <f t="shared" si="13"/>
        <v>7.6923387034160112E-3</v>
      </c>
      <c r="G162" s="84">
        <f t="shared" si="14"/>
        <v>1105.7753208091169</v>
      </c>
      <c r="H162" s="84">
        <f t="shared" si="15"/>
        <v>1115.6926593122355</v>
      </c>
      <c r="I162" s="226">
        <f t="shared" si="16"/>
        <v>9.9173385031185717</v>
      </c>
      <c r="J162" s="110">
        <f t="shared" si="17"/>
        <v>5.2286220194734919E-3</v>
      </c>
      <c r="K162" s="110">
        <v>3.5212995090197399E-3</v>
      </c>
      <c r="L162" s="108">
        <v>19763</v>
      </c>
      <c r="M162" s="108">
        <v>19738</v>
      </c>
      <c r="N162" s="92">
        <v>15</v>
      </c>
      <c r="O162" s="92">
        <v>15</v>
      </c>
    </row>
    <row r="163" spans="1:15" ht="16.5">
      <c r="A163" s="82">
        <v>500</v>
      </c>
      <c r="B163" s="83" t="s">
        <v>175</v>
      </c>
      <c r="C163" s="84">
        <v>12787176.28079918</v>
      </c>
      <c r="D163" s="224">
        <v>12596181.543910008</v>
      </c>
      <c r="E163" s="108">
        <f t="shared" si="12"/>
        <v>-190994.73688917235</v>
      </c>
      <c r="F163" s="180">
        <f t="shared" si="13"/>
        <v>-1.4936427925527546E-2</v>
      </c>
      <c r="G163" s="84">
        <f t="shared" si="14"/>
        <v>1211.9397479669396</v>
      </c>
      <c r="H163" s="84">
        <f t="shared" si="15"/>
        <v>1186.7516057951768</v>
      </c>
      <c r="I163" s="226">
        <f t="shared" si="16"/>
        <v>-25.18814217176282</v>
      </c>
      <c r="J163" s="110">
        <f t="shared" si="17"/>
        <v>2.9907384801013629E-3</v>
      </c>
      <c r="K163" s="110">
        <v>1.8935592759517436E-3</v>
      </c>
      <c r="L163" s="108">
        <v>10551</v>
      </c>
      <c r="M163" s="108">
        <v>10614</v>
      </c>
      <c r="N163" s="92">
        <v>13</v>
      </c>
      <c r="O163" s="92">
        <v>13</v>
      </c>
    </row>
    <row r="164" spans="1:15" ht="16.5">
      <c r="A164" s="82">
        <v>503</v>
      </c>
      <c r="B164" s="83" t="s">
        <v>176</v>
      </c>
      <c r="C164" s="84">
        <v>4503588.62532112</v>
      </c>
      <c r="D164" s="224">
        <v>4417121.2929723077</v>
      </c>
      <c r="E164" s="108">
        <f t="shared" si="12"/>
        <v>-86467.332348812371</v>
      </c>
      <c r="F164" s="180">
        <f t="shared" si="13"/>
        <v>-1.9199651554019762E-2</v>
      </c>
      <c r="G164" s="84">
        <f t="shared" si="14"/>
        <v>599.27992352909121</v>
      </c>
      <c r="H164" s="84">
        <f t="shared" si="15"/>
        <v>590.76117332784645</v>
      </c>
      <c r="I164" s="226">
        <f t="shared" si="16"/>
        <v>-8.5187502012447567</v>
      </c>
      <c r="J164" s="110">
        <f t="shared" si="17"/>
        <v>1.0487666104299956E-3</v>
      </c>
      <c r="K164" s="110">
        <v>1.3339120695582427E-3</v>
      </c>
      <c r="L164" s="108">
        <v>7515</v>
      </c>
      <c r="M164" s="108">
        <v>7477</v>
      </c>
      <c r="N164" s="92">
        <v>2</v>
      </c>
      <c r="O164" s="92">
        <v>2</v>
      </c>
    </row>
    <row r="165" spans="1:15" ht="16.5">
      <c r="A165" s="82">
        <v>504</v>
      </c>
      <c r="B165" s="83" t="s">
        <v>177</v>
      </c>
      <c r="C165" s="84">
        <v>511371.65325372759</v>
      </c>
      <c r="D165" s="224">
        <v>378930.74346231704</v>
      </c>
      <c r="E165" s="108">
        <f t="shared" si="12"/>
        <v>-132440.90979141055</v>
      </c>
      <c r="F165" s="180">
        <f t="shared" si="13"/>
        <v>-0.25899149659298237</v>
      </c>
      <c r="G165" s="84">
        <f t="shared" si="14"/>
        <v>298.17589111004526</v>
      </c>
      <c r="H165" s="84">
        <f t="shared" si="15"/>
        <v>225.9575095183763</v>
      </c>
      <c r="I165" s="226">
        <f t="shared" si="16"/>
        <v>-72.218381591668958</v>
      </c>
      <c r="J165" s="110">
        <f t="shared" si="17"/>
        <v>8.9970341552761139E-5</v>
      </c>
      <c r="K165" s="110">
        <v>2.9918022477586905E-4</v>
      </c>
      <c r="L165" s="108">
        <v>1715</v>
      </c>
      <c r="M165" s="108">
        <v>1677</v>
      </c>
      <c r="N165" s="92">
        <v>1</v>
      </c>
      <c r="O165" s="93">
        <v>34</v>
      </c>
    </row>
    <row r="166" spans="1:15" ht="16.5">
      <c r="A166" s="82">
        <v>505</v>
      </c>
      <c r="B166" s="83" t="s">
        <v>178</v>
      </c>
      <c r="C166" s="84">
        <v>15164956.443550959</v>
      </c>
      <c r="D166" s="224">
        <v>15013499.459859945</v>
      </c>
      <c r="E166" s="108">
        <f t="shared" si="12"/>
        <v>-151456.98369101435</v>
      </c>
      <c r="F166" s="180">
        <f t="shared" si="13"/>
        <v>-9.9873009365234848E-3</v>
      </c>
      <c r="G166" s="84">
        <f t="shared" si="14"/>
        <v>723.62248621228991</v>
      </c>
      <c r="H166" s="84">
        <f t="shared" si="15"/>
        <v>717.18254800133491</v>
      </c>
      <c r="I166" s="226">
        <f t="shared" si="16"/>
        <v>-6.4399382109550061</v>
      </c>
      <c r="J166" s="110">
        <f t="shared" si="17"/>
        <v>3.564687472870942E-3</v>
      </c>
      <c r="K166" s="110">
        <v>3.7346683514955532E-3</v>
      </c>
      <c r="L166" s="108">
        <v>20957</v>
      </c>
      <c r="M166" s="108">
        <v>20934</v>
      </c>
      <c r="N166" s="92">
        <v>1</v>
      </c>
      <c r="O166" s="93">
        <v>35</v>
      </c>
    </row>
    <row r="167" spans="1:15" ht="16.5">
      <c r="A167" s="82">
        <v>507</v>
      </c>
      <c r="B167" s="83" t="s">
        <v>179</v>
      </c>
      <c r="C167" s="84">
        <v>1939706.6586075921</v>
      </c>
      <c r="D167" s="224">
        <v>1575132.4329896146</v>
      </c>
      <c r="E167" s="108">
        <f t="shared" si="12"/>
        <v>-364574.22561797756</v>
      </c>
      <c r="F167" s="180">
        <f t="shared" si="13"/>
        <v>-0.18795327839916021</v>
      </c>
      <c r="G167" s="84">
        <f t="shared" si="14"/>
        <v>273.2366049595143</v>
      </c>
      <c r="H167" s="84">
        <f t="shared" si="15"/>
        <v>223.20142170746982</v>
      </c>
      <c r="I167" s="226">
        <f t="shared" si="16"/>
        <v>-50.035183252044476</v>
      </c>
      <c r="J167" s="110">
        <f t="shared" si="17"/>
        <v>3.739870818927106E-4</v>
      </c>
      <c r="K167" s="110">
        <v>1.2589832118326224E-3</v>
      </c>
      <c r="L167" s="108">
        <v>7099</v>
      </c>
      <c r="M167" s="108">
        <v>7057</v>
      </c>
      <c r="N167" s="92">
        <v>10</v>
      </c>
      <c r="O167" s="92">
        <v>10</v>
      </c>
    </row>
    <row r="168" spans="1:15" ht="16.5">
      <c r="A168" s="82">
        <v>508</v>
      </c>
      <c r="B168" s="83" t="s">
        <v>180</v>
      </c>
      <c r="C168" s="84">
        <v>1353622.2445068555</v>
      </c>
      <c r="D168" s="224">
        <v>-221844.28835469135</v>
      </c>
      <c r="E168" s="108">
        <f t="shared" si="12"/>
        <v>-1575466.5328615468</v>
      </c>
      <c r="F168" s="180">
        <f t="shared" si="13"/>
        <v>-1.1638893637090846</v>
      </c>
      <c r="G168" s="84">
        <f t="shared" si="14"/>
        <v>146.00606671414687</v>
      </c>
      <c r="H168" s="84">
        <f t="shared" si="15"/>
        <v>-23.931422691983965</v>
      </c>
      <c r="I168" s="226">
        <f t="shared" si="16"/>
        <v>-169.93748940613082</v>
      </c>
      <c r="J168" s="110">
        <f t="shared" si="17"/>
        <v>-5.2672966601839436E-5</v>
      </c>
      <c r="K168" s="110">
        <v>1.6537869312297591E-3</v>
      </c>
      <c r="L168" s="108">
        <v>9271</v>
      </c>
      <c r="M168" s="108">
        <v>9270</v>
      </c>
      <c r="N168" s="92">
        <v>6</v>
      </c>
      <c r="O168" s="92">
        <v>6</v>
      </c>
    </row>
    <row r="169" spans="1:15" ht="16.5">
      <c r="A169" s="82">
        <v>529</v>
      </c>
      <c r="B169" s="83" t="s">
        <v>181</v>
      </c>
      <c r="C169" s="84">
        <v>11163973.47010625</v>
      </c>
      <c r="D169" s="224">
        <v>10631497.804888675</v>
      </c>
      <c r="E169" s="108">
        <f t="shared" si="12"/>
        <v>-532475.66521757469</v>
      </c>
      <c r="F169" s="180">
        <f t="shared" si="13"/>
        <v>-4.7695891309969853E-2</v>
      </c>
      <c r="G169" s="84">
        <f t="shared" si="14"/>
        <v>558.22658483455416</v>
      </c>
      <c r="H169" s="84">
        <f t="shared" si="15"/>
        <v>528.168205320119</v>
      </c>
      <c r="I169" s="226">
        <f t="shared" si="16"/>
        <v>-30.05837951443516</v>
      </c>
      <c r="J169" s="110">
        <f t="shared" si="17"/>
        <v>2.5242593936387375E-3</v>
      </c>
      <c r="K169" s="110">
        <v>3.5910547075214479E-3</v>
      </c>
      <c r="L169" s="108">
        <v>19999</v>
      </c>
      <c r="M169" s="108">
        <v>20129</v>
      </c>
      <c r="N169" s="92">
        <v>2</v>
      </c>
      <c r="O169" s="92">
        <v>2</v>
      </c>
    </row>
    <row r="170" spans="1:15" ht="16.5">
      <c r="A170" s="82">
        <v>531</v>
      </c>
      <c r="B170" s="83" t="s">
        <v>182</v>
      </c>
      <c r="C170" s="84">
        <v>1206566.8890518434</v>
      </c>
      <c r="D170" s="224">
        <v>1291898.1718974989</v>
      </c>
      <c r="E170" s="108">
        <f t="shared" si="12"/>
        <v>85331.282845655456</v>
      </c>
      <c r="F170" s="180">
        <f t="shared" si="13"/>
        <v>7.0722380681862859E-2</v>
      </c>
      <c r="G170" s="84">
        <f t="shared" si="14"/>
        <v>242.96554350621093</v>
      </c>
      <c r="H170" s="84">
        <f t="shared" si="15"/>
        <v>261.57079811652136</v>
      </c>
      <c r="I170" s="226">
        <f t="shared" si="16"/>
        <v>18.605254610310425</v>
      </c>
      <c r="J170" s="110">
        <f t="shared" si="17"/>
        <v>3.067381620054919E-4</v>
      </c>
      <c r="K170" s="110">
        <v>8.8112768644485224E-4</v>
      </c>
      <c r="L170" s="108">
        <v>4966</v>
      </c>
      <c r="M170" s="108">
        <v>4939</v>
      </c>
      <c r="N170" s="92">
        <v>4</v>
      </c>
      <c r="O170" s="92">
        <v>4</v>
      </c>
    </row>
    <row r="171" spans="1:15" ht="16.5">
      <c r="A171" s="82">
        <v>535</v>
      </c>
      <c r="B171" s="83" t="s">
        <v>183</v>
      </c>
      <c r="C171" s="84">
        <v>16381412.535180844</v>
      </c>
      <c r="D171" s="224">
        <v>16619448.962858554</v>
      </c>
      <c r="E171" s="108">
        <f t="shared" si="12"/>
        <v>238036.42767770961</v>
      </c>
      <c r="F171" s="180">
        <f t="shared" si="13"/>
        <v>1.4530885365746133E-2</v>
      </c>
      <c r="G171" s="84">
        <f t="shared" si="14"/>
        <v>1566.999477250894</v>
      </c>
      <c r="H171" s="84">
        <f t="shared" si="15"/>
        <v>1601.4115400711653</v>
      </c>
      <c r="I171" s="226">
        <f t="shared" si="16"/>
        <v>34.412062820271331</v>
      </c>
      <c r="J171" s="110">
        <f t="shared" si="17"/>
        <v>3.945991517987673E-3</v>
      </c>
      <c r="K171" s="110">
        <v>1.8514563939916334E-3</v>
      </c>
      <c r="L171" s="108">
        <v>10454</v>
      </c>
      <c r="M171" s="108">
        <v>10378</v>
      </c>
      <c r="N171" s="92">
        <v>17</v>
      </c>
      <c r="O171" s="92">
        <v>17</v>
      </c>
    </row>
    <row r="172" spans="1:15" ht="16.5">
      <c r="A172" s="82">
        <v>536</v>
      </c>
      <c r="B172" s="83" t="s">
        <v>184</v>
      </c>
      <c r="C172" s="84">
        <v>22134969.498952538</v>
      </c>
      <c r="D172" s="224">
        <v>22762867.875700183</v>
      </c>
      <c r="E172" s="108">
        <f t="shared" si="12"/>
        <v>627898.37674764544</v>
      </c>
      <c r="F172" s="180">
        <f t="shared" si="13"/>
        <v>2.8366805600403406E-2</v>
      </c>
      <c r="G172" s="84">
        <f t="shared" si="14"/>
        <v>620.94901391288295</v>
      </c>
      <c r="H172" s="84">
        <f t="shared" si="15"/>
        <v>629.22567104434381</v>
      </c>
      <c r="I172" s="226">
        <f t="shared" si="16"/>
        <v>8.2766571314608655</v>
      </c>
      <c r="J172" s="110">
        <f t="shared" si="17"/>
        <v>5.4046366858084786E-3</v>
      </c>
      <c r="K172" s="110">
        <v>6.4538722787667495E-3</v>
      </c>
      <c r="L172" s="108">
        <v>35647</v>
      </c>
      <c r="M172" s="108">
        <v>36176</v>
      </c>
      <c r="N172" s="92">
        <v>6</v>
      </c>
      <c r="O172" s="92">
        <v>6</v>
      </c>
    </row>
    <row r="173" spans="1:15" ht="16.5">
      <c r="A173" s="82">
        <v>538</v>
      </c>
      <c r="B173" s="83" t="s">
        <v>185</v>
      </c>
      <c r="C173" s="84">
        <v>5573775.1573077748</v>
      </c>
      <c r="D173" s="224">
        <v>5626222.5664778929</v>
      </c>
      <c r="E173" s="108">
        <f t="shared" si="12"/>
        <v>52447.409170118161</v>
      </c>
      <c r="F173" s="180">
        <f t="shared" si="13"/>
        <v>9.4096743571283788E-3</v>
      </c>
      <c r="G173" s="84">
        <f t="shared" si="14"/>
        <v>1187.1725574670447</v>
      </c>
      <c r="H173" s="84">
        <f t="shared" si="15"/>
        <v>1207.6030406692194</v>
      </c>
      <c r="I173" s="226">
        <f t="shared" si="16"/>
        <v>20.430483202174628</v>
      </c>
      <c r="J173" s="110">
        <f t="shared" si="17"/>
        <v>1.3358461267427013E-3</v>
      </c>
      <c r="K173" s="110">
        <v>8.311751146277722E-4</v>
      </c>
      <c r="L173" s="108">
        <v>4695</v>
      </c>
      <c r="M173" s="108">
        <v>4659</v>
      </c>
      <c r="N173" s="92">
        <v>2</v>
      </c>
      <c r="O173" s="92">
        <v>2</v>
      </c>
    </row>
    <row r="174" spans="1:15" ht="16.5">
      <c r="A174" s="82">
        <v>541</v>
      </c>
      <c r="B174" s="83" t="s">
        <v>186</v>
      </c>
      <c r="C174" s="84">
        <v>11984927.530268669</v>
      </c>
      <c r="D174" s="224">
        <v>11642045.478483649</v>
      </c>
      <c r="E174" s="108">
        <f t="shared" si="12"/>
        <v>-342882.05178502016</v>
      </c>
      <c r="F174" s="180">
        <f t="shared" si="13"/>
        <v>-2.8609438890560709E-2</v>
      </c>
      <c r="G174" s="84">
        <f t="shared" si="14"/>
        <v>1312.6974293832059</v>
      </c>
      <c r="H174" s="84">
        <f t="shared" si="15"/>
        <v>1296.4415900315867</v>
      </c>
      <c r="I174" s="226">
        <f t="shared" si="16"/>
        <v>-16.255839351619215</v>
      </c>
      <c r="J174" s="110">
        <f t="shared" si="17"/>
        <v>2.7641959016083779E-3</v>
      </c>
      <c r="K174" s="110">
        <v>1.6020503389906405E-3</v>
      </c>
      <c r="L174" s="108">
        <v>9130</v>
      </c>
      <c r="M174" s="108">
        <v>8980</v>
      </c>
      <c r="N174" s="92">
        <v>12</v>
      </c>
      <c r="O174" s="92">
        <v>12</v>
      </c>
    </row>
    <row r="175" spans="1:15" ht="16.5">
      <c r="A175" s="82">
        <v>543</v>
      </c>
      <c r="B175" s="83" t="s">
        <v>187</v>
      </c>
      <c r="C175" s="84">
        <v>33121890.758732878</v>
      </c>
      <c r="D175" s="224">
        <v>33399071.53283377</v>
      </c>
      <c r="E175" s="108">
        <f t="shared" si="12"/>
        <v>277180.77410089225</v>
      </c>
      <c r="F175" s="180">
        <f t="shared" si="13"/>
        <v>8.3685069828874758E-3</v>
      </c>
      <c r="G175" s="84">
        <f t="shared" si="14"/>
        <v>739.57554446204927</v>
      </c>
      <c r="H175" s="84">
        <f t="shared" si="15"/>
        <v>741.41075148361233</v>
      </c>
      <c r="I175" s="226">
        <f t="shared" si="16"/>
        <v>1.8352070215630647</v>
      </c>
      <c r="J175" s="110">
        <f t="shared" si="17"/>
        <v>7.9300134000686653E-3</v>
      </c>
      <c r="K175" s="110">
        <v>8.0366551971993733E-3</v>
      </c>
      <c r="L175" s="108">
        <v>44785</v>
      </c>
      <c r="M175" s="108">
        <v>45048</v>
      </c>
      <c r="N175" s="92">
        <v>1</v>
      </c>
      <c r="O175" s="93">
        <v>35</v>
      </c>
    </row>
    <row r="176" spans="1:15" ht="16.5">
      <c r="A176" s="82">
        <v>545</v>
      </c>
      <c r="B176" s="83" t="s">
        <v>188</v>
      </c>
      <c r="C176" s="84">
        <v>18422362.146288548</v>
      </c>
      <c r="D176" s="224">
        <v>18854611.177125111</v>
      </c>
      <c r="E176" s="108">
        <f t="shared" si="12"/>
        <v>432249.03083656356</v>
      </c>
      <c r="F176" s="180">
        <f t="shared" si="13"/>
        <v>2.3463279432037784E-2</v>
      </c>
      <c r="G176" s="84">
        <f t="shared" si="14"/>
        <v>1914.8074156832499</v>
      </c>
      <c r="H176" s="84">
        <f t="shared" si="15"/>
        <v>1973.4782475533925</v>
      </c>
      <c r="I176" s="226">
        <f t="shared" si="16"/>
        <v>58.670831870142592</v>
      </c>
      <c r="J176" s="110">
        <f t="shared" si="17"/>
        <v>4.4766908906644287E-3</v>
      </c>
      <c r="K176" s="110">
        <v>1.7044531112156546E-3</v>
      </c>
      <c r="L176" s="108">
        <v>9621</v>
      </c>
      <c r="M176" s="108">
        <v>9554</v>
      </c>
      <c r="N176" s="92">
        <v>15</v>
      </c>
      <c r="O176" s="92">
        <v>15</v>
      </c>
    </row>
    <row r="177" spans="1:15" ht="16.5">
      <c r="A177" s="82">
        <v>560</v>
      </c>
      <c r="B177" s="83" t="s">
        <v>189</v>
      </c>
      <c r="C177" s="84">
        <v>13147997.357553519</v>
      </c>
      <c r="D177" s="224">
        <v>12933781.540760234</v>
      </c>
      <c r="E177" s="108">
        <f t="shared" si="12"/>
        <v>-214215.81679328531</v>
      </c>
      <c r="F177" s="180">
        <f t="shared" si="13"/>
        <v>-1.6292657426662655E-2</v>
      </c>
      <c r="G177" s="84">
        <f t="shared" si="14"/>
        <v>839.10890022040462</v>
      </c>
      <c r="H177" s="84">
        <f t="shared" si="15"/>
        <v>826.38691078910188</v>
      </c>
      <c r="I177" s="226">
        <f t="shared" si="16"/>
        <v>-12.721989431302745</v>
      </c>
      <c r="J177" s="110">
        <f t="shared" si="17"/>
        <v>3.0708955735778559E-3</v>
      </c>
      <c r="K177" s="110">
        <v>2.7921703625325739E-3</v>
      </c>
      <c r="L177" s="108">
        <v>15669</v>
      </c>
      <c r="M177" s="108">
        <v>15651</v>
      </c>
      <c r="N177" s="92">
        <v>7</v>
      </c>
      <c r="O177" s="92">
        <v>7</v>
      </c>
    </row>
    <row r="178" spans="1:15" ht="16.5">
      <c r="A178" s="82">
        <v>561</v>
      </c>
      <c r="B178" s="83" t="s">
        <v>190</v>
      </c>
      <c r="C178" s="84">
        <v>2018804.7280092081</v>
      </c>
      <c r="D178" s="224">
        <v>1878471.0023256089</v>
      </c>
      <c r="E178" s="108">
        <f t="shared" si="12"/>
        <v>-140333.72568359924</v>
      </c>
      <c r="F178" s="180">
        <f t="shared" si="13"/>
        <v>-6.9513273738954287E-2</v>
      </c>
      <c r="G178" s="84">
        <f t="shared" si="14"/>
        <v>1535.2127209195498</v>
      </c>
      <c r="H178" s="84">
        <f t="shared" si="15"/>
        <v>1440.5452471822155</v>
      </c>
      <c r="I178" s="226">
        <f t="shared" si="16"/>
        <v>-94.667473737334376</v>
      </c>
      <c r="J178" s="110">
        <f t="shared" si="17"/>
        <v>4.4600941093342447E-4</v>
      </c>
      <c r="K178" s="110">
        <v>2.3263626303383019E-4</v>
      </c>
      <c r="L178" s="108">
        <v>1315</v>
      </c>
      <c r="M178" s="108">
        <v>1304</v>
      </c>
      <c r="N178" s="92">
        <v>2</v>
      </c>
      <c r="O178" s="92">
        <v>2</v>
      </c>
    </row>
    <row r="179" spans="1:15" ht="16.5">
      <c r="A179" s="82">
        <v>562</v>
      </c>
      <c r="B179" s="83" t="s">
        <v>191</v>
      </c>
      <c r="C179" s="84">
        <v>5810434.7110187002</v>
      </c>
      <c r="D179" s="224">
        <v>5956657.5557781011</v>
      </c>
      <c r="E179" s="108">
        <f t="shared" si="12"/>
        <v>146222.84475940093</v>
      </c>
      <c r="F179" s="180">
        <f t="shared" si="13"/>
        <v>2.5165560243213675E-2</v>
      </c>
      <c r="G179" s="84">
        <f t="shared" si="14"/>
        <v>657.3633568298111</v>
      </c>
      <c r="H179" s="84">
        <f t="shared" si="15"/>
        <v>671.62673985546292</v>
      </c>
      <c r="I179" s="226">
        <f t="shared" si="16"/>
        <v>14.263383025651819</v>
      </c>
      <c r="J179" s="110">
        <f t="shared" si="17"/>
        <v>1.41430201706367E-3</v>
      </c>
      <c r="K179" s="110">
        <v>1.5822477123060123E-3</v>
      </c>
      <c r="L179" s="108">
        <v>8839</v>
      </c>
      <c r="M179" s="108">
        <v>8869</v>
      </c>
      <c r="N179" s="92">
        <v>6</v>
      </c>
      <c r="O179" s="92">
        <v>6</v>
      </c>
    </row>
    <row r="180" spans="1:15" ht="16.5">
      <c r="A180" s="82">
        <v>563</v>
      </c>
      <c r="B180" s="83" t="s">
        <v>192</v>
      </c>
      <c r="C180" s="84">
        <v>5410044.3268871317</v>
      </c>
      <c r="D180" s="224">
        <v>5309305.6087794462</v>
      </c>
      <c r="E180" s="108">
        <f t="shared" si="12"/>
        <v>-100738.71810768545</v>
      </c>
      <c r="F180" s="180">
        <f t="shared" si="13"/>
        <v>-1.8620682571310682E-2</v>
      </c>
      <c r="G180" s="84">
        <f t="shared" si="14"/>
        <v>775.30013282991285</v>
      </c>
      <c r="H180" s="84">
        <f t="shared" si="15"/>
        <v>768.12870497387826</v>
      </c>
      <c r="I180" s="226">
        <f t="shared" si="16"/>
        <v>-7.1714278560345974</v>
      </c>
      <c r="J180" s="110">
        <f t="shared" si="17"/>
        <v>1.2605998517440967E-3</v>
      </c>
      <c r="K180" s="110">
        <v>1.2331149157130631E-3</v>
      </c>
      <c r="L180" s="108">
        <v>6978</v>
      </c>
      <c r="M180" s="108">
        <v>6912</v>
      </c>
      <c r="N180" s="92">
        <v>17</v>
      </c>
      <c r="O180" s="92">
        <v>17</v>
      </c>
    </row>
    <row r="181" spans="1:15" ht="16.5">
      <c r="A181" s="82">
        <v>564</v>
      </c>
      <c r="B181" s="83" t="s">
        <v>193</v>
      </c>
      <c r="C181" s="84">
        <v>141030200.49151182</v>
      </c>
      <c r="D181" s="224">
        <v>147157459.45418641</v>
      </c>
      <c r="E181" s="108">
        <f t="shared" si="12"/>
        <v>6127258.962674588</v>
      </c>
      <c r="F181" s="180">
        <f t="shared" si="13"/>
        <v>4.3446431624716925E-2</v>
      </c>
      <c r="G181" s="84">
        <f t="shared" si="14"/>
        <v>657.07603440063656</v>
      </c>
      <c r="H181" s="84">
        <f t="shared" si="15"/>
        <v>680.8054491940228</v>
      </c>
      <c r="I181" s="226">
        <f t="shared" si="16"/>
        <v>23.72941479338624</v>
      </c>
      <c r="J181" s="110">
        <f t="shared" si="17"/>
        <v>3.4939912154281008E-2</v>
      </c>
      <c r="K181" s="110">
        <v>3.8561958226448208E-2</v>
      </c>
      <c r="L181" s="108">
        <v>214633</v>
      </c>
      <c r="M181" s="108">
        <v>216152</v>
      </c>
      <c r="N181" s="92">
        <v>17</v>
      </c>
      <c r="O181" s="92">
        <v>17</v>
      </c>
    </row>
    <row r="182" spans="1:15" ht="16.5">
      <c r="A182" s="82">
        <v>576</v>
      </c>
      <c r="B182" s="83" t="s">
        <v>194</v>
      </c>
      <c r="C182" s="84">
        <v>1909842.5255789624</v>
      </c>
      <c r="D182" s="224">
        <v>1811554.4708391023</v>
      </c>
      <c r="E182" s="108">
        <f t="shared" si="12"/>
        <v>-98288.054739860119</v>
      </c>
      <c r="F182" s="180">
        <f t="shared" si="13"/>
        <v>-5.1463957589940261E-2</v>
      </c>
      <c r="G182" s="84">
        <f t="shared" si="14"/>
        <v>700.60254056454971</v>
      </c>
      <c r="H182" s="84">
        <f t="shared" si="15"/>
        <v>676.96355412522507</v>
      </c>
      <c r="I182" s="226">
        <f t="shared" si="16"/>
        <v>-23.63898643932464</v>
      </c>
      <c r="J182" s="110">
        <f t="shared" si="17"/>
        <v>4.3012127491585744E-4</v>
      </c>
      <c r="K182" s="110">
        <v>4.774038649375227E-4</v>
      </c>
      <c r="L182" s="108">
        <v>2726</v>
      </c>
      <c r="M182" s="108">
        <v>2676</v>
      </c>
      <c r="N182" s="92">
        <v>7</v>
      </c>
      <c r="O182" s="92">
        <v>7</v>
      </c>
    </row>
    <row r="183" spans="1:15" ht="16.5">
      <c r="A183" s="82">
        <v>577</v>
      </c>
      <c r="B183" s="83" t="s">
        <v>195</v>
      </c>
      <c r="C183" s="84">
        <v>10725562.410008168</v>
      </c>
      <c r="D183" s="224">
        <v>11387059.639687926</v>
      </c>
      <c r="E183" s="108">
        <f t="shared" si="12"/>
        <v>661497.22967975773</v>
      </c>
      <c r="F183" s="180">
        <f t="shared" si="13"/>
        <v>6.1674829197069021E-2</v>
      </c>
      <c r="G183" s="84">
        <f t="shared" si="14"/>
        <v>954.57123620578216</v>
      </c>
      <c r="H183" s="84">
        <f t="shared" si="15"/>
        <v>1014.799005408424</v>
      </c>
      <c r="I183" s="226">
        <f t="shared" si="16"/>
        <v>60.227769202641866</v>
      </c>
      <c r="J183" s="110">
        <f t="shared" si="17"/>
        <v>2.70365406539326E-3</v>
      </c>
      <c r="K183" s="110">
        <v>2.001849315569485E-3</v>
      </c>
      <c r="L183" s="108">
        <v>11236</v>
      </c>
      <c r="M183" s="108">
        <v>11221</v>
      </c>
      <c r="N183" s="92">
        <v>2</v>
      </c>
      <c r="O183" s="92">
        <v>2</v>
      </c>
    </row>
    <row r="184" spans="1:15" ht="16.5">
      <c r="A184" s="82">
        <v>578</v>
      </c>
      <c r="B184" s="83" t="s">
        <v>196</v>
      </c>
      <c r="C184" s="84">
        <v>2661671.3059042562</v>
      </c>
      <c r="D184" s="224">
        <v>2618862.6933506406</v>
      </c>
      <c r="E184" s="108">
        <f t="shared" si="12"/>
        <v>-42808.612553615589</v>
      </c>
      <c r="F184" s="180">
        <f t="shared" si="13"/>
        <v>-1.608335802345516E-2</v>
      </c>
      <c r="G184" s="84">
        <f t="shared" si="14"/>
        <v>876.41465456182289</v>
      </c>
      <c r="H184" s="84">
        <f t="shared" si="15"/>
        <v>875.87381048516409</v>
      </c>
      <c r="I184" s="226">
        <f t="shared" si="16"/>
        <v>-0.54084407665880008</v>
      </c>
      <c r="J184" s="110">
        <f t="shared" si="17"/>
        <v>6.2180220281855391E-4</v>
      </c>
      <c r="K184" s="110">
        <v>5.3342210618953392E-4</v>
      </c>
      <c r="L184" s="108">
        <v>3037</v>
      </c>
      <c r="M184" s="108">
        <v>2990</v>
      </c>
      <c r="N184" s="92">
        <v>18</v>
      </c>
      <c r="O184" s="92">
        <v>18</v>
      </c>
    </row>
    <row r="185" spans="1:15" ht="16.5">
      <c r="A185" s="82">
        <v>580</v>
      </c>
      <c r="B185" s="83" t="s">
        <v>197</v>
      </c>
      <c r="C185" s="84">
        <v>2245666.7195260818</v>
      </c>
      <c r="D185" s="224">
        <v>2191015.337937844</v>
      </c>
      <c r="E185" s="108">
        <f t="shared" si="12"/>
        <v>-54651.381588237826</v>
      </c>
      <c r="F185" s="180">
        <f t="shared" si="13"/>
        <v>-2.4336372406931015E-2</v>
      </c>
      <c r="G185" s="84">
        <f t="shared" si="14"/>
        <v>514.35334849429262</v>
      </c>
      <c r="H185" s="84">
        <f t="shared" si="15"/>
        <v>509.53845068321954</v>
      </c>
      <c r="I185" s="226">
        <f t="shared" si="16"/>
        <v>-4.8148978110730809</v>
      </c>
      <c r="J185" s="110">
        <f t="shared" si="17"/>
        <v>5.2021748486398426E-4</v>
      </c>
      <c r="K185" s="110">
        <v>7.6712878147658728E-4</v>
      </c>
      <c r="L185" s="108">
        <v>4366</v>
      </c>
      <c r="M185" s="108">
        <v>4300</v>
      </c>
      <c r="N185" s="92">
        <v>9</v>
      </c>
      <c r="O185" s="92">
        <v>9</v>
      </c>
    </row>
    <row r="186" spans="1:15" ht="16.5">
      <c r="A186" s="82">
        <v>581</v>
      </c>
      <c r="B186" s="83" t="s">
        <v>198</v>
      </c>
      <c r="C186" s="84">
        <v>3901978.6432949528</v>
      </c>
      <c r="D186" s="224">
        <v>3868408.0431432556</v>
      </c>
      <c r="E186" s="108">
        <f t="shared" si="12"/>
        <v>-33570.600151697174</v>
      </c>
      <c r="F186" s="180">
        <f t="shared" si="13"/>
        <v>-8.6034812644051554E-3</v>
      </c>
      <c r="G186" s="84">
        <f t="shared" si="14"/>
        <v>637.26582448063903</v>
      </c>
      <c r="H186" s="84">
        <f t="shared" si="15"/>
        <v>637.40452185586685</v>
      </c>
      <c r="I186" s="226">
        <f t="shared" si="16"/>
        <v>0.13869737522782088</v>
      </c>
      <c r="J186" s="110">
        <f t="shared" si="17"/>
        <v>9.1848444316489802E-4</v>
      </c>
      <c r="K186" s="110">
        <v>1.0827219941352112E-3</v>
      </c>
      <c r="L186" s="108">
        <v>6123</v>
      </c>
      <c r="M186" s="108">
        <v>6069</v>
      </c>
      <c r="N186" s="92">
        <v>6</v>
      </c>
      <c r="O186" s="92">
        <v>6</v>
      </c>
    </row>
    <row r="187" spans="1:15" ht="16.5">
      <c r="A187" s="82">
        <v>583</v>
      </c>
      <c r="B187" s="83" t="s">
        <v>199</v>
      </c>
      <c r="C187" s="84">
        <v>613732.89589593932</v>
      </c>
      <c r="D187" s="224">
        <v>561107.11516271904</v>
      </c>
      <c r="E187" s="108">
        <f t="shared" si="12"/>
        <v>-52625.780733220279</v>
      </c>
      <c r="F187" s="180">
        <f t="shared" si="13"/>
        <v>-8.5747042541032659E-2</v>
      </c>
      <c r="G187" s="84">
        <f t="shared" si="14"/>
        <v>672.95273672800363</v>
      </c>
      <c r="H187" s="84">
        <f t="shared" si="15"/>
        <v>616.60122545353738</v>
      </c>
      <c r="I187" s="226">
        <f t="shared" si="16"/>
        <v>-56.351511274466247</v>
      </c>
      <c r="J187" s="110">
        <f t="shared" si="17"/>
        <v>1.3322486937219076E-4</v>
      </c>
      <c r="K187" s="110">
        <v>1.6234585840551035E-4</v>
      </c>
      <c r="L187" s="108">
        <v>912</v>
      </c>
      <c r="M187" s="108">
        <v>910</v>
      </c>
      <c r="N187" s="92">
        <v>19</v>
      </c>
      <c r="O187" s="92">
        <v>19</v>
      </c>
    </row>
    <row r="188" spans="1:15" ht="16.5">
      <c r="A188" s="82">
        <v>584</v>
      </c>
      <c r="B188" s="83" t="s">
        <v>200</v>
      </c>
      <c r="C188" s="84">
        <v>5601369.3691578191</v>
      </c>
      <c r="D188" s="224">
        <v>5673597.1567871161</v>
      </c>
      <c r="E188" s="108">
        <f t="shared" si="12"/>
        <v>72227.787629297003</v>
      </c>
      <c r="F188" s="180">
        <f t="shared" si="13"/>
        <v>1.2894666084153747E-2</v>
      </c>
      <c r="G188" s="84">
        <f t="shared" si="14"/>
        <v>2172.7577071985334</v>
      </c>
      <c r="H188" s="84">
        <f t="shared" si="15"/>
        <v>2187.2001375432214</v>
      </c>
      <c r="I188" s="226">
        <f t="shared" si="16"/>
        <v>14.442430344688091</v>
      </c>
      <c r="J188" s="110">
        <f t="shared" si="17"/>
        <v>1.3470943776291244E-3</v>
      </c>
      <c r="K188" s="110">
        <v>4.6277489747680641E-4</v>
      </c>
      <c r="L188" s="108">
        <v>2578</v>
      </c>
      <c r="M188" s="108">
        <v>2594</v>
      </c>
      <c r="N188" s="92">
        <v>16</v>
      </c>
      <c r="O188" s="92">
        <v>16</v>
      </c>
    </row>
    <row r="189" spans="1:15" ht="16.5">
      <c r="A189" s="82">
        <v>592</v>
      </c>
      <c r="B189" s="83" t="s">
        <v>202</v>
      </c>
      <c r="C189" s="84">
        <v>3692823.2477013478</v>
      </c>
      <c r="D189" s="224">
        <v>3674365.5078786048</v>
      </c>
      <c r="E189" s="108">
        <f t="shared" si="12"/>
        <v>-18457.739822742995</v>
      </c>
      <c r="F189" s="180">
        <f t="shared" si="13"/>
        <v>-4.9982732951630669E-3</v>
      </c>
      <c r="G189" s="84">
        <f t="shared" si="14"/>
        <v>1026.9252635432001</v>
      </c>
      <c r="H189" s="84">
        <f t="shared" si="15"/>
        <v>1034.4497488396973</v>
      </c>
      <c r="I189" s="226">
        <f t="shared" si="16"/>
        <v>7.5244852964972324</v>
      </c>
      <c r="J189" s="110">
        <f t="shared" si="17"/>
        <v>8.724125066046477E-4</v>
      </c>
      <c r="K189" s="110">
        <v>6.3368405390810186E-4</v>
      </c>
      <c r="L189" s="108">
        <v>3596</v>
      </c>
      <c r="M189" s="108">
        <v>3552</v>
      </c>
      <c r="N189" s="92">
        <v>13</v>
      </c>
      <c r="O189" s="92">
        <v>13</v>
      </c>
    </row>
    <row r="190" spans="1:15" ht="16.5">
      <c r="A190" s="82">
        <v>593</v>
      </c>
      <c r="B190" s="83" t="s">
        <v>203</v>
      </c>
      <c r="C190" s="84">
        <v>6187400.1726679876</v>
      </c>
      <c r="D190" s="224">
        <v>8019071.0504081873</v>
      </c>
      <c r="E190" s="108">
        <f t="shared" si="12"/>
        <v>1831670.8777401997</v>
      </c>
      <c r="F190" s="180">
        <f t="shared" si="13"/>
        <v>0.29603239270531762</v>
      </c>
      <c r="G190" s="84">
        <f t="shared" si="14"/>
        <v>362.89737083096702</v>
      </c>
      <c r="H190" s="84">
        <f t="shared" si="15"/>
        <v>466.82215918082358</v>
      </c>
      <c r="I190" s="226">
        <f t="shared" si="16"/>
        <v>103.92478834985656</v>
      </c>
      <c r="J190" s="110">
        <f t="shared" si="17"/>
        <v>1.9039852896307198E-3</v>
      </c>
      <c r="K190" s="110">
        <v>3.0645902809778645E-3</v>
      </c>
      <c r="L190" s="108">
        <v>17050</v>
      </c>
      <c r="M190" s="108">
        <v>17178</v>
      </c>
      <c r="N190" s="92">
        <v>10</v>
      </c>
      <c r="O190" s="92">
        <v>10</v>
      </c>
    </row>
    <row r="191" spans="1:15" ht="16.5">
      <c r="A191" s="82">
        <v>595</v>
      </c>
      <c r="B191" s="83" t="s">
        <v>204</v>
      </c>
      <c r="C191" s="84">
        <v>5574269.3828867879</v>
      </c>
      <c r="D191" s="224">
        <v>5487592.74700383</v>
      </c>
      <c r="E191" s="108">
        <f t="shared" si="12"/>
        <v>-86676.635882957838</v>
      </c>
      <c r="F191" s="180">
        <f t="shared" si="13"/>
        <v>-1.5549416422008291E-2</v>
      </c>
      <c r="G191" s="84">
        <f t="shared" si="14"/>
        <v>1368.5905678582833</v>
      </c>
      <c r="H191" s="84">
        <f t="shared" si="15"/>
        <v>1378.7921474883995</v>
      </c>
      <c r="I191" s="226">
        <f t="shared" si="16"/>
        <v>10.201579630116157</v>
      </c>
      <c r="J191" s="110">
        <f t="shared" si="17"/>
        <v>1.3029309504930355E-3</v>
      </c>
      <c r="K191" s="110">
        <v>7.1004012797135291E-4</v>
      </c>
      <c r="L191" s="108">
        <v>4073</v>
      </c>
      <c r="M191" s="108">
        <v>3980</v>
      </c>
      <c r="N191" s="92">
        <v>11</v>
      </c>
      <c r="O191" s="92">
        <v>11</v>
      </c>
    </row>
    <row r="192" spans="1:15" ht="16.5">
      <c r="A192" s="82">
        <v>598</v>
      </c>
      <c r="B192" s="83" t="s">
        <v>205</v>
      </c>
      <c r="C192" s="84">
        <v>9951796.7825036012</v>
      </c>
      <c r="D192" s="224">
        <v>11718945.939258678</v>
      </c>
      <c r="E192" s="108">
        <f t="shared" si="12"/>
        <v>1767149.1567550767</v>
      </c>
      <c r="F192" s="180">
        <f t="shared" si="13"/>
        <v>0.17757086437515759</v>
      </c>
      <c r="G192" s="84">
        <f t="shared" si="14"/>
        <v>511.00368587951738</v>
      </c>
      <c r="H192" s="84">
        <f t="shared" si="15"/>
        <v>598.63843171529822</v>
      </c>
      <c r="I192" s="226">
        <f t="shared" si="16"/>
        <v>87.634745835780848</v>
      </c>
      <c r="J192" s="110">
        <f t="shared" si="17"/>
        <v>2.7824545434337335E-3</v>
      </c>
      <c r="K192" s="110">
        <v>3.4923983781827146E-3</v>
      </c>
      <c r="L192" s="108">
        <v>19475</v>
      </c>
      <c r="M192" s="108">
        <v>19576</v>
      </c>
      <c r="N192" s="92">
        <v>15</v>
      </c>
      <c r="O192" s="92">
        <v>15</v>
      </c>
    </row>
    <row r="193" spans="1:17" ht="16.5">
      <c r="A193" s="82">
        <v>599</v>
      </c>
      <c r="B193" s="83" t="s">
        <v>206</v>
      </c>
      <c r="C193" s="84">
        <v>16040043.89524417</v>
      </c>
      <c r="D193" s="224">
        <v>16539627.709221769</v>
      </c>
      <c r="E193" s="108">
        <f t="shared" si="12"/>
        <v>499583.81397759914</v>
      </c>
      <c r="F193" s="180">
        <f t="shared" si="13"/>
        <v>3.1146037831338132E-2</v>
      </c>
      <c r="G193" s="84">
        <f t="shared" si="14"/>
        <v>1428.9571398881221</v>
      </c>
      <c r="H193" s="84">
        <f t="shared" si="15"/>
        <v>1473.3322384840344</v>
      </c>
      <c r="I193" s="226">
        <f t="shared" si="16"/>
        <v>44.375098595912277</v>
      </c>
      <c r="J193" s="110">
        <f t="shared" si="17"/>
        <v>3.9270393860301213E-3</v>
      </c>
      <c r="K193" s="110">
        <v>2.0027413257805043E-3</v>
      </c>
      <c r="L193" s="108">
        <v>11225</v>
      </c>
      <c r="M193" s="108">
        <v>11226</v>
      </c>
      <c r="N193" s="92">
        <v>15</v>
      </c>
      <c r="O193" s="92">
        <v>15</v>
      </c>
    </row>
    <row r="194" spans="1:17" ht="16.5">
      <c r="A194" s="82">
        <v>601</v>
      </c>
      <c r="B194" s="83" t="s">
        <v>207</v>
      </c>
      <c r="C194" s="84">
        <v>5471204.9078757185</v>
      </c>
      <c r="D194" s="224">
        <v>5252537.9109646427</v>
      </c>
      <c r="E194" s="108">
        <f t="shared" si="12"/>
        <v>-218666.9969110759</v>
      </c>
      <c r="F194" s="180">
        <f t="shared" si="13"/>
        <v>-3.9966881261622643E-2</v>
      </c>
      <c r="G194" s="84">
        <f t="shared" si="14"/>
        <v>1463.2802642085367</v>
      </c>
      <c r="H194" s="84">
        <f t="shared" si="15"/>
        <v>1422.6809076285597</v>
      </c>
      <c r="I194" s="226">
        <f t="shared" si="16"/>
        <v>-40.599356579976984</v>
      </c>
      <c r="J194" s="110">
        <f t="shared" si="17"/>
        <v>1.2471213751367488E-3</v>
      </c>
      <c r="K194" s="110">
        <v>6.5866033981664199E-4</v>
      </c>
      <c r="L194" s="108">
        <v>3739</v>
      </c>
      <c r="M194" s="108">
        <v>3692</v>
      </c>
      <c r="N194" s="92">
        <v>13</v>
      </c>
      <c r="O194" s="92">
        <v>13</v>
      </c>
    </row>
    <row r="195" spans="1:17" ht="16.5">
      <c r="A195" s="82">
        <v>604</v>
      </c>
      <c r="B195" s="83" t="s">
        <v>208</v>
      </c>
      <c r="C195" s="84">
        <v>16329150.848786727</v>
      </c>
      <c r="D195" s="224">
        <v>16405551.326643229</v>
      </c>
      <c r="E195" s="108">
        <f t="shared" si="12"/>
        <v>76400.477856501937</v>
      </c>
      <c r="F195" s="180">
        <f t="shared" si="13"/>
        <v>4.6787783739641658E-3</v>
      </c>
      <c r="G195" s="84">
        <f t="shared" si="14"/>
        <v>786.45431049399053</v>
      </c>
      <c r="H195" s="84">
        <f t="shared" si="15"/>
        <v>779.65741501013349</v>
      </c>
      <c r="I195" s="226">
        <f t="shared" si="16"/>
        <v>-6.7968954838570426</v>
      </c>
      <c r="J195" s="110">
        <f t="shared" si="17"/>
        <v>3.8952053420976329E-3</v>
      </c>
      <c r="K195" s="110">
        <v>3.7539357720535699E-3</v>
      </c>
      <c r="L195" s="108">
        <v>20763</v>
      </c>
      <c r="M195" s="108">
        <v>21042</v>
      </c>
      <c r="N195" s="92">
        <v>6</v>
      </c>
      <c r="O195" s="92">
        <v>6</v>
      </c>
    </row>
    <row r="196" spans="1:17" ht="16.5">
      <c r="A196" s="82">
        <v>607</v>
      </c>
      <c r="B196" s="83" t="s">
        <v>209</v>
      </c>
      <c r="C196" s="84">
        <v>2954627.2767983233</v>
      </c>
      <c r="D196" s="224">
        <v>3333479.3864700408</v>
      </c>
      <c r="E196" s="108">
        <f t="shared" si="12"/>
        <v>378852.10967171751</v>
      </c>
      <c r="F196" s="180">
        <f t="shared" si="13"/>
        <v>0.12822331691266559</v>
      </c>
      <c r="G196" s="84">
        <f t="shared" si="14"/>
        <v>727.02442834604415</v>
      </c>
      <c r="H196" s="84">
        <f t="shared" si="15"/>
        <v>833.57824117780467</v>
      </c>
      <c r="I196" s="226">
        <f t="shared" si="16"/>
        <v>106.55381283176052</v>
      </c>
      <c r="J196" s="110">
        <f t="shared" si="17"/>
        <v>7.914751815053596E-4</v>
      </c>
      <c r="K196" s="110">
        <v>7.134297667732262E-4</v>
      </c>
      <c r="L196" s="108">
        <v>4064</v>
      </c>
      <c r="M196" s="108">
        <v>3999</v>
      </c>
      <c r="N196" s="92">
        <v>12</v>
      </c>
      <c r="O196" s="92">
        <v>12</v>
      </c>
    </row>
    <row r="197" spans="1:17" ht="16.5">
      <c r="A197" s="82">
        <v>608</v>
      </c>
      <c r="B197" s="83" t="s">
        <v>210</v>
      </c>
      <c r="C197" s="84">
        <v>1696373.094603953</v>
      </c>
      <c r="D197" s="224">
        <v>1738480.3230587842</v>
      </c>
      <c r="E197" s="108">
        <f t="shared" si="12"/>
        <v>42107.228454831289</v>
      </c>
      <c r="F197" s="180">
        <f t="shared" si="13"/>
        <v>2.4821914818604178E-2</v>
      </c>
      <c r="G197" s="84">
        <f t="shared" si="14"/>
        <v>873.06901420687234</v>
      </c>
      <c r="H197" s="84">
        <f t="shared" si="15"/>
        <v>900.30052980775986</v>
      </c>
      <c r="I197" s="226">
        <f t="shared" si="16"/>
        <v>27.231515600887519</v>
      </c>
      <c r="J197" s="110">
        <f t="shared" si="17"/>
        <v>4.1277112281576541E-4</v>
      </c>
      <c r="K197" s="110">
        <v>3.4449434349564885E-4</v>
      </c>
      <c r="L197" s="108">
        <v>1943</v>
      </c>
      <c r="M197" s="108">
        <v>1931</v>
      </c>
      <c r="N197" s="92">
        <v>4</v>
      </c>
      <c r="O197" s="92">
        <v>4</v>
      </c>
    </row>
    <row r="198" spans="1:17" ht="16.5">
      <c r="A198" s="82">
        <v>609</v>
      </c>
      <c r="B198" s="83" t="s">
        <v>211</v>
      </c>
      <c r="C198" s="84">
        <v>21786675.885124989</v>
      </c>
      <c r="D198" s="224">
        <v>25517534.688591059</v>
      </c>
      <c r="E198" s="108">
        <f t="shared" si="12"/>
        <v>3730858.8034660704</v>
      </c>
      <c r="F198" s="180">
        <f t="shared" si="13"/>
        <v>0.17124497666086552</v>
      </c>
      <c r="G198" s="84">
        <f t="shared" si="14"/>
        <v>262.15527019860167</v>
      </c>
      <c r="H198" s="84">
        <f t="shared" si="15"/>
        <v>306.31456321458569</v>
      </c>
      <c r="I198" s="226">
        <f t="shared" si="16"/>
        <v>44.159293015984019</v>
      </c>
      <c r="J198" s="110">
        <f t="shared" si="17"/>
        <v>6.0586831528629381E-3</v>
      </c>
      <c r="K198" s="110">
        <v>1.4861782125792351E-2</v>
      </c>
      <c r="L198" s="108">
        <v>83106</v>
      </c>
      <c r="M198" s="108">
        <v>83305</v>
      </c>
      <c r="N198" s="92">
        <v>4</v>
      </c>
      <c r="O198" s="92">
        <v>4</v>
      </c>
    </row>
    <row r="199" spans="1:17" ht="16.5">
      <c r="A199" s="82">
        <v>611</v>
      </c>
      <c r="B199" s="83" t="s">
        <v>212</v>
      </c>
      <c r="C199" s="84">
        <v>3438895.2377776243</v>
      </c>
      <c r="D199" s="224">
        <v>2993990.1464449819</v>
      </c>
      <c r="E199" s="108">
        <f t="shared" si="12"/>
        <v>-444905.09133264236</v>
      </c>
      <c r="F199" s="180">
        <f t="shared" si="13"/>
        <v>-0.12937442421774992</v>
      </c>
      <c r="G199" s="84">
        <f t="shared" si="14"/>
        <v>691.51321893778891</v>
      </c>
      <c r="H199" s="84">
        <f t="shared" si="15"/>
        <v>603.50537118423335</v>
      </c>
      <c r="I199" s="226">
        <f t="shared" si="16"/>
        <v>-88.007847753555552</v>
      </c>
      <c r="J199" s="110">
        <f t="shared" si="17"/>
        <v>7.1086952095784234E-4</v>
      </c>
      <c r="K199" s="110">
        <v>8.8505253137333715E-4</v>
      </c>
      <c r="L199" s="108">
        <v>4973</v>
      </c>
      <c r="M199" s="108">
        <v>4961</v>
      </c>
      <c r="N199" s="92">
        <v>1</v>
      </c>
      <c r="O199" s="93">
        <v>35</v>
      </c>
    </row>
    <row r="200" spans="1:17" ht="16.5">
      <c r="A200" s="82">
        <v>614</v>
      </c>
      <c r="B200" s="83" t="s">
        <v>213</v>
      </c>
      <c r="C200" s="84">
        <v>3773446.6862888588</v>
      </c>
      <c r="D200" s="224">
        <v>3850134.2091330076</v>
      </c>
      <c r="E200" s="108">
        <f t="shared" si="12"/>
        <v>76687.5228441488</v>
      </c>
      <c r="F200" s="180">
        <f t="shared" si="13"/>
        <v>2.0322937944982626E-2</v>
      </c>
      <c r="G200" s="84">
        <f t="shared" si="14"/>
        <v>1290.949943992083</v>
      </c>
      <c r="H200" s="84">
        <f t="shared" si="15"/>
        <v>1337.7811706508019</v>
      </c>
      <c r="I200" s="226">
        <f t="shared" si="16"/>
        <v>46.831226658718833</v>
      </c>
      <c r="J200" s="110">
        <f t="shared" si="17"/>
        <v>9.1414564744629731E-4</v>
      </c>
      <c r="K200" s="110">
        <v>5.1344107746270195E-4</v>
      </c>
      <c r="L200" s="108">
        <v>2923</v>
      </c>
      <c r="M200" s="108">
        <v>2878</v>
      </c>
      <c r="N200" s="92">
        <v>19</v>
      </c>
      <c r="O200" s="92">
        <v>19</v>
      </c>
    </row>
    <row r="201" spans="1:17" ht="16.5">
      <c r="A201" s="82">
        <v>615</v>
      </c>
      <c r="B201" s="83" t="s">
        <v>214</v>
      </c>
      <c r="C201" s="84">
        <v>16480733.765890798</v>
      </c>
      <c r="D201" s="224">
        <v>16130078.203926388</v>
      </c>
      <c r="E201" s="108">
        <f t="shared" si="12"/>
        <v>-350655.56196440943</v>
      </c>
      <c r="F201" s="180">
        <f t="shared" si="13"/>
        <v>-2.1276695986081673E-2</v>
      </c>
      <c r="G201" s="84">
        <f t="shared" si="14"/>
        <v>2203.6012522918568</v>
      </c>
      <c r="H201" s="84">
        <f t="shared" si="15"/>
        <v>2208.3896774269424</v>
      </c>
      <c r="I201" s="226">
        <f t="shared" si="16"/>
        <v>4.7884251350856175</v>
      </c>
      <c r="J201" s="110">
        <f t="shared" si="17"/>
        <v>3.8297991659901392E-3</v>
      </c>
      <c r="K201" s="110">
        <v>1.3030485162569753E-3</v>
      </c>
      <c r="L201" s="108">
        <v>7479</v>
      </c>
      <c r="M201" s="108">
        <v>7304</v>
      </c>
      <c r="N201" s="92">
        <v>17</v>
      </c>
      <c r="O201" s="92">
        <v>17</v>
      </c>
    </row>
    <row r="202" spans="1:17" ht="16.5">
      <c r="A202" s="82">
        <v>616</v>
      </c>
      <c r="B202" s="83" t="s">
        <v>215</v>
      </c>
      <c r="C202" s="84">
        <v>682306.59578406089</v>
      </c>
      <c r="D202" s="224">
        <v>618138.12779846205</v>
      </c>
      <c r="E202" s="108">
        <f t="shared" si="12"/>
        <v>-64168.467985598836</v>
      </c>
      <c r="F202" s="180">
        <f t="shared" si="13"/>
        <v>-9.404638381351238E-2</v>
      </c>
      <c r="G202" s="84">
        <f t="shared" si="14"/>
        <v>383.10308578554793</v>
      </c>
      <c r="H202" s="84">
        <f t="shared" si="15"/>
        <v>354.64034870823986</v>
      </c>
      <c r="I202" s="226">
        <f t="shared" si="16"/>
        <v>-28.462737077308077</v>
      </c>
      <c r="J202" s="110">
        <f t="shared" si="17"/>
        <v>1.4676586538390099E-4</v>
      </c>
      <c r="K202" s="110">
        <v>3.1095475956132367E-4</v>
      </c>
      <c r="L202" s="108">
        <v>1781</v>
      </c>
      <c r="M202" s="108">
        <v>1743</v>
      </c>
      <c r="N202" s="92">
        <v>1</v>
      </c>
      <c r="O202" s="93">
        <v>34</v>
      </c>
    </row>
    <row r="203" spans="1:17" ht="16.5">
      <c r="A203" s="82">
        <v>619</v>
      </c>
      <c r="B203" s="83" t="s">
        <v>216</v>
      </c>
      <c r="C203" s="84">
        <v>3673668.0765338703</v>
      </c>
      <c r="D203" s="224">
        <v>3597844.2646600637</v>
      </c>
      <c r="E203" s="108">
        <f t="shared" ref="E203:E266" si="18">D203-C203</f>
        <v>-75823.811873806641</v>
      </c>
      <c r="F203" s="180">
        <f t="shared" ref="F203:F266" si="19">E203/C203</f>
        <v>-2.0639810209894329E-2</v>
      </c>
      <c r="G203" s="84">
        <f t="shared" ref="G203:G266" si="20">C203/L203</f>
        <v>1386.2898402014605</v>
      </c>
      <c r="H203" s="84">
        <f t="shared" ref="H203:H266" si="21">D203/M203</f>
        <v>1380.0706807288316</v>
      </c>
      <c r="I203" s="226">
        <f t="shared" ref="I203:I266" si="22">H203-G203</f>
        <v>-6.2191594726289168</v>
      </c>
      <c r="J203" s="110">
        <f t="shared" ref="J203:J266" si="23">D203/$D$10</f>
        <v>8.5424390321947878E-4</v>
      </c>
      <c r="K203" s="110">
        <v>4.6509412402545656E-4</v>
      </c>
      <c r="L203" s="108">
        <v>2650</v>
      </c>
      <c r="M203" s="108">
        <v>2607</v>
      </c>
      <c r="N203" s="92">
        <v>6</v>
      </c>
      <c r="O203" s="92">
        <v>6</v>
      </c>
    </row>
    <row r="204" spans="1:17" ht="16.5">
      <c r="A204" s="82">
        <v>620</v>
      </c>
      <c r="B204" s="83" t="s">
        <v>217</v>
      </c>
      <c r="C204" s="84">
        <v>4707222.9716220256</v>
      </c>
      <c r="D204" s="224">
        <v>4626362.9122827761</v>
      </c>
      <c r="E204" s="108">
        <f t="shared" si="18"/>
        <v>-80860.059339249507</v>
      </c>
      <c r="F204" s="180">
        <f t="shared" si="19"/>
        <v>-1.71778689530372E-2</v>
      </c>
      <c r="G204" s="84">
        <f t="shared" si="20"/>
        <v>1995.4315267579591</v>
      </c>
      <c r="H204" s="84">
        <f t="shared" si="21"/>
        <v>1972.8626491610985</v>
      </c>
      <c r="I204" s="226">
        <f t="shared" si="22"/>
        <v>-22.568877596860602</v>
      </c>
      <c r="J204" s="110">
        <f t="shared" si="23"/>
        <v>1.0984472982105789E-3</v>
      </c>
      <c r="K204" s="110">
        <v>4.1835278896804588E-4</v>
      </c>
      <c r="L204" s="108">
        <v>2359</v>
      </c>
      <c r="M204" s="108">
        <v>2345</v>
      </c>
      <c r="N204" s="92">
        <v>18</v>
      </c>
      <c r="O204" s="92">
        <v>18</v>
      </c>
    </row>
    <row r="205" spans="1:17" ht="16.5">
      <c r="A205" s="82">
        <v>623</v>
      </c>
      <c r="B205" s="83" t="s">
        <v>218</v>
      </c>
      <c r="C205" s="84">
        <v>1381558.375731627</v>
      </c>
      <c r="D205" s="224">
        <v>1403429.3363120002</v>
      </c>
      <c r="E205" s="108">
        <f t="shared" si="18"/>
        <v>21870.960580373183</v>
      </c>
      <c r="F205" s="180">
        <f t="shared" si="19"/>
        <v>1.5830645280400152E-2</v>
      </c>
      <c r="G205" s="84">
        <f t="shared" si="20"/>
        <v>655.38822378160671</v>
      </c>
      <c r="H205" s="84">
        <f t="shared" si="21"/>
        <v>667.98159748310331</v>
      </c>
      <c r="I205" s="226">
        <f t="shared" si="22"/>
        <v>12.593373701496603</v>
      </c>
      <c r="J205" s="110">
        <f t="shared" si="23"/>
        <v>3.3321924629140637E-4</v>
      </c>
      <c r="K205" s="110">
        <v>3.7482269067030466E-4</v>
      </c>
      <c r="L205" s="108">
        <v>2108</v>
      </c>
      <c r="M205" s="108">
        <v>2101</v>
      </c>
      <c r="N205" s="92">
        <v>10</v>
      </c>
      <c r="O205" s="92">
        <v>10</v>
      </c>
    </row>
    <row r="206" spans="1:17" ht="16.5">
      <c r="A206" s="82">
        <v>624</v>
      </c>
      <c r="B206" s="83" t="s">
        <v>219</v>
      </c>
      <c r="C206" s="84">
        <v>4151182.448751186</v>
      </c>
      <c r="D206" s="224">
        <v>3786543.4448877256</v>
      </c>
      <c r="E206" s="108">
        <f t="shared" si="18"/>
        <v>-364639.00386346038</v>
      </c>
      <c r="F206" s="180">
        <f t="shared" si="19"/>
        <v>-8.7839792243570497E-2</v>
      </c>
      <c r="G206" s="84">
        <f t="shared" si="20"/>
        <v>819.58192472876328</v>
      </c>
      <c r="H206" s="84">
        <f t="shared" si="21"/>
        <v>757.15725752603987</v>
      </c>
      <c r="I206" s="226">
        <f t="shared" si="22"/>
        <v>-62.424667202723413</v>
      </c>
      <c r="J206" s="110">
        <f t="shared" si="23"/>
        <v>8.9904715549900011E-4</v>
      </c>
      <c r="K206" s="110">
        <v>8.9218861306149147E-4</v>
      </c>
      <c r="L206" s="108">
        <v>5065</v>
      </c>
      <c r="M206" s="108">
        <v>5001</v>
      </c>
      <c r="N206" s="92">
        <v>8</v>
      </c>
      <c r="O206" s="92">
        <v>8</v>
      </c>
      <c r="P206" s="202"/>
      <c r="Q206" s="202"/>
    </row>
    <row r="207" spans="1:17" ht="16.5">
      <c r="A207" s="82">
        <v>625</v>
      </c>
      <c r="B207" s="83" t="s">
        <v>220</v>
      </c>
      <c r="C207" s="84">
        <v>4635272.3581640841</v>
      </c>
      <c r="D207" s="224">
        <v>4606096.4919221215</v>
      </c>
      <c r="E207" s="108">
        <f t="shared" si="18"/>
        <v>-29175.866241962649</v>
      </c>
      <c r="F207" s="180">
        <f t="shared" si="19"/>
        <v>-6.2943154118172426E-3</v>
      </c>
      <c r="G207" s="84">
        <f t="shared" si="20"/>
        <v>1555.4605228738537</v>
      </c>
      <c r="H207" s="84">
        <f t="shared" si="21"/>
        <v>1547.7474771243687</v>
      </c>
      <c r="I207" s="226">
        <f t="shared" si="22"/>
        <v>-7.7130457494849907</v>
      </c>
      <c r="J207" s="110">
        <f t="shared" si="23"/>
        <v>1.093635398428472E-3</v>
      </c>
      <c r="K207" s="110">
        <v>5.3092447759868001E-4</v>
      </c>
      <c r="L207" s="108">
        <v>2980</v>
      </c>
      <c r="M207" s="108">
        <v>2976</v>
      </c>
      <c r="N207" s="92">
        <v>17</v>
      </c>
      <c r="O207" s="92">
        <v>17</v>
      </c>
      <c r="P207" s="202"/>
    </row>
    <row r="208" spans="1:17" ht="16.5">
      <c r="A208" s="82">
        <v>626</v>
      </c>
      <c r="B208" s="83" t="s">
        <v>221</v>
      </c>
      <c r="C208" s="84">
        <v>4022949.2667533243</v>
      </c>
      <c r="D208" s="224">
        <v>4353296.2423150837</v>
      </c>
      <c r="E208" s="108">
        <f t="shared" si="18"/>
        <v>330346.97556175943</v>
      </c>
      <c r="F208" s="180">
        <f t="shared" si="19"/>
        <v>8.2115620570169953E-2</v>
      </c>
      <c r="G208" s="84">
        <f t="shared" si="20"/>
        <v>845.86822261423981</v>
      </c>
      <c r="H208" s="84">
        <f t="shared" si="21"/>
        <v>925.83926888878852</v>
      </c>
      <c r="I208" s="226">
        <f t="shared" si="22"/>
        <v>79.971046274548712</v>
      </c>
      <c r="J208" s="110">
        <f t="shared" si="23"/>
        <v>1.0336124913559285E-3</v>
      </c>
      <c r="K208" s="110">
        <v>8.3884640244253803E-4</v>
      </c>
      <c r="L208" s="108">
        <v>4756</v>
      </c>
      <c r="M208" s="108">
        <v>4702</v>
      </c>
      <c r="N208" s="92">
        <v>17</v>
      </c>
      <c r="O208" s="92">
        <v>17</v>
      </c>
      <c r="P208" s="202"/>
    </row>
    <row r="209" spans="1:16" ht="16.5">
      <c r="A209" s="82">
        <v>630</v>
      </c>
      <c r="B209" s="83" t="s">
        <v>222</v>
      </c>
      <c r="C209" s="84">
        <v>3070492.4584387848</v>
      </c>
      <c r="D209" s="224">
        <v>3169298.318269039</v>
      </c>
      <c r="E209" s="108">
        <f t="shared" si="18"/>
        <v>98805.859830254223</v>
      </c>
      <c r="F209" s="180">
        <f t="shared" si="19"/>
        <v>3.2179157307063638E-2</v>
      </c>
      <c r="G209" s="84">
        <f t="shared" si="20"/>
        <v>1865.4267669737453</v>
      </c>
      <c r="H209" s="84">
        <f t="shared" si="21"/>
        <v>1931.3213395911268</v>
      </c>
      <c r="I209" s="226">
        <f t="shared" si="22"/>
        <v>65.894572617381527</v>
      </c>
      <c r="J209" s="110">
        <f t="shared" si="23"/>
        <v>7.5249331730618243E-4</v>
      </c>
      <c r="K209" s="110">
        <v>2.9275775125653017E-4</v>
      </c>
      <c r="L209" s="108">
        <v>1646</v>
      </c>
      <c r="M209" s="108">
        <v>1641</v>
      </c>
      <c r="N209" s="92">
        <v>17</v>
      </c>
      <c r="O209" s="92">
        <v>17</v>
      </c>
      <c r="P209" s="202"/>
    </row>
    <row r="210" spans="1:16" ht="16.5">
      <c r="A210" s="82">
        <v>631</v>
      </c>
      <c r="B210" s="83" t="s">
        <v>223</v>
      </c>
      <c r="C210" s="84">
        <v>1249907.5340779643</v>
      </c>
      <c r="D210" s="224">
        <v>1168630.282344962</v>
      </c>
      <c r="E210" s="108">
        <f t="shared" si="18"/>
        <v>-81277.251733002253</v>
      </c>
      <c r="F210" s="180">
        <f t="shared" si="19"/>
        <v>-6.5026611582879298E-2</v>
      </c>
      <c r="G210" s="84">
        <f t="shared" si="20"/>
        <v>647.6204839782198</v>
      </c>
      <c r="H210" s="84">
        <f t="shared" si="21"/>
        <v>608.97878183687442</v>
      </c>
      <c r="I210" s="226">
        <f t="shared" si="22"/>
        <v>-38.641702141345377</v>
      </c>
      <c r="J210" s="110">
        <f t="shared" si="23"/>
        <v>2.7747040182273262E-4</v>
      </c>
      <c r="K210" s="110">
        <v>3.4235351898920257E-4</v>
      </c>
      <c r="L210" s="108">
        <v>1930</v>
      </c>
      <c r="M210" s="108">
        <v>1919</v>
      </c>
      <c r="N210" s="92">
        <v>2</v>
      </c>
      <c r="O210" s="92">
        <v>2</v>
      </c>
      <c r="P210" s="202"/>
    </row>
    <row r="211" spans="1:16" ht="16.5">
      <c r="A211" s="82">
        <v>635</v>
      </c>
      <c r="B211" s="83" t="s">
        <v>224</v>
      </c>
      <c r="C211" s="84">
        <v>4145653.2292892691</v>
      </c>
      <c r="D211" s="224">
        <v>3782715.3783848882</v>
      </c>
      <c r="E211" s="108">
        <f t="shared" si="18"/>
        <v>-362937.8509043809</v>
      </c>
      <c r="F211" s="180">
        <f t="shared" si="19"/>
        <v>-8.7546601423439119E-2</v>
      </c>
      <c r="G211" s="84">
        <f t="shared" si="20"/>
        <v>654.19807942074624</v>
      </c>
      <c r="H211" s="84">
        <f t="shared" si="21"/>
        <v>606.39874613415975</v>
      </c>
      <c r="I211" s="226">
        <f t="shared" si="22"/>
        <v>-47.799333286586489</v>
      </c>
      <c r="J211" s="110">
        <f t="shared" si="23"/>
        <v>8.9813824943453025E-4</v>
      </c>
      <c r="K211" s="110">
        <v>1.1128719392676631E-3</v>
      </c>
      <c r="L211" s="108">
        <v>6337</v>
      </c>
      <c r="M211" s="108">
        <v>6238</v>
      </c>
      <c r="N211" s="92">
        <v>6</v>
      </c>
      <c r="O211" s="92">
        <v>6</v>
      </c>
      <c r="P211" s="202"/>
    </row>
    <row r="212" spans="1:16" ht="16.5">
      <c r="A212" s="82">
        <v>636</v>
      </c>
      <c r="B212" s="83" t="s">
        <v>225</v>
      </c>
      <c r="C212" s="84">
        <v>9366717.4918572344</v>
      </c>
      <c r="D212" s="224">
        <v>8821377.6941185612</v>
      </c>
      <c r="E212" s="108">
        <f t="shared" si="18"/>
        <v>-545339.79773867317</v>
      </c>
      <c r="F212" s="180">
        <f t="shared" si="19"/>
        <v>-5.8221014801904003E-2</v>
      </c>
      <c r="G212" s="84">
        <f t="shared" si="20"/>
        <v>1152.1177726761666</v>
      </c>
      <c r="H212" s="84">
        <f t="shared" si="21"/>
        <v>1101.1581193507129</v>
      </c>
      <c r="I212" s="226">
        <f t="shared" si="22"/>
        <v>-50.959653325453701</v>
      </c>
      <c r="J212" s="110">
        <f t="shared" si="23"/>
        <v>2.0944786819195671E-3</v>
      </c>
      <c r="K212" s="110">
        <v>1.4291787600951027E-3</v>
      </c>
      <c r="L212" s="108">
        <v>8130</v>
      </c>
      <c r="M212" s="108">
        <v>8011</v>
      </c>
      <c r="N212" s="92">
        <v>2</v>
      </c>
      <c r="O212" s="92">
        <v>2</v>
      </c>
      <c r="P212" s="202"/>
    </row>
    <row r="213" spans="1:16" ht="16.5">
      <c r="A213" s="82">
        <v>638</v>
      </c>
      <c r="B213" s="83" t="s">
        <v>226</v>
      </c>
      <c r="C213" s="84">
        <v>51650268.285809211</v>
      </c>
      <c r="D213" s="224">
        <v>51790021.279608756</v>
      </c>
      <c r="E213" s="108">
        <f t="shared" si="18"/>
        <v>139752.99379954487</v>
      </c>
      <c r="F213" s="180">
        <f t="shared" si="19"/>
        <v>2.7057554285335951E-3</v>
      </c>
      <c r="G213" s="84">
        <f t="shared" si="20"/>
        <v>1007.043777141477</v>
      </c>
      <c r="H213" s="84">
        <f t="shared" si="21"/>
        <v>1001.0248232330587</v>
      </c>
      <c r="I213" s="226">
        <f t="shared" si="22"/>
        <v>-6.0189539084183252</v>
      </c>
      <c r="J213" s="110">
        <f t="shared" si="23"/>
        <v>1.229661615992512E-2</v>
      </c>
      <c r="K213" s="110">
        <v>9.2299864575009771E-3</v>
      </c>
      <c r="L213" s="108">
        <v>51289</v>
      </c>
      <c r="M213" s="108">
        <v>51737</v>
      </c>
      <c r="N213" s="92">
        <v>1</v>
      </c>
      <c r="O213" s="93">
        <v>34</v>
      </c>
      <c r="P213" s="202"/>
    </row>
    <row r="214" spans="1:16" ht="16.5">
      <c r="A214" s="82">
        <v>678</v>
      </c>
      <c r="B214" s="83" t="s">
        <v>227</v>
      </c>
      <c r="C214" s="84">
        <v>18495301.539059509</v>
      </c>
      <c r="D214" s="224">
        <v>15718321.783028871</v>
      </c>
      <c r="E214" s="108">
        <f t="shared" si="18"/>
        <v>-2776979.7560306378</v>
      </c>
      <c r="F214" s="180">
        <f t="shared" si="19"/>
        <v>-0.15014514633168008</v>
      </c>
      <c r="G214" s="84">
        <f t="shared" si="20"/>
        <v>777.2114778778631</v>
      </c>
      <c r="H214" s="84">
        <f t="shared" si="21"/>
        <v>666.85001837125583</v>
      </c>
      <c r="I214" s="226">
        <f t="shared" si="22"/>
        <v>-110.36145950660728</v>
      </c>
      <c r="J214" s="110">
        <f t="shared" si="23"/>
        <v>3.7320349532313606E-3</v>
      </c>
      <c r="K214" s="110">
        <v>4.2051145367871254E-3</v>
      </c>
      <c r="L214" s="108">
        <v>23797</v>
      </c>
      <c r="M214" s="108">
        <v>23571</v>
      </c>
      <c r="N214" s="92">
        <v>17</v>
      </c>
      <c r="O214" s="92">
        <v>17</v>
      </c>
    </row>
    <row r="215" spans="1:16" ht="16.5">
      <c r="A215" s="82">
        <v>680</v>
      </c>
      <c r="B215" s="83" t="s">
        <v>228</v>
      </c>
      <c r="C215" s="84">
        <v>16071880.983065054</v>
      </c>
      <c r="D215" s="224">
        <v>17965043.007903986</v>
      </c>
      <c r="E215" s="108">
        <f t="shared" si="18"/>
        <v>1893162.0248389319</v>
      </c>
      <c r="F215" s="180">
        <f t="shared" si="19"/>
        <v>0.11779343232032127</v>
      </c>
      <c r="G215" s="84">
        <f t="shared" si="20"/>
        <v>634.47479306245521</v>
      </c>
      <c r="H215" s="84">
        <f t="shared" si="21"/>
        <v>697.9968532094174</v>
      </c>
      <c r="I215" s="226">
        <f t="shared" si="22"/>
        <v>63.52206014696219</v>
      </c>
      <c r="J215" s="110">
        <f t="shared" si="23"/>
        <v>4.2654788066619383E-3</v>
      </c>
      <c r="K215" s="110">
        <v>4.5917117622428843E-3</v>
      </c>
      <c r="L215" s="108">
        <v>25331</v>
      </c>
      <c r="M215" s="108">
        <v>25738</v>
      </c>
      <c r="N215" s="92">
        <v>2</v>
      </c>
      <c r="O215" s="92">
        <v>2</v>
      </c>
    </row>
    <row r="216" spans="1:16" ht="16.5">
      <c r="A216" s="82">
        <v>681</v>
      </c>
      <c r="B216" s="83" t="s">
        <v>229</v>
      </c>
      <c r="C216" s="84">
        <v>2873198.1582258441</v>
      </c>
      <c r="D216" s="224">
        <v>3017464.8661259124</v>
      </c>
      <c r="E216" s="108">
        <f t="shared" si="18"/>
        <v>144266.70790006826</v>
      </c>
      <c r="F216" s="180">
        <f t="shared" si="19"/>
        <v>5.0211193226279503E-2</v>
      </c>
      <c r="G216" s="84">
        <f t="shared" si="20"/>
        <v>871.45834341093246</v>
      </c>
      <c r="H216" s="84">
        <f t="shared" si="21"/>
        <v>929.59484477076785</v>
      </c>
      <c r="I216" s="226">
        <f t="shared" si="22"/>
        <v>58.136501359835393</v>
      </c>
      <c r="J216" s="110">
        <f t="shared" si="23"/>
        <v>7.1644317414905855E-4</v>
      </c>
      <c r="K216" s="110">
        <v>5.7909302899372152E-4</v>
      </c>
      <c r="L216" s="108">
        <v>3297</v>
      </c>
      <c r="M216" s="108">
        <v>3246</v>
      </c>
      <c r="N216" s="92">
        <v>10</v>
      </c>
      <c r="O216" s="92">
        <v>10</v>
      </c>
    </row>
    <row r="217" spans="1:16" ht="16.5">
      <c r="A217" s="82">
        <v>683</v>
      </c>
      <c r="B217" s="83" t="s">
        <v>230</v>
      </c>
      <c r="C217" s="84">
        <v>9012245.170463983</v>
      </c>
      <c r="D217" s="224">
        <v>9003732.5887919273</v>
      </c>
      <c r="E217" s="108">
        <f t="shared" si="18"/>
        <v>-8512.5816720556468</v>
      </c>
      <c r="F217" s="180">
        <f t="shared" si="19"/>
        <v>-9.445572674780427E-4</v>
      </c>
      <c r="G217" s="84">
        <f t="shared" si="20"/>
        <v>2504.0970187452021</v>
      </c>
      <c r="H217" s="84">
        <f t="shared" si="21"/>
        <v>2522.0539464403159</v>
      </c>
      <c r="I217" s="226">
        <f t="shared" si="22"/>
        <v>17.956927695113791</v>
      </c>
      <c r="J217" s="110">
        <f t="shared" si="23"/>
        <v>2.1377755968324955E-3</v>
      </c>
      <c r="K217" s="110">
        <v>6.3689529066777138E-4</v>
      </c>
      <c r="L217" s="108">
        <v>3599</v>
      </c>
      <c r="M217" s="108">
        <v>3570</v>
      </c>
      <c r="N217" s="92">
        <v>19</v>
      </c>
      <c r="O217" s="92">
        <v>19</v>
      </c>
    </row>
    <row r="218" spans="1:16" ht="16.5">
      <c r="A218" s="82">
        <v>684</v>
      </c>
      <c r="B218" s="83" t="s">
        <v>231</v>
      </c>
      <c r="C218" s="84">
        <v>14321304.569706161</v>
      </c>
      <c r="D218" s="224">
        <v>15098433.573870683</v>
      </c>
      <c r="E218" s="108">
        <f t="shared" si="18"/>
        <v>777129.00416452251</v>
      </c>
      <c r="F218" s="180">
        <f t="shared" si="19"/>
        <v>5.4263841703945229E-2</v>
      </c>
      <c r="G218" s="84">
        <f t="shared" si="20"/>
        <v>368.80162159317473</v>
      </c>
      <c r="H218" s="84">
        <f t="shared" si="21"/>
        <v>387.45723603650902</v>
      </c>
      <c r="I218" s="226">
        <f t="shared" si="22"/>
        <v>18.655614443334287</v>
      </c>
      <c r="J218" s="110">
        <f t="shared" si="23"/>
        <v>3.5848535622655525E-3</v>
      </c>
      <c r="K218" s="110">
        <v>6.9519707805999198E-3</v>
      </c>
      <c r="L218" s="108">
        <v>38832</v>
      </c>
      <c r="M218" s="108">
        <v>38968</v>
      </c>
      <c r="N218" s="92">
        <v>4</v>
      </c>
      <c r="O218" s="92">
        <v>4</v>
      </c>
    </row>
    <row r="219" spans="1:16" ht="16.5">
      <c r="A219" s="82">
        <v>686</v>
      </c>
      <c r="B219" s="83" t="s">
        <v>232</v>
      </c>
      <c r="C219" s="84">
        <v>2833794.1666436614</v>
      </c>
      <c r="D219" s="224">
        <v>2822278.1490377989</v>
      </c>
      <c r="E219" s="108">
        <f t="shared" si="18"/>
        <v>-11516.01760586258</v>
      </c>
      <c r="F219" s="180">
        <f t="shared" si="19"/>
        <v>-4.063815834409075E-3</v>
      </c>
      <c r="G219" s="84">
        <f t="shared" si="20"/>
        <v>966.17598589964587</v>
      </c>
      <c r="H219" s="84">
        <f t="shared" si="21"/>
        <v>961.59391790044253</v>
      </c>
      <c r="I219" s="226">
        <f t="shared" si="22"/>
        <v>-4.582067999203332</v>
      </c>
      <c r="J219" s="110">
        <f t="shared" si="23"/>
        <v>6.7009957203716997E-4</v>
      </c>
      <c r="K219" s="110">
        <v>5.2360999386832181E-4</v>
      </c>
      <c r="L219" s="108">
        <v>2933</v>
      </c>
      <c r="M219" s="108">
        <v>2935</v>
      </c>
      <c r="N219" s="92">
        <v>11</v>
      </c>
      <c r="O219" s="92">
        <v>11</v>
      </c>
    </row>
    <row r="220" spans="1:16" ht="16.5">
      <c r="A220" s="82">
        <v>687</v>
      </c>
      <c r="B220" s="83" t="s">
        <v>233</v>
      </c>
      <c r="C220" s="84">
        <v>2076143.1926887962</v>
      </c>
      <c r="D220" s="224">
        <v>2022792.3710405026</v>
      </c>
      <c r="E220" s="108">
        <f t="shared" si="18"/>
        <v>-53350.82164829364</v>
      </c>
      <c r="F220" s="180">
        <f t="shared" si="19"/>
        <v>-2.569708189501102E-2</v>
      </c>
      <c r="G220" s="84">
        <f t="shared" si="20"/>
        <v>1457.9657252028064</v>
      </c>
      <c r="H220" s="84">
        <f t="shared" si="21"/>
        <v>1431.5586490024789</v>
      </c>
      <c r="I220" s="226">
        <f t="shared" si="22"/>
        <v>-26.407076200327538</v>
      </c>
      <c r="J220" s="110">
        <f t="shared" si="23"/>
        <v>4.8027594396265127E-4</v>
      </c>
      <c r="K220" s="110">
        <v>2.5208208563405068E-4</v>
      </c>
      <c r="L220" s="108">
        <v>1424</v>
      </c>
      <c r="M220" s="108">
        <v>1413</v>
      </c>
      <c r="N220" s="92">
        <v>11</v>
      </c>
      <c r="O220" s="92">
        <v>11</v>
      </c>
    </row>
    <row r="221" spans="1:16" ht="16.5">
      <c r="A221" s="82">
        <v>689</v>
      </c>
      <c r="B221" s="83" t="s">
        <v>234</v>
      </c>
      <c r="C221" s="84">
        <v>2664079.7227820647</v>
      </c>
      <c r="D221" s="224">
        <v>3367301.7262768233</v>
      </c>
      <c r="E221" s="108">
        <f t="shared" si="18"/>
        <v>703222.00349475862</v>
      </c>
      <c r="F221" s="180">
        <f t="shared" si="19"/>
        <v>0.26396432414582277</v>
      </c>
      <c r="G221" s="84">
        <f t="shared" si="20"/>
        <v>878.65426213128785</v>
      </c>
      <c r="H221" s="84">
        <f t="shared" si="21"/>
        <v>1119.4487121930929</v>
      </c>
      <c r="I221" s="226">
        <f t="shared" si="22"/>
        <v>240.79445006180504</v>
      </c>
      <c r="J221" s="110">
        <f t="shared" si="23"/>
        <v>7.9950569240222057E-4</v>
      </c>
      <c r="K221" s="110">
        <v>5.3663334294920344E-4</v>
      </c>
      <c r="L221" s="108">
        <v>3032</v>
      </c>
      <c r="M221" s="108">
        <v>3008</v>
      </c>
      <c r="N221" s="92">
        <v>9</v>
      </c>
      <c r="O221" s="92">
        <v>9</v>
      </c>
    </row>
    <row r="222" spans="1:16" ht="16.5">
      <c r="A222" s="82">
        <v>691</v>
      </c>
      <c r="B222" s="83" t="s">
        <v>235</v>
      </c>
      <c r="C222" s="84">
        <v>4705879.7985399915</v>
      </c>
      <c r="D222" s="224">
        <v>4824560.6211655233</v>
      </c>
      <c r="E222" s="108">
        <f t="shared" si="18"/>
        <v>118680.82262553181</v>
      </c>
      <c r="F222" s="180">
        <f t="shared" si="19"/>
        <v>2.5219688497430975E-2</v>
      </c>
      <c r="G222" s="84">
        <f t="shared" si="20"/>
        <v>1811.3471126019983</v>
      </c>
      <c r="H222" s="84">
        <f t="shared" si="21"/>
        <v>1887.5432790162454</v>
      </c>
      <c r="I222" s="226">
        <f t="shared" si="22"/>
        <v>76.196166414247045</v>
      </c>
      <c r="J222" s="110">
        <f t="shared" si="23"/>
        <v>1.1455058065813276E-3</v>
      </c>
      <c r="K222" s="110">
        <v>4.5599561987305984E-4</v>
      </c>
      <c r="L222" s="108">
        <v>2598</v>
      </c>
      <c r="M222" s="108">
        <v>2556</v>
      </c>
      <c r="N222" s="92">
        <v>17</v>
      </c>
      <c r="O222" s="92">
        <v>17</v>
      </c>
    </row>
    <row r="223" spans="1:16" ht="16.5">
      <c r="A223" s="82">
        <v>694</v>
      </c>
      <c r="B223" s="83" t="s">
        <v>236</v>
      </c>
      <c r="C223" s="84">
        <v>11534878.688121527</v>
      </c>
      <c r="D223" s="224">
        <v>12132800.381519321</v>
      </c>
      <c r="E223" s="108">
        <f t="shared" si="18"/>
        <v>597921.69339779392</v>
      </c>
      <c r="F223" s="180">
        <f t="shared" si="19"/>
        <v>5.1835975874937129E-2</v>
      </c>
      <c r="G223" s="84">
        <f t="shared" si="20"/>
        <v>404.97414907564257</v>
      </c>
      <c r="H223" s="84">
        <f t="shared" si="21"/>
        <v>423.58692809829006</v>
      </c>
      <c r="I223" s="226">
        <f t="shared" si="22"/>
        <v>18.612779022647487</v>
      </c>
      <c r="J223" s="110">
        <f t="shared" si="23"/>
        <v>2.8807168939178934E-3</v>
      </c>
      <c r="K223" s="110">
        <v>5.109969694845091E-3</v>
      </c>
      <c r="L223" s="108">
        <v>28483</v>
      </c>
      <c r="M223" s="108">
        <v>28643</v>
      </c>
      <c r="N223" s="92">
        <v>5</v>
      </c>
      <c r="O223" s="92">
        <v>5</v>
      </c>
    </row>
    <row r="224" spans="1:16" ht="16.5">
      <c r="A224" s="82">
        <v>697</v>
      </c>
      <c r="B224" s="83" t="s">
        <v>237</v>
      </c>
      <c r="C224" s="84">
        <v>879668.93024980417</v>
      </c>
      <c r="D224" s="224">
        <v>957420.74255318032</v>
      </c>
      <c r="E224" s="108">
        <f t="shared" si="18"/>
        <v>77751.812303376151</v>
      </c>
      <c r="F224" s="180">
        <f t="shared" si="19"/>
        <v>8.838758495346262E-2</v>
      </c>
      <c r="G224" s="84">
        <f t="shared" si="20"/>
        <v>755.7293215204503</v>
      </c>
      <c r="H224" s="84">
        <f t="shared" si="21"/>
        <v>823.23365653755832</v>
      </c>
      <c r="I224" s="226">
        <f t="shared" si="22"/>
        <v>67.504335017108019</v>
      </c>
      <c r="J224" s="110">
        <f t="shared" si="23"/>
        <v>2.2732246644900167E-4</v>
      </c>
      <c r="K224" s="110">
        <v>2.074815750830863E-4</v>
      </c>
      <c r="L224" s="108">
        <v>1164</v>
      </c>
      <c r="M224" s="108">
        <v>1163</v>
      </c>
      <c r="N224" s="92">
        <v>18</v>
      </c>
      <c r="O224" s="92">
        <v>18</v>
      </c>
    </row>
    <row r="225" spans="1:15" ht="16.5">
      <c r="A225" s="82">
        <v>698</v>
      </c>
      <c r="B225" s="83" t="s">
        <v>238</v>
      </c>
      <c r="C225" s="84">
        <v>21534352.520117141</v>
      </c>
      <c r="D225" s="224">
        <v>23730530.411517419</v>
      </c>
      <c r="E225" s="108">
        <f t="shared" si="18"/>
        <v>2196177.8914002776</v>
      </c>
      <c r="F225" s="180">
        <f t="shared" si="19"/>
        <v>0.10198485834893962</v>
      </c>
      <c r="G225" s="84">
        <f t="shared" si="20"/>
        <v>329.8464068884162</v>
      </c>
      <c r="H225" s="84">
        <f t="shared" si="21"/>
        <v>361.07438013933569</v>
      </c>
      <c r="I225" s="226">
        <f t="shared" si="22"/>
        <v>31.22797325091949</v>
      </c>
      <c r="J225" s="110">
        <f t="shared" si="23"/>
        <v>5.6343908832636805E-3</v>
      </c>
      <c r="K225" s="110">
        <v>1.1724939017721923E-2</v>
      </c>
      <c r="L225" s="108">
        <v>65286</v>
      </c>
      <c r="M225" s="108">
        <v>65722</v>
      </c>
      <c r="N225" s="92">
        <v>19</v>
      </c>
      <c r="O225" s="92">
        <v>19</v>
      </c>
    </row>
    <row r="226" spans="1:15" ht="16.5">
      <c r="A226" s="82">
        <v>700</v>
      </c>
      <c r="B226" s="83" t="s">
        <v>239</v>
      </c>
      <c r="C226" s="84">
        <v>1580296.4470360316</v>
      </c>
      <c r="D226" s="224">
        <v>1298277.3225490237</v>
      </c>
      <c r="E226" s="108">
        <f t="shared" si="18"/>
        <v>-282019.12448700797</v>
      </c>
      <c r="F226" s="180">
        <f t="shared" si="19"/>
        <v>-0.17845963332763082</v>
      </c>
      <c r="G226" s="84">
        <f t="shared" si="20"/>
        <v>332.13460425305414</v>
      </c>
      <c r="H226" s="84">
        <f t="shared" si="21"/>
        <v>274.30325851447787</v>
      </c>
      <c r="I226" s="226">
        <f t="shared" si="22"/>
        <v>-57.83134573857626</v>
      </c>
      <c r="J226" s="110">
        <f t="shared" si="23"/>
        <v>3.0825277746711989E-4</v>
      </c>
      <c r="K226" s="110">
        <v>8.4437686575085759E-4</v>
      </c>
      <c r="L226" s="108">
        <v>4758</v>
      </c>
      <c r="M226" s="108">
        <v>4733</v>
      </c>
      <c r="N226" s="92">
        <v>9</v>
      </c>
      <c r="O226" s="92">
        <v>9</v>
      </c>
    </row>
    <row r="227" spans="1:15" ht="16.5">
      <c r="A227" s="82">
        <v>702</v>
      </c>
      <c r="B227" s="83" t="s">
        <v>240</v>
      </c>
      <c r="C227" s="84">
        <v>2423930.571969538</v>
      </c>
      <c r="D227" s="224">
        <v>2475066.7409311263</v>
      </c>
      <c r="E227" s="108">
        <f t="shared" si="18"/>
        <v>51136.168961588293</v>
      </c>
      <c r="F227" s="180">
        <f t="shared" si="19"/>
        <v>2.1096383515654148E-2</v>
      </c>
      <c r="G227" s="84">
        <f t="shared" si="20"/>
        <v>587.76202036118764</v>
      </c>
      <c r="H227" s="84">
        <f t="shared" si="21"/>
        <v>612.79196358780052</v>
      </c>
      <c r="I227" s="226">
        <f t="shared" si="22"/>
        <v>25.029943226612886</v>
      </c>
      <c r="J227" s="110">
        <f t="shared" si="23"/>
        <v>5.8766042051058224E-4</v>
      </c>
      <c r="K227" s="110">
        <v>7.2056584846138052E-4</v>
      </c>
      <c r="L227" s="108">
        <v>4124</v>
      </c>
      <c r="M227" s="108">
        <v>4039</v>
      </c>
      <c r="N227" s="92">
        <v>6</v>
      </c>
      <c r="O227" s="92">
        <v>6</v>
      </c>
    </row>
    <row r="228" spans="1:15" ht="16.5">
      <c r="A228" s="82">
        <v>704</v>
      </c>
      <c r="B228" s="83" t="s">
        <v>241</v>
      </c>
      <c r="C228" s="84">
        <v>5321187.2221158724</v>
      </c>
      <c r="D228" s="224">
        <v>5408083.702346269</v>
      </c>
      <c r="E228" s="108">
        <f t="shared" si="18"/>
        <v>86896.480230396613</v>
      </c>
      <c r="F228" s="180">
        <f t="shared" si="19"/>
        <v>1.6330280556421359E-2</v>
      </c>
      <c r="G228" s="84">
        <f t="shared" si="20"/>
        <v>826.78483873770551</v>
      </c>
      <c r="H228" s="84">
        <f t="shared" si="21"/>
        <v>842.64314464728409</v>
      </c>
      <c r="I228" s="226">
        <f t="shared" si="22"/>
        <v>15.858305909578576</v>
      </c>
      <c r="J228" s="110">
        <f t="shared" si="23"/>
        <v>1.2840529469850255E-3</v>
      </c>
      <c r="K228" s="110">
        <v>1.1449843068643576E-3</v>
      </c>
      <c r="L228" s="108">
        <v>6436</v>
      </c>
      <c r="M228" s="108">
        <v>6418</v>
      </c>
      <c r="N228" s="92">
        <v>2</v>
      </c>
      <c r="O228" s="92">
        <v>2</v>
      </c>
    </row>
    <row r="229" spans="1:15" ht="16.5">
      <c r="A229" s="82">
        <v>707</v>
      </c>
      <c r="B229" s="83" t="s">
        <v>242</v>
      </c>
      <c r="C229" s="84">
        <v>1072969.7998314863</v>
      </c>
      <c r="D229" s="224">
        <v>900491.47237140313</v>
      </c>
      <c r="E229" s="108">
        <f t="shared" si="18"/>
        <v>-172478.32746008318</v>
      </c>
      <c r="F229" s="180">
        <f t="shared" si="19"/>
        <v>-0.16074853876331982</v>
      </c>
      <c r="G229" s="84">
        <f t="shared" si="20"/>
        <v>564.12712924894129</v>
      </c>
      <c r="H229" s="84">
        <f t="shared" si="21"/>
        <v>478.73018201563167</v>
      </c>
      <c r="I229" s="226">
        <f t="shared" si="22"/>
        <v>-85.396947233309618</v>
      </c>
      <c r="J229" s="110">
        <f t="shared" si="23"/>
        <v>2.1380562736699865E-4</v>
      </c>
      <c r="K229" s="110">
        <v>3.35574241385456E-4</v>
      </c>
      <c r="L229" s="108">
        <v>1902</v>
      </c>
      <c r="M229" s="108">
        <v>1881</v>
      </c>
      <c r="N229" s="92">
        <v>12</v>
      </c>
      <c r="O229" s="92">
        <v>12</v>
      </c>
    </row>
    <row r="230" spans="1:15" ht="16.5">
      <c r="A230" s="82">
        <v>710</v>
      </c>
      <c r="B230" s="83" t="s">
        <v>243</v>
      </c>
      <c r="C230" s="84">
        <v>19829963.728486575</v>
      </c>
      <c r="D230" s="224">
        <v>19622220.050482687</v>
      </c>
      <c r="E230" s="108">
        <f t="shared" si="18"/>
        <v>-207743.67800388858</v>
      </c>
      <c r="F230" s="180">
        <f t="shared" si="19"/>
        <v>-1.0476251033452778E-2</v>
      </c>
      <c r="G230" s="84">
        <f t="shared" si="20"/>
        <v>728.80163653521174</v>
      </c>
      <c r="H230" s="84">
        <f t="shared" si="21"/>
        <v>725.78118251526439</v>
      </c>
      <c r="I230" s="226">
        <f t="shared" si="22"/>
        <v>-3.0204540199473513</v>
      </c>
      <c r="J230" s="110">
        <f t="shared" si="23"/>
        <v>4.6589459166987016E-3</v>
      </c>
      <c r="K230" s="110">
        <v>4.8232776130234922E-3</v>
      </c>
      <c r="L230" s="108">
        <v>27209</v>
      </c>
      <c r="M230" s="108">
        <v>27036</v>
      </c>
      <c r="N230" s="92">
        <v>1</v>
      </c>
      <c r="O230" s="93">
        <v>33</v>
      </c>
    </row>
    <row r="231" spans="1:15" ht="16.5">
      <c r="A231" s="82">
        <v>729</v>
      </c>
      <c r="B231" s="83" t="s">
        <v>244</v>
      </c>
      <c r="C231" s="84">
        <v>8546798.0441374108</v>
      </c>
      <c r="D231" s="224">
        <v>8301701.7112768264</v>
      </c>
      <c r="E231" s="108">
        <f t="shared" si="18"/>
        <v>-245096.33286058437</v>
      </c>
      <c r="F231" s="180">
        <f t="shared" si="19"/>
        <v>-2.8676977225255217E-2</v>
      </c>
      <c r="G231" s="84">
        <f t="shared" si="20"/>
        <v>966.06737245816782</v>
      </c>
      <c r="H231" s="84">
        <f t="shared" si="21"/>
        <v>937.19820628548507</v>
      </c>
      <c r="I231" s="226">
        <f t="shared" si="22"/>
        <v>-28.869166172682753</v>
      </c>
      <c r="J231" s="110">
        <f t="shared" si="23"/>
        <v>1.9710908954184508E-3</v>
      </c>
      <c r="K231" s="110">
        <v>1.5802852898417698E-3</v>
      </c>
      <c r="L231" s="108">
        <v>8847</v>
      </c>
      <c r="M231" s="108">
        <v>8858</v>
      </c>
      <c r="N231" s="92">
        <v>13</v>
      </c>
      <c r="O231" s="92">
        <v>13</v>
      </c>
    </row>
    <row r="232" spans="1:15" ht="16.5">
      <c r="A232" s="82">
        <v>732</v>
      </c>
      <c r="B232" s="83" t="s">
        <v>245</v>
      </c>
      <c r="C232" s="84">
        <v>4830272.6512743142</v>
      </c>
      <c r="D232" s="224">
        <v>4734577.4620234529</v>
      </c>
      <c r="E232" s="108">
        <f t="shared" si="18"/>
        <v>-95695.189250861295</v>
      </c>
      <c r="F232" s="180">
        <f t="shared" si="19"/>
        <v>-1.9811550229077681E-2</v>
      </c>
      <c r="G232" s="84">
        <f t="shared" si="20"/>
        <v>1444.4595249026058</v>
      </c>
      <c r="H232" s="84">
        <f t="shared" si="21"/>
        <v>1441.2716779371242</v>
      </c>
      <c r="I232" s="226">
        <f t="shared" si="22"/>
        <v>-3.1878469654816399</v>
      </c>
      <c r="J232" s="110">
        <f t="shared" si="23"/>
        <v>1.1241409115399896E-3</v>
      </c>
      <c r="K232" s="110">
        <v>5.8605070863967197E-4</v>
      </c>
      <c r="L232" s="108">
        <v>3344</v>
      </c>
      <c r="M232" s="108">
        <v>3285</v>
      </c>
      <c r="N232" s="92">
        <v>19</v>
      </c>
      <c r="O232" s="92">
        <v>19</v>
      </c>
    </row>
    <row r="233" spans="1:15" ht="16.5">
      <c r="A233" s="82">
        <v>734</v>
      </c>
      <c r="B233" s="83" t="s">
        <v>246</v>
      </c>
      <c r="C233" s="84">
        <v>31480430.577338852</v>
      </c>
      <c r="D233" s="224">
        <v>33861672.907364689</v>
      </c>
      <c r="E233" s="108">
        <f t="shared" si="18"/>
        <v>2381242.3300258368</v>
      </c>
      <c r="F233" s="180">
        <f t="shared" si="19"/>
        <v>7.5641987303057129E-2</v>
      </c>
      <c r="G233" s="84">
        <f t="shared" si="20"/>
        <v>616.0553929029129</v>
      </c>
      <c r="H233" s="84">
        <f t="shared" si="21"/>
        <v>665.65112851119886</v>
      </c>
      <c r="I233" s="226">
        <f t="shared" si="22"/>
        <v>49.595735608285963</v>
      </c>
      <c r="J233" s="110">
        <f t="shared" si="23"/>
        <v>8.0398498395431589E-3</v>
      </c>
      <c r="K233" s="110">
        <v>9.0753118869102319E-3</v>
      </c>
      <c r="L233" s="108">
        <v>51100</v>
      </c>
      <c r="M233" s="108">
        <v>50870</v>
      </c>
      <c r="N233" s="92">
        <v>2</v>
      </c>
      <c r="O233" s="92">
        <v>2</v>
      </c>
    </row>
    <row r="234" spans="1:15" ht="16.5">
      <c r="A234" s="82">
        <v>738</v>
      </c>
      <c r="B234" s="83" t="s">
        <v>247</v>
      </c>
      <c r="C234" s="84">
        <v>2089684.0940968893</v>
      </c>
      <c r="D234" s="224">
        <v>2183564.4303522706</v>
      </c>
      <c r="E234" s="108">
        <f t="shared" si="18"/>
        <v>93880.336255381349</v>
      </c>
      <c r="F234" s="180">
        <f t="shared" si="19"/>
        <v>4.4925611732693098E-2</v>
      </c>
      <c r="G234" s="84">
        <f t="shared" si="20"/>
        <v>702.65100675752831</v>
      </c>
      <c r="H234" s="84">
        <f t="shared" si="21"/>
        <v>736.44668814579109</v>
      </c>
      <c r="I234" s="226">
        <f t="shared" si="22"/>
        <v>33.795681388262778</v>
      </c>
      <c r="J234" s="110">
        <f t="shared" si="23"/>
        <v>5.1844839984800748E-4</v>
      </c>
      <c r="K234" s="110">
        <v>5.289620551344375E-4</v>
      </c>
      <c r="L234" s="108">
        <v>2974</v>
      </c>
      <c r="M234" s="108">
        <v>2965</v>
      </c>
      <c r="N234" s="92">
        <v>2</v>
      </c>
      <c r="O234" s="92">
        <v>2</v>
      </c>
    </row>
    <row r="235" spans="1:15" ht="16.5">
      <c r="A235" s="82">
        <v>739</v>
      </c>
      <c r="B235" s="83" t="s">
        <v>248</v>
      </c>
      <c r="C235" s="84">
        <v>4495339.3025190402</v>
      </c>
      <c r="D235" s="224">
        <v>4201283.6200014539</v>
      </c>
      <c r="E235" s="108">
        <f t="shared" si="18"/>
        <v>-294055.68251758628</v>
      </c>
      <c r="F235" s="180">
        <f t="shared" si="19"/>
        <v>-6.5413456633364064E-2</v>
      </c>
      <c r="G235" s="84">
        <f t="shared" si="20"/>
        <v>1397.8045094897514</v>
      </c>
      <c r="H235" s="84">
        <f t="shared" si="21"/>
        <v>1317.8430426604309</v>
      </c>
      <c r="I235" s="226">
        <f t="shared" si="22"/>
        <v>-79.961466829320443</v>
      </c>
      <c r="J235" s="110">
        <f t="shared" si="23"/>
        <v>9.9751980743980218E-4</v>
      </c>
      <c r="K235" s="110">
        <v>5.6874571054589779E-4</v>
      </c>
      <c r="L235" s="108">
        <v>3216</v>
      </c>
      <c r="M235" s="108">
        <v>3188</v>
      </c>
      <c r="N235" s="92">
        <v>9</v>
      </c>
      <c r="O235" s="92">
        <v>9</v>
      </c>
    </row>
    <row r="236" spans="1:15" ht="16.5">
      <c r="A236" s="82">
        <v>740</v>
      </c>
      <c r="B236" s="83" t="s">
        <v>249</v>
      </c>
      <c r="C236" s="84">
        <v>7636096.6309612086</v>
      </c>
      <c r="D236" s="224">
        <v>7484413.7502598949</v>
      </c>
      <c r="E236" s="108">
        <f t="shared" si="18"/>
        <v>-151682.88070131373</v>
      </c>
      <c r="F236" s="180">
        <f t="shared" si="19"/>
        <v>-1.9863928919692096E-2</v>
      </c>
      <c r="G236" s="84">
        <f t="shared" si="20"/>
        <v>239.80456084417952</v>
      </c>
      <c r="H236" s="84">
        <f t="shared" si="21"/>
        <v>237.9025349732961</v>
      </c>
      <c r="I236" s="226">
        <f t="shared" si="22"/>
        <v>-1.9020258708834206</v>
      </c>
      <c r="J236" s="110">
        <f t="shared" si="23"/>
        <v>1.7770404567346192E-3</v>
      </c>
      <c r="K236" s="110">
        <v>5.6125282477333576E-3</v>
      </c>
      <c r="L236" s="108">
        <v>31843</v>
      </c>
      <c r="M236" s="108">
        <v>31460</v>
      </c>
      <c r="N236" s="92">
        <v>10</v>
      </c>
      <c r="O236" s="92">
        <v>10</v>
      </c>
    </row>
    <row r="237" spans="1:15" ht="16.5">
      <c r="A237" s="82">
        <v>742</v>
      </c>
      <c r="B237" s="83" t="s">
        <v>250</v>
      </c>
      <c r="C237" s="84">
        <v>1965737.6034533125</v>
      </c>
      <c r="D237" s="224">
        <v>1960300.4781976833</v>
      </c>
      <c r="E237" s="108">
        <f t="shared" si="18"/>
        <v>-5437.1252556291874</v>
      </c>
      <c r="F237" s="180">
        <f t="shared" si="19"/>
        <v>-2.7659466075622245E-3</v>
      </c>
      <c r="G237" s="84">
        <f t="shared" si="20"/>
        <v>2009.9566497477633</v>
      </c>
      <c r="H237" s="84">
        <f t="shared" si="21"/>
        <v>2033.5067201220781</v>
      </c>
      <c r="I237" s="226">
        <f t="shared" si="22"/>
        <v>23.550070374314828</v>
      </c>
      <c r="J237" s="110">
        <f t="shared" si="23"/>
        <v>4.654383594162654E-4</v>
      </c>
      <c r="K237" s="110">
        <v>1.7197956868451864E-4</v>
      </c>
      <c r="L237" s="108">
        <v>978</v>
      </c>
      <c r="M237" s="108">
        <v>964</v>
      </c>
      <c r="N237" s="92">
        <v>19</v>
      </c>
      <c r="O237" s="92">
        <v>19</v>
      </c>
    </row>
    <row r="238" spans="1:15" ht="16.5">
      <c r="A238" s="82">
        <v>743</v>
      </c>
      <c r="B238" s="83" t="s">
        <v>251</v>
      </c>
      <c r="C238" s="84">
        <v>31165271.071089365</v>
      </c>
      <c r="D238" s="224">
        <v>35023366.472729683</v>
      </c>
      <c r="E238" s="108">
        <f t="shared" si="18"/>
        <v>3858095.4016403183</v>
      </c>
      <c r="F238" s="180">
        <f t="shared" si="19"/>
        <v>0.12379470060888711</v>
      </c>
      <c r="G238" s="84">
        <f t="shared" si="20"/>
        <v>471.05911534294688</v>
      </c>
      <c r="H238" s="84">
        <f t="shared" si="21"/>
        <v>525.78953134962217</v>
      </c>
      <c r="I238" s="226">
        <f t="shared" si="22"/>
        <v>54.730416006675284</v>
      </c>
      <c r="J238" s="110">
        <f t="shared" si="23"/>
        <v>8.3156732417314985E-3</v>
      </c>
      <c r="K238" s="110">
        <v>1.1883538433241154E-2</v>
      </c>
      <c r="L238" s="108">
        <v>66160</v>
      </c>
      <c r="M238" s="108">
        <v>66611</v>
      </c>
      <c r="N238" s="92">
        <v>14</v>
      </c>
      <c r="O238" s="92">
        <v>14</v>
      </c>
    </row>
    <row r="239" spans="1:15" ht="16.5">
      <c r="A239" s="82">
        <v>746</v>
      </c>
      <c r="B239" s="83" t="s">
        <v>252</v>
      </c>
      <c r="C239" s="84">
        <v>7982141.1758327996</v>
      </c>
      <c r="D239" s="224">
        <v>8176183.9141280623</v>
      </c>
      <c r="E239" s="108">
        <f t="shared" si="18"/>
        <v>194042.73829526268</v>
      </c>
      <c r="F239" s="180">
        <f t="shared" si="19"/>
        <v>2.4309609918045285E-2</v>
      </c>
      <c r="G239" s="84">
        <f t="shared" si="20"/>
        <v>1693.6433642760026</v>
      </c>
      <c r="H239" s="84">
        <f t="shared" si="21"/>
        <v>1776.2728468668395</v>
      </c>
      <c r="I239" s="226">
        <f t="shared" si="22"/>
        <v>82.629482590836915</v>
      </c>
      <c r="J239" s="110">
        <f t="shared" si="23"/>
        <v>1.9412889348352565E-3</v>
      </c>
      <c r="K239" s="110">
        <v>8.211846002643561E-4</v>
      </c>
      <c r="L239" s="108">
        <v>4713</v>
      </c>
      <c r="M239" s="108">
        <v>4603</v>
      </c>
      <c r="N239" s="92">
        <v>17</v>
      </c>
      <c r="O239" s="92">
        <v>17</v>
      </c>
    </row>
    <row r="240" spans="1:15" ht="16.5">
      <c r="A240" s="82">
        <v>747</v>
      </c>
      <c r="B240" s="83" t="s">
        <v>253</v>
      </c>
      <c r="C240" s="84">
        <v>1582480.0546165435</v>
      </c>
      <c r="D240" s="224">
        <v>1592970.0228467684</v>
      </c>
      <c r="E240" s="108">
        <f t="shared" si="18"/>
        <v>10489.968230224913</v>
      </c>
      <c r="F240" s="180">
        <f t="shared" si="19"/>
        <v>6.6288154467556782E-3</v>
      </c>
      <c r="G240" s="84">
        <f t="shared" si="20"/>
        <v>1233.4217105351079</v>
      </c>
      <c r="H240" s="84">
        <f t="shared" si="21"/>
        <v>1260.2610940243421</v>
      </c>
      <c r="I240" s="226">
        <f t="shared" si="22"/>
        <v>26.839383489234251</v>
      </c>
      <c r="J240" s="110">
        <f t="shared" si="23"/>
        <v>3.7822229922362054E-4</v>
      </c>
      <c r="K240" s="110">
        <v>2.255001813456759E-4</v>
      </c>
      <c r="L240" s="108">
        <v>1283</v>
      </c>
      <c r="M240" s="108">
        <v>1264</v>
      </c>
      <c r="N240" s="92">
        <v>4</v>
      </c>
      <c r="O240" s="92">
        <v>4</v>
      </c>
    </row>
    <row r="241" spans="1:17" ht="16.5">
      <c r="A241" s="82">
        <v>748</v>
      </c>
      <c r="B241" s="83" t="s">
        <v>254</v>
      </c>
      <c r="C241" s="84">
        <v>6333006.0937594278</v>
      </c>
      <c r="D241" s="224">
        <v>6499452.7799875336</v>
      </c>
      <c r="E241" s="108">
        <f t="shared" si="18"/>
        <v>166446.6862281058</v>
      </c>
      <c r="F241" s="180">
        <f t="shared" si="19"/>
        <v>2.6282413716942905E-2</v>
      </c>
      <c r="G241" s="84">
        <f t="shared" si="20"/>
        <v>1309.2838730120793</v>
      </c>
      <c r="H241" s="84">
        <f t="shared" si="21"/>
        <v>1352.9252248100611</v>
      </c>
      <c r="I241" s="226">
        <f t="shared" si="22"/>
        <v>43.64135179798177</v>
      </c>
      <c r="J241" s="110">
        <f t="shared" si="23"/>
        <v>1.5431790547754088E-3</v>
      </c>
      <c r="K241" s="110">
        <v>8.5704341074733148E-4</v>
      </c>
      <c r="L241" s="108">
        <v>4837</v>
      </c>
      <c r="M241" s="108">
        <v>4804</v>
      </c>
      <c r="N241" s="92">
        <v>17</v>
      </c>
      <c r="O241" s="92">
        <v>17</v>
      </c>
    </row>
    <row r="242" spans="1:17" ht="16.5">
      <c r="A242" s="82">
        <v>749</v>
      </c>
      <c r="B242" s="83" t="s">
        <v>255</v>
      </c>
      <c r="C242" s="84">
        <v>10795380.633958826</v>
      </c>
      <c r="D242" s="224">
        <v>8580794.6464980058</v>
      </c>
      <c r="E242" s="108">
        <f t="shared" si="18"/>
        <v>-2214585.98746082</v>
      </c>
      <c r="F242" s="180">
        <f t="shared" si="19"/>
        <v>-0.20514200124583273</v>
      </c>
      <c r="G242" s="84">
        <f t="shared" si="20"/>
        <v>507.06343982897255</v>
      </c>
      <c r="H242" s="84">
        <f t="shared" si="21"/>
        <v>403.44137695697992</v>
      </c>
      <c r="I242" s="226">
        <f t="shared" si="22"/>
        <v>-103.62206287199263</v>
      </c>
      <c r="J242" s="110">
        <f t="shared" si="23"/>
        <v>2.0373565313955675E-3</v>
      </c>
      <c r="K242" s="110">
        <v>3.7944330356338455E-3</v>
      </c>
      <c r="L242" s="108">
        <v>21290</v>
      </c>
      <c r="M242" s="108">
        <v>21269</v>
      </c>
      <c r="N242" s="92">
        <v>11</v>
      </c>
      <c r="O242" s="92">
        <v>11</v>
      </c>
    </row>
    <row r="243" spans="1:17" ht="16.5">
      <c r="A243" s="82">
        <v>751</v>
      </c>
      <c r="B243" s="83" t="s">
        <v>256</v>
      </c>
      <c r="C243" s="84">
        <v>3440723.4866740908</v>
      </c>
      <c r="D243" s="224">
        <v>3293982.8409840926</v>
      </c>
      <c r="E243" s="108">
        <f t="shared" si="18"/>
        <v>-146740.64568999829</v>
      </c>
      <c r="F243" s="180">
        <f t="shared" si="19"/>
        <v>-4.2648194851554987E-2</v>
      </c>
      <c r="G243" s="84">
        <f t="shared" si="20"/>
        <v>1216.6631848211071</v>
      </c>
      <c r="H243" s="84">
        <f t="shared" si="21"/>
        <v>1185.7389636371825</v>
      </c>
      <c r="I243" s="226">
        <f t="shared" si="22"/>
        <v>-30.924221183924601</v>
      </c>
      <c r="J243" s="110">
        <f t="shared" si="23"/>
        <v>7.8209743174809207E-4</v>
      </c>
      <c r="K243" s="110">
        <v>4.9560087324231614E-4</v>
      </c>
      <c r="L243" s="108">
        <v>2828</v>
      </c>
      <c r="M243" s="108">
        <v>2778</v>
      </c>
      <c r="N243" s="92">
        <v>19</v>
      </c>
      <c r="O243" s="92">
        <v>19</v>
      </c>
    </row>
    <row r="244" spans="1:17" ht="16.5">
      <c r="A244" s="82">
        <v>753</v>
      </c>
      <c r="B244" s="83" t="s">
        <v>257</v>
      </c>
      <c r="C244" s="84">
        <v>22784936.788272455</v>
      </c>
      <c r="D244" s="224">
        <v>22228875.483477738</v>
      </c>
      <c r="E244" s="108">
        <f t="shared" si="18"/>
        <v>-556061.30479471758</v>
      </c>
      <c r="F244" s="180">
        <f t="shared" si="19"/>
        <v>-2.4404777154392883E-2</v>
      </c>
      <c r="G244" s="84">
        <f t="shared" si="20"/>
        <v>1008.4061424329478</v>
      </c>
      <c r="H244" s="84">
        <f t="shared" si="21"/>
        <v>973.8401596196328</v>
      </c>
      <c r="I244" s="226">
        <f t="shared" si="22"/>
        <v>-34.565982813315031</v>
      </c>
      <c r="J244" s="110">
        <f t="shared" si="23"/>
        <v>5.2778497234315207E-3</v>
      </c>
      <c r="K244" s="110">
        <v>4.0722050153452517E-3</v>
      </c>
      <c r="L244" s="108">
        <v>22595</v>
      </c>
      <c r="M244" s="108">
        <v>22826</v>
      </c>
      <c r="N244" s="92">
        <v>1</v>
      </c>
      <c r="O244" s="93">
        <v>34</v>
      </c>
    </row>
    <row r="245" spans="1:17" ht="16.5">
      <c r="A245" s="82">
        <v>755</v>
      </c>
      <c r="B245" s="83" t="s">
        <v>258</v>
      </c>
      <c r="C245" s="84">
        <v>4158182.2693098811</v>
      </c>
      <c r="D245" s="224">
        <v>4015827.6711547812</v>
      </c>
      <c r="E245" s="108">
        <f t="shared" si="18"/>
        <v>-142354.5981550999</v>
      </c>
      <c r="F245" s="180">
        <f t="shared" si="19"/>
        <v>-3.4234814381700007E-2</v>
      </c>
      <c r="G245" s="84">
        <f t="shared" si="20"/>
        <v>675.24882580543704</v>
      </c>
      <c r="H245" s="84">
        <f t="shared" si="21"/>
        <v>649.60007621397301</v>
      </c>
      <c r="I245" s="226">
        <f t="shared" si="22"/>
        <v>-25.648749591464025</v>
      </c>
      <c r="J245" s="110">
        <f t="shared" si="23"/>
        <v>9.5348660256370892E-4</v>
      </c>
      <c r="K245" s="110">
        <v>1.1028814249042472E-3</v>
      </c>
      <c r="L245" s="108">
        <v>6158</v>
      </c>
      <c r="M245" s="108">
        <v>6182</v>
      </c>
      <c r="N245" s="92">
        <v>1</v>
      </c>
      <c r="O245" s="93">
        <v>33</v>
      </c>
    </row>
    <row r="246" spans="1:17" ht="16.5">
      <c r="A246" s="82">
        <v>758</v>
      </c>
      <c r="B246" s="83" t="s">
        <v>259</v>
      </c>
      <c r="C246" s="84">
        <v>5572534.0580589585</v>
      </c>
      <c r="D246" s="224">
        <v>5558489.8093886096</v>
      </c>
      <c r="E246" s="108">
        <f t="shared" si="18"/>
        <v>-14044.248670348898</v>
      </c>
      <c r="F246" s="180">
        <f t="shared" si="19"/>
        <v>-2.5202625096634817E-3</v>
      </c>
      <c r="G246" s="84">
        <f t="shared" si="20"/>
        <v>685.76594364496168</v>
      </c>
      <c r="H246" s="84">
        <f t="shared" si="21"/>
        <v>683.95346491800285</v>
      </c>
      <c r="I246" s="226">
        <f t="shared" si="22"/>
        <v>-1.8124787269588296</v>
      </c>
      <c r="J246" s="110">
        <f t="shared" si="23"/>
        <v>1.3197641925244527E-3</v>
      </c>
      <c r="K246" s="110">
        <v>1.4498733969907501E-3</v>
      </c>
      <c r="L246" s="108">
        <v>8126</v>
      </c>
      <c r="M246" s="108">
        <v>8127</v>
      </c>
      <c r="N246" s="92">
        <v>19</v>
      </c>
      <c r="O246" s="92">
        <v>19</v>
      </c>
    </row>
    <row r="247" spans="1:17" ht="16.5">
      <c r="A247" s="82">
        <v>759</v>
      </c>
      <c r="B247" s="83" t="s">
        <v>260</v>
      </c>
      <c r="C247" s="84">
        <v>1700984.5025326526</v>
      </c>
      <c r="D247" s="224">
        <v>1665013.360500081</v>
      </c>
      <c r="E247" s="108">
        <f t="shared" si="18"/>
        <v>-35971.142032571603</v>
      </c>
      <c r="F247" s="180">
        <f t="shared" si="19"/>
        <v>-2.1147248536957843E-2</v>
      </c>
      <c r="G247" s="84">
        <f t="shared" si="20"/>
        <v>908.16043915251078</v>
      </c>
      <c r="H247" s="84">
        <f t="shared" si="21"/>
        <v>925.00742250004498</v>
      </c>
      <c r="I247" s="226">
        <f t="shared" si="22"/>
        <v>16.846983347534206</v>
      </c>
      <c r="J247" s="110">
        <f t="shared" si="23"/>
        <v>3.9532770385784235E-4</v>
      </c>
      <c r="K247" s="110">
        <v>3.2112367596694353E-4</v>
      </c>
      <c r="L247" s="108">
        <v>1873</v>
      </c>
      <c r="M247" s="108">
        <v>1800</v>
      </c>
      <c r="N247" s="92">
        <v>14</v>
      </c>
      <c r="O247" s="92">
        <v>14</v>
      </c>
    </row>
    <row r="248" spans="1:17" ht="16.5">
      <c r="A248" s="82">
        <v>761</v>
      </c>
      <c r="B248" s="83" t="s">
        <v>261</v>
      </c>
      <c r="C248" s="84">
        <v>9512982.2184496</v>
      </c>
      <c r="D248" s="224">
        <v>9438707.3219594453</v>
      </c>
      <c r="E248" s="108">
        <f t="shared" si="18"/>
        <v>-74274.896490154788</v>
      </c>
      <c r="F248" s="180">
        <f t="shared" si="19"/>
        <v>-7.8077404944692421E-3</v>
      </c>
      <c r="G248" s="84">
        <f t="shared" si="20"/>
        <v>1131.1512744886563</v>
      </c>
      <c r="H248" s="84">
        <f t="shared" si="21"/>
        <v>1119.7896929599531</v>
      </c>
      <c r="I248" s="226">
        <f t="shared" si="22"/>
        <v>-11.361581528703255</v>
      </c>
      <c r="J248" s="110">
        <f t="shared" si="23"/>
        <v>2.2410525834193453E-3</v>
      </c>
      <c r="K248" s="110">
        <v>1.503750813736315E-3</v>
      </c>
      <c r="L248" s="108">
        <v>8410</v>
      </c>
      <c r="M248" s="108">
        <v>8429</v>
      </c>
      <c r="N248" s="92">
        <v>2</v>
      </c>
      <c r="O248" s="92">
        <v>2</v>
      </c>
    </row>
    <row r="249" spans="1:17" ht="16.5">
      <c r="A249" s="82">
        <v>762</v>
      </c>
      <c r="B249" s="83" t="s">
        <v>262</v>
      </c>
      <c r="C249" s="84">
        <v>5198306.8425364634</v>
      </c>
      <c r="D249" s="224">
        <v>5005177.9483656278</v>
      </c>
      <c r="E249" s="108">
        <f t="shared" si="18"/>
        <v>-193128.89417083561</v>
      </c>
      <c r="F249" s="180">
        <f t="shared" si="19"/>
        <v>-3.7152269002381597E-2</v>
      </c>
      <c r="G249" s="84">
        <f t="shared" si="20"/>
        <v>1429.2842569525608</v>
      </c>
      <c r="H249" s="84">
        <f t="shared" si="21"/>
        <v>1402.0106297942934</v>
      </c>
      <c r="I249" s="226">
        <f t="shared" si="22"/>
        <v>-27.273627158267345</v>
      </c>
      <c r="J249" s="110">
        <f t="shared" si="23"/>
        <v>1.188390167111331E-3</v>
      </c>
      <c r="K249" s="110">
        <v>6.3689529066777138E-4</v>
      </c>
      <c r="L249" s="108">
        <v>3637</v>
      </c>
      <c r="M249" s="108">
        <v>3570</v>
      </c>
      <c r="N249" s="92">
        <v>11</v>
      </c>
      <c r="O249" s="92">
        <v>11</v>
      </c>
      <c r="P249" s="202"/>
      <c r="Q249" s="202"/>
    </row>
    <row r="250" spans="1:17" ht="16.5">
      <c r="A250" s="82">
        <v>765</v>
      </c>
      <c r="B250" s="83" t="s">
        <v>263</v>
      </c>
      <c r="C250" s="84">
        <v>7991294.2855560575</v>
      </c>
      <c r="D250" s="224">
        <v>8257233.4454427296</v>
      </c>
      <c r="E250" s="108">
        <f t="shared" si="18"/>
        <v>265939.15988667216</v>
      </c>
      <c r="F250" s="180">
        <f t="shared" si="19"/>
        <v>3.327860924448077E-2</v>
      </c>
      <c r="G250" s="84">
        <f t="shared" si="20"/>
        <v>777.8172362814928</v>
      </c>
      <c r="H250" s="84">
        <f t="shared" si="21"/>
        <v>810.72493327861855</v>
      </c>
      <c r="I250" s="226">
        <f t="shared" si="22"/>
        <v>32.907696997125754</v>
      </c>
      <c r="J250" s="110">
        <f t="shared" si="23"/>
        <v>1.9605326994040634E-3</v>
      </c>
      <c r="K250" s="110">
        <v>1.8170247998462888E-3</v>
      </c>
      <c r="L250" s="108">
        <v>10274</v>
      </c>
      <c r="M250" s="108">
        <v>10185</v>
      </c>
      <c r="N250" s="92">
        <v>18</v>
      </c>
      <c r="O250" s="92">
        <v>18</v>
      </c>
    </row>
    <row r="251" spans="1:17" ht="16.5">
      <c r="A251" s="82">
        <v>768</v>
      </c>
      <c r="B251" s="83" t="s">
        <v>264</v>
      </c>
      <c r="C251" s="84">
        <v>3536252.3871865501</v>
      </c>
      <c r="D251" s="224">
        <v>3582005.0296873245</v>
      </c>
      <c r="E251" s="108">
        <f t="shared" si="18"/>
        <v>45752.642500774469</v>
      </c>
      <c r="F251" s="180">
        <f t="shared" si="19"/>
        <v>1.2938172248835261E-2</v>
      </c>
      <c r="G251" s="84">
        <f t="shared" si="20"/>
        <v>1493.3498256699959</v>
      </c>
      <c r="H251" s="84">
        <f t="shared" si="21"/>
        <v>1517.1558787324543</v>
      </c>
      <c r="I251" s="226">
        <f t="shared" si="22"/>
        <v>23.806053062458432</v>
      </c>
      <c r="J251" s="110">
        <f t="shared" si="23"/>
        <v>8.5048315958751342E-4</v>
      </c>
      <c r="K251" s="110">
        <v>4.212072216433076E-4</v>
      </c>
      <c r="L251" s="108">
        <v>2368</v>
      </c>
      <c r="M251" s="108">
        <v>2361</v>
      </c>
      <c r="N251" s="92">
        <v>10</v>
      </c>
      <c r="O251" s="92">
        <v>10</v>
      </c>
    </row>
    <row r="252" spans="1:17" ht="16.5">
      <c r="A252" s="82">
        <v>777</v>
      </c>
      <c r="B252" s="83" t="s">
        <v>265</v>
      </c>
      <c r="C252" s="84">
        <v>8552287.1673633624</v>
      </c>
      <c r="D252" s="224">
        <v>8750150.0220852029</v>
      </c>
      <c r="E252" s="108">
        <f t="shared" si="18"/>
        <v>197862.85472184047</v>
      </c>
      <c r="F252" s="180">
        <f t="shared" si="19"/>
        <v>2.3135665448292101E-2</v>
      </c>
      <c r="G252" s="84">
        <f t="shared" si="20"/>
        <v>1192.4549870835697</v>
      </c>
      <c r="H252" s="84">
        <f t="shared" si="21"/>
        <v>1243.2722395687983</v>
      </c>
      <c r="I252" s="226">
        <f t="shared" si="22"/>
        <v>50.817252485228664</v>
      </c>
      <c r="J252" s="110">
        <f t="shared" si="23"/>
        <v>2.077566942528101E-3</v>
      </c>
      <c r="K252" s="110">
        <v>1.2555935730307491E-3</v>
      </c>
      <c r="L252" s="108">
        <v>7172</v>
      </c>
      <c r="M252" s="108">
        <v>7038</v>
      </c>
      <c r="N252" s="92">
        <v>18</v>
      </c>
      <c r="O252" s="92">
        <v>18</v>
      </c>
    </row>
    <row r="253" spans="1:17" ht="16.5">
      <c r="A253" s="82">
        <v>778</v>
      </c>
      <c r="B253" s="83" t="s">
        <v>266</v>
      </c>
      <c r="C253" s="84">
        <v>5332479.6030008672</v>
      </c>
      <c r="D253" s="224">
        <v>4503146.2688234262</v>
      </c>
      <c r="E253" s="108">
        <f t="shared" si="18"/>
        <v>-829333.33417744096</v>
      </c>
      <c r="F253" s="180">
        <f t="shared" si="19"/>
        <v>-0.15552489571844427</v>
      </c>
      <c r="G253" s="84">
        <f t="shared" si="20"/>
        <v>794.9432920394853</v>
      </c>
      <c r="H253" s="84">
        <f t="shared" si="21"/>
        <v>679.00275464768185</v>
      </c>
      <c r="I253" s="226">
        <f t="shared" si="22"/>
        <v>-115.94053739180345</v>
      </c>
      <c r="J253" s="110">
        <f t="shared" si="23"/>
        <v>1.0691917054979623E-3</v>
      </c>
      <c r="K253" s="110">
        <v>1.1831623438959831E-3</v>
      </c>
      <c r="L253" s="108">
        <v>6708</v>
      </c>
      <c r="M253" s="108">
        <v>6632</v>
      </c>
      <c r="N253" s="92">
        <v>11</v>
      </c>
      <c r="O253" s="92">
        <v>11</v>
      </c>
    </row>
    <row r="254" spans="1:17" ht="16.5">
      <c r="A254" s="82">
        <v>781</v>
      </c>
      <c r="B254" s="83" t="s">
        <v>267</v>
      </c>
      <c r="C254" s="84">
        <v>4010240.4912575297</v>
      </c>
      <c r="D254" s="224">
        <v>3834891.6684163446</v>
      </c>
      <c r="E254" s="108">
        <f t="shared" si="18"/>
        <v>-175348.82284118515</v>
      </c>
      <c r="F254" s="180">
        <f t="shared" si="19"/>
        <v>-4.3725263665222065E-2</v>
      </c>
      <c r="G254" s="84">
        <f t="shared" si="20"/>
        <v>1147.0939620301858</v>
      </c>
      <c r="H254" s="84">
        <f t="shared" si="21"/>
        <v>1118.696519374663</v>
      </c>
      <c r="I254" s="226">
        <f t="shared" si="22"/>
        <v>-28.397442655522809</v>
      </c>
      <c r="J254" s="110">
        <f t="shared" si="23"/>
        <v>9.1052657821512415E-4</v>
      </c>
      <c r="K254" s="110">
        <v>6.1156220067482361E-4</v>
      </c>
      <c r="L254" s="108">
        <v>3496</v>
      </c>
      <c r="M254" s="108">
        <v>3428</v>
      </c>
      <c r="N254" s="92">
        <v>7</v>
      </c>
      <c r="O254" s="92">
        <v>7</v>
      </c>
    </row>
    <row r="255" spans="1:17" ht="16.5">
      <c r="A255" s="82">
        <v>783</v>
      </c>
      <c r="B255" s="83" t="s">
        <v>268</v>
      </c>
      <c r="C255" s="84">
        <v>2729055.0495332684</v>
      </c>
      <c r="D255" s="224">
        <v>2758314.336482849</v>
      </c>
      <c r="E255" s="108">
        <f t="shared" si="18"/>
        <v>29259.286949580535</v>
      </c>
      <c r="F255" s="180">
        <f t="shared" si="19"/>
        <v>1.0721398586145981E-2</v>
      </c>
      <c r="G255" s="84">
        <f t="shared" si="20"/>
        <v>427.95280688933173</v>
      </c>
      <c r="H255" s="84">
        <f t="shared" si="21"/>
        <v>440.90702309508458</v>
      </c>
      <c r="I255" s="226">
        <f t="shared" si="22"/>
        <v>12.954216205752857</v>
      </c>
      <c r="J255" s="110">
        <f t="shared" si="23"/>
        <v>6.5491250642722969E-4</v>
      </c>
      <c r="K255" s="110">
        <v>1.1160831760273326E-3</v>
      </c>
      <c r="L255" s="108">
        <v>6377</v>
      </c>
      <c r="M255" s="108">
        <v>6256</v>
      </c>
      <c r="N255" s="92">
        <v>4</v>
      </c>
      <c r="O255" s="92">
        <v>4</v>
      </c>
    </row>
    <row r="256" spans="1:17" ht="16.5">
      <c r="A256" s="82">
        <v>785</v>
      </c>
      <c r="B256" s="83" t="s">
        <v>269</v>
      </c>
      <c r="C256" s="84">
        <v>5966082.5282539045</v>
      </c>
      <c r="D256" s="224">
        <v>5762733.4184848266</v>
      </c>
      <c r="E256" s="108">
        <f t="shared" si="18"/>
        <v>-203349.10976907797</v>
      </c>
      <c r="F256" s="180">
        <f t="shared" si="19"/>
        <v>-3.4084193238371481E-2</v>
      </c>
      <c r="G256" s="84">
        <f t="shared" si="20"/>
        <v>2304.3964960424505</v>
      </c>
      <c r="H256" s="84">
        <f t="shared" si="21"/>
        <v>2232.7521962358878</v>
      </c>
      <c r="I256" s="226">
        <f t="shared" si="22"/>
        <v>-71.644299806562685</v>
      </c>
      <c r="J256" s="110">
        <f t="shared" si="23"/>
        <v>1.3682581919884542E-3</v>
      </c>
      <c r="K256" s="110">
        <v>4.6045567092815626E-4</v>
      </c>
      <c r="L256" s="108">
        <v>2589</v>
      </c>
      <c r="M256" s="108">
        <v>2581</v>
      </c>
      <c r="N256" s="92">
        <v>17</v>
      </c>
      <c r="O256" s="92">
        <v>17</v>
      </c>
    </row>
    <row r="257" spans="1:15" ht="16.5">
      <c r="A257" s="82">
        <v>790</v>
      </c>
      <c r="B257" s="83" t="s">
        <v>270</v>
      </c>
      <c r="C257" s="84">
        <v>16917435.959232971</v>
      </c>
      <c r="D257" s="224">
        <v>16897011.209753074</v>
      </c>
      <c r="E257" s="108">
        <f t="shared" si="18"/>
        <v>-20424.74947989732</v>
      </c>
      <c r="F257" s="180">
        <f t="shared" si="19"/>
        <v>-1.2073194501292126E-3</v>
      </c>
      <c r="G257" s="84">
        <f t="shared" si="20"/>
        <v>719.43168017150629</v>
      </c>
      <c r="H257" s="84">
        <f t="shared" si="21"/>
        <v>720.12492370239829</v>
      </c>
      <c r="I257" s="226">
        <f t="shared" si="22"/>
        <v>0.69324353089200486</v>
      </c>
      <c r="J257" s="110">
        <f t="shared" si="23"/>
        <v>4.0118937193426686E-3</v>
      </c>
      <c r="K257" s="110">
        <v>4.1860255182713125E-3</v>
      </c>
      <c r="L257" s="108">
        <v>23515</v>
      </c>
      <c r="M257" s="108">
        <v>23464</v>
      </c>
      <c r="N257" s="92">
        <v>6</v>
      </c>
      <c r="O257" s="92">
        <v>6</v>
      </c>
    </row>
    <row r="258" spans="1:15" ht="16.5">
      <c r="A258" s="82">
        <v>791</v>
      </c>
      <c r="B258" s="83" t="s">
        <v>271</v>
      </c>
      <c r="C258" s="84">
        <v>7797881.4577519586</v>
      </c>
      <c r="D258" s="224">
        <v>7615778.0946067041</v>
      </c>
      <c r="E258" s="108">
        <f t="shared" si="18"/>
        <v>-182103.36314525455</v>
      </c>
      <c r="F258" s="180">
        <f t="shared" si="19"/>
        <v>-2.3352927860197673E-2</v>
      </c>
      <c r="G258" s="84">
        <f t="shared" si="20"/>
        <v>1581.3996061147757</v>
      </c>
      <c r="H258" s="84">
        <f t="shared" si="21"/>
        <v>1542.2798895517828</v>
      </c>
      <c r="I258" s="226">
        <f t="shared" si="22"/>
        <v>-39.119716562992835</v>
      </c>
      <c r="J258" s="110">
        <f t="shared" si="23"/>
        <v>1.8082305755957779E-3</v>
      </c>
      <c r="K258" s="110">
        <v>8.8094928440264836E-4</v>
      </c>
      <c r="L258" s="108">
        <v>4931</v>
      </c>
      <c r="M258" s="108">
        <v>4938</v>
      </c>
      <c r="N258" s="92">
        <v>17</v>
      </c>
      <c r="O258" s="92">
        <v>17</v>
      </c>
    </row>
    <row r="259" spans="1:15" ht="16.5">
      <c r="A259" s="82">
        <v>831</v>
      </c>
      <c r="B259" s="83" t="s">
        <v>272</v>
      </c>
      <c r="C259" s="84">
        <v>2679728.9639341347</v>
      </c>
      <c r="D259" s="224">
        <v>2439027.4206776894</v>
      </c>
      <c r="E259" s="108">
        <f t="shared" si="18"/>
        <v>-240701.54325644532</v>
      </c>
      <c r="F259" s="180">
        <f t="shared" si="19"/>
        <v>-8.9823092744077057E-2</v>
      </c>
      <c r="G259" s="84">
        <f t="shared" si="20"/>
        <v>579.40085706683999</v>
      </c>
      <c r="H259" s="84">
        <f t="shared" si="21"/>
        <v>530.68481737982802</v>
      </c>
      <c r="I259" s="226">
        <f t="shared" si="22"/>
        <v>-48.716039687011971</v>
      </c>
      <c r="J259" s="110">
        <f t="shared" si="23"/>
        <v>5.791035271772402E-4</v>
      </c>
      <c r="K259" s="110">
        <v>8.199357859689292E-4</v>
      </c>
      <c r="L259" s="108">
        <v>4625</v>
      </c>
      <c r="M259" s="108">
        <v>4596</v>
      </c>
      <c r="N259" s="92">
        <v>9</v>
      </c>
      <c r="O259" s="92">
        <v>9</v>
      </c>
    </row>
    <row r="260" spans="1:15" ht="16.5">
      <c r="A260" s="82">
        <v>832</v>
      </c>
      <c r="B260" s="83" t="s">
        <v>273</v>
      </c>
      <c r="C260" s="84">
        <v>9301161.4962639026</v>
      </c>
      <c r="D260" s="224">
        <v>8911880.4541952256</v>
      </c>
      <c r="E260" s="108">
        <f t="shared" si="18"/>
        <v>-389281.04206867702</v>
      </c>
      <c r="F260" s="180">
        <f t="shared" si="19"/>
        <v>-4.1852949464972061E-2</v>
      </c>
      <c r="G260" s="84">
        <f t="shared" si="20"/>
        <v>2492.9406315368274</v>
      </c>
      <c r="H260" s="84">
        <f t="shared" si="21"/>
        <v>2436.9375045652791</v>
      </c>
      <c r="I260" s="226">
        <f t="shared" si="22"/>
        <v>-56.003126971548227</v>
      </c>
      <c r="J260" s="110">
        <f t="shared" si="23"/>
        <v>2.1159669469285394E-3</v>
      </c>
      <c r="K260" s="110">
        <v>6.5241626833950693E-4</v>
      </c>
      <c r="L260" s="108">
        <v>3731</v>
      </c>
      <c r="M260" s="108">
        <v>3657</v>
      </c>
      <c r="N260" s="92">
        <v>17</v>
      </c>
      <c r="O260" s="92">
        <v>17</v>
      </c>
    </row>
    <row r="261" spans="1:15" ht="16.5">
      <c r="A261" s="82">
        <v>833</v>
      </c>
      <c r="B261" s="83" t="s">
        <v>274</v>
      </c>
      <c r="C261" s="84">
        <v>1693899.931653501</v>
      </c>
      <c r="D261" s="224">
        <v>1660082.2502635233</v>
      </c>
      <c r="E261" s="108">
        <f t="shared" si="18"/>
        <v>-33817.68138997769</v>
      </c>
      <c r="F261" s="180">
        <f t="shared" si="19"/>
        <v>-1.9964391495645523E-2</v>
      </c>
      <c r="G261" s="84">
        <f t="shared" si="20"/>
        <v>993.48969598445808</v>
      </c>
      <c r="H261" s="84">
        <f t="shared" si="21"/>
        <v>981.13608171603028</v>
      </c>
      <c r="I261" s="226">
        <f t="shared" si="22"/>
        <v>-12.353614268427805</v>
      </c>
      <c r="J261" s="110">
        <f t="shared" si="23"/>
        <v>3.9415689974687547E-4</v>
      </c>
      <c r="K261" s="110">
        <v>3.018562554089269E-4</v>
      </c>
      <c r="L261" s="108">
        <v>1705</v>
      </c>
      <c r="M261" s="108">
        <v>1692</v>
      </c>
      <c r="N261" s="92">
        <v>2</v>
      </c>
      <c r="O261" s="92">
        <v>2</v>
      </c>
    </row>
    <row r="262" spans="1:15" ht="16.5">
      <c r="A262" s="82">
        <v>834</v>
      </c>
      <c r="B262" s="83" t="s">
        <v>275</v>
      </c>
      <c r="C262" s="84">
        <v>4589332.2535846587</v>
      </c>
      <c r="D262" s="224">
        <v>4623573.3033395661</v>
      </c>
      <c r="E262" s="108">
        <f t="shared" si="18"/>
        <v>34241.049754907377</v>
      </c>
      <c r="F262" s="180">
        <f t="shared" si="19"/>
        <v>7.4610091104565825E-3</v>
      </c>
      <c r="G262" s="84">
        <f t="shared" si="20"/>
        <v>785.30668268046861</v>
      </c>
      <c r="H262" s="84">
        <f t="shared" si="21"/>
        <v>792.79377629279259</v>
      </c>
      <c r="I262" s="226">
        <f t="shared" si="22"/>
        <v>7.4870936123239744</v>
      </c>
      <c r="J262" s="110">
        <f t="shared" si="23"/>
        <v>1.0977849553583574E-3</v>
      </c>
      <c r="K262" s="110">
        <v>1.040440710132897E-3</v>
      </c>
      <c r="L262" s="108">
        <v>5844</v>
      </c>
      <c r="M262" s="108">
        <v>5832</v>
      </c>
      <c r="N262" s="92">
        <v>5</v>
      </c>
      <c r="O262" s="92">
        <v>5</v>
      </c>
    </row>
    <row r="263" spans="1:15" ht="16.5">
      <c r="A263" s="82">
        <v>837</v>
      </c>
      <c r="B263" s="83" t="s">
        <v>276</v>
      </c>
      <c r="C263" s="84">
        <v>123814452.248669</v>
      </c>
      <c r="D263" s="224">
        <v>139834668.6062898</v>
      </c>
      <c r="E263" s="108">
        <f t="shared" si="18"/>
        <v>16020216.357620806</v>
      </c>
      <c r="F263" s="180">
        <f t="shared" si="19"/>
        <v>0.1293889046607079</v>
      </c>
      <c r="G263" s="84">
        <f t="shared" si="20"/>
        <v>485.45168495851402</v>
      </c>
      <c r="H263" s="84">
        <f t="shared" si="21"/>
        <v>537.45356524825047</v>
      </c>
      <c r="I263" s="226">
        <f t="shared" si="22"/>
        <v>52.001880289736448</v>
      </c>
      <c r="J263" s="110">
        <f t="shared" si="23"/>
        <v>3.3201246170927748E-2</v>
      </c>
      <c r="K263" s="110">
        <v>4.6416643340599646E-2</v>
      </c>
      <c r="L263" s="108">
        <v>255050</v>
      </c>
      <c r="M263" s="108">
        <v>260180</v>
      </c>
      <c r="N263" s="92">
        <v>6</v>
      </c>
      <c r="O263" s="92">
        <v>6</v>
      </c>
    </row>
    <row r="264" spans="1:15" ht="16.5">
      <c r="A264" s="82">
        <v>844</v>
      </c>
      <c r="B264" s="83" t="s">
        <v>277</v>
      </c>
      <c r="C264" s="84">
        <v>876011.52298323717</v>
      </c>
      <c r="D264" s="224">
        <v>1000206.0648544205</v>
      </c>
      <c r="E264" s="108">
        <f t="shared" si="18"/>
        <v>124194.54187118332</v>
      </c>
      <c r="F264" s="180">
        <f t="shared" si="19"/>
        <v>0.14177272628588453</v>
      </c>
      <c r="G264" s="84">
        <f t="shared" si="20"/>
        <v>620.40476131957303</v>
      </c>
      <c r="H264" s="84">
        <f t="shared" si="21"/>
        <v>720.60955681154212</v>
      </c>
      <c r="I264" s="226">
        <f t="shared" si="22"/>
        <v>100.20479549196909</v>
      </c>
      <c r="J264" s="110">
        <f t="shared" si="23"/>
        <v>2.3748107756013827E-4</v>
      </c>
      <c r="K264" s="110">
        <v>2.4762203457895425E-4</v>
      </c>
      <c r="L264" s="108">
        <v>1412</v>
      </c>
      <c r="M264" s="108">
        <v>1388</v>
      </c>
      <c r="N264" s="92">
        <v>11</v>
      </c>
      <c r="O264" s="92">
        <v>11</v>
      </c>
    </row>
    <row r="265" spans="1:15" ht="16.5">
      <c r="A265" s="82">
        <v>845</v>
      </c>
      <c r="B265" s="83" t="s">
        <v>278</v>
      </c>
      <c r="C265" s="84">
        <v>4268427.6634539161</v>
      </c>
      <c r="D265" s="224">
        <v>4139077.6504067699</v>
      </c>
      <c r="E265" s="108">
        <f t="shared" si="18"/>
        <v>-129350.01304714615</v>
      </c>
      <c r="F265" s="180">
        <f t="shared" si="19"/>
        <v>-3.0303901868745507E-2</v>
      </c>
      <c r="G265" s="84">
        <f t="shared" si="20"/>
        <v>1507.745554028229</v>
      </c>
      <c r="H265" s="84">
        <f t="shared" si="21"/>
        <v>1464.6417729677175</v>
      </c>
      <c r="I265" s="226">
        <f t="shared" si="22"/>
        <v>-43.103781060511437</v>
      </c>
      <c r="J265" s="110">
        <f t="shared" si="23"/>
        <v>9.8275011026528161E-4</v>
      </c>
      <c r="K265" s="110">
        <v>5.0416417126810135E-4</v>
      </c>
      <c r="L265" s="108">
        <v>2831</v>
      </c>
      <c r="M265" s="108">
        <v>2826</v>
      </c>
      <c r="N265" s="92">
        <v>19</v>
      </c>
      <c r="O265" s="92">
        <v>19</v>
      </c>
    </row>
    <row r="266" spans="1:15" ht="16.5">
      <c r="A266" s="82">
        <v>846</v>
      </c>
      <c r="B266" s="83" t="s">
        <v>279</v>
      </c>
      <c r="C266" s="84">
        <v>6154124.3795807734</v>
      </c>
      <c r="D266" s="224">
        <v>5925908.2326394729</v>
      </c>
      <c r="E266" s="108">
        <f t="shared" si="18"/>
        <v>-228216.14694130048</v>
      </c>
      <c r="F266" s="180">
        <f t="shared" si="19"/>
        <v>-3.708344727294037E-2</v>
      </c>
      <c r="G266" s="84">
        <f t="shared" si="20"/>
        <v>1293.4267296302592</v>
      </c>
      <c r="H266" s="84">
        <f t="shared" si="21"/>
        <v>1271.108587009754</v>
      </c>
      <c r="I266" s="226">
        <f t="shared" si="22"/>
        <v>-22.318142620505114</v>
      </c>
      <c r="J266" s="110">
        <f t="shared" si="23"/>
        <v>1.4070011391248134E-3</v>
      </c>
      <c r="K266" s="110">
        <v>8.3171032075438371E-4</v>
      </c>
      <c r="L266" s="108">
        <v>4758</v>
      </c>
      <c r="M266" s="108">
        <v>4662</v>
      </c>
      <c r="N266" s="92">
        <v>14</v>
      </c>
      <c r="O266" s="92">
        <v>14</v>
      </c>
    </row>
    <row r="267" spans="1:15" ht="16.5">
      <c r="A267" s="82">
        <v>848</v>
      </c>
      <c r="B267" s="83" t="s">
        <v>280</v>
      </c>
      <c r="C267" s="84">
        <v>6265859.139731897</v>
      </c>
      <c r="D267" s="224">
        <v>5990917.5267771473</v>
      </c>
      <c r="E267" s="108">
        <f t="shared" ref="E267:E302" si="24">D267-C267</f>
        <v>-274941.61295474973</v>
      </c>
      <c r="F267" s="180">
        <f t="shared" ref="F267:F302" si="25">E267/C267</f>
        <v>-4.3879315960255356E-2</v>
      </c>
      <c r="G267" s="84">
        <f t="shared" ref="G267:G302" si="26">C267/L267</f>
        <v>1541.037663485464</v>
      </c>
      <c r="H267" s="84">
        <f t="shared" ref="H267:H302" si="27">D267/M267</f>
        <v>1506.770001704514</v>
      </c>
      <c r="I267" s="226">
        <f t="shared" ref="I267:I302" si="28">H267-G267</f>
        <v>-34.267661780949993</v>
      </c>
      <c r="J267" s="110">
        <f t="shared" ref="J267:J302" si="29">D267/$D$10</f>
        <v>1.4224364356759155E-3</v>
      </c>
      <c r="K267" s="110">
        <v>7.0932651980253753E-4</v>
      </c>
      <c r="L267" s="108">
        <v>4066</v>
      </c>
      <c r="M267" s="108">
        <v>3976</v>
      </c>
      <c r="N267" s="92">
        <v>12</v>
      </c>
      <c r="O267" s="92">
        <v>12</v>
      </c>
    </row>
    <row r="268" spans="1:15" ht="16.5">
      <c r="A268" s="82">
        <v>849</v>
      </c>
      <c r="B268" s="83" t="s">
        <v>281</v>
      </c>
      <c r="C268" s="84">
        <v>5411481.3539959192</v>
      </c>
      <c r="D268" s="224">
        <v>5368607.3285680981</v>
      </c>
      <c r="E268" s="108">
        <f t="shared" si="24"/>
        <v>-42874.025427821092</v>
      </c>
      <c r="F268" s="180">
        <f t="shared" si="25"/>
        <v>-7.9227890891950068E-3</v>
      </c>
      <c r="G268" s="84">
        <f t="shared" si="26"/>
        <v>1899.4318546844224</v>
      </c>
      <c r="H268" s="84">
        <f t="shared" si="27"/>
        <v>1918.0447761943901</v>
      </c>
      <c r="I268" s="226">
        <f t="shared" si="28"/>
        <v>18.612921509967691</v>
      </c>
      <c r="J268" s="110">
        <f t="shared" si="29"/>
        <v>1.2746799866397277E-3</v>
      </c>
      <c r="K268" s="110">
        <v>4.9934731612859718E-4</v>
      </c>
      <c r="L268" s="108">
        <v>2849</v>
      </c>
      <c r="M268" s="108">
        <v>2799</v>
      </c>
      <c r="N268" s="92">
        <v>16</v>
      </c>
      <c r="O268" s="92">
        <v>16</v>
      </c>
    </row>
    <row r="269" spans="1:15" ht="16.5">
      <c r="A269" s="82">
        <v>850</v>
      </c>
      <c r="B269" s="83" t="s">
        <v>282</v>
      </c>
      <c r="C269" s="84">
        <v>2695959.0289699514</v>
      </c>
      <c r="D269" s="224">
        <v>2722146.7250497956</v>
      </c>
      <c r="E269" s="108">
        <f t="shared" si="24"/>
        <v>26187.696079844143</v>
      </c>
      <c r="F269" s="180">
        <f t="shared" si="25"/>
        <v>9.7136847401756363E-3</v>
      </c>
      <c r="G269" s="84">
        <f t="shared" si="26"/>
        <v>1138.4962115582566</v>
      </c>
      <c r="H269" s="84">
        <f t="shared" si="27"/>
        <v>1158.8534376542339</v>
      </c>
      <c r="I269" s="226">
        <f t="shared" si="28"/>
        <v>20.357226095977239</v>
      </c>
      <c r="J269" s="110">
        <f t="shared" si="29"/>
        <v>6.4632515264313923E-4</v>
      </c>
      <c r="K269" s="110">
        <v>4.1906639713686132E-4</v>
      </c>
      <c r="L269" s="108">
        <v>2368</v>
      </c>
      <c r="M269" s="108">
        <v>2349</v>
      </c>
      <c r="N269" s="92">
        <v>13</v>
      </c>
      <c r="O269" s="92">
        <v>13</v>
      </c>
    </row>
    <row r="270" spans="1:15" ht="16.5">
      <c r="A270" s="82">
        <v>851</v>
      </c>
      <c r="B270" s="83" t="s">
        <v>283</v>
      </c>
      <c r="C270" s="84">
        <v>11416869.832640795</v>
      </c>
      <c r="D270" s="224">
        <v>9300993.1738255881</v>
      </c>
      <c r="E270" s="108">
        <f t="shared" si="24"/>
        <v>-2115876.658815207</v>
      </c>
      <c r="F270" s="180">
        <f t="shared" si="25"/>
        <v>-0.18532896405334517</v>
      </c>
      <c r="G270" s="84">
        <f t="shared" si="26"/>
        <v>543.19487261589086</v>
      </c>
      <c r="H270" s="84">
        <f t="shared" si="27"/>
        <v>443.77084659695538</v>
      </c>
      <c r="I270" s="226">
        <f t="shared" si="28"/>
        <v>-99.424026018935479</v>
      </c>
      <c r="J270" s="110">
        <f t="shared" si="29"/>
        <v>2.2083548169857204E-3</v>
      </c>
      <c r="K270" s="110">
        <v>3.7391284025506495E-3</v>
      </c>
      <c r="L270" s="108">
        <v>21018</v>
      </c>
      <c r="M270" s="108">
        <v>20959</v>
      </c>
      <c r="N270" s="92">
        <v>19</v>
      </c>
      <c r="O270" s="92">
        <v>19</v>
      </c>
    </row>
    <row r="271" spans="1:15" ht="16.5">
      <c r="A271" s="82">
        <v>853</v>
      </c>
      <c r="B271" s="83" t="s">
        <v>284</v>
      </c>
      <c r="C271" s="84">
        <v>105914981.56709287</v>
      </c>
      <c r="D271" s="224">
        <v>119297444.94514859</v>
      </c>
      <c r="E271" s="108">
        <f t="shared" si="24"/>
        <v>13382463.378055722</v>
      </c>
      <c r="F271" s="180">
        <f t="shared" si="25"/>
        <v>0.1263509956764565</v>
      </c>
      <c r="G271" s="84">
        <f t="shared" si="26"/>
        <v>524.68744429188541</v>
      </c>
      <c r="H271" s="84">
        <f t="shared" si="27"/>
        <v>578.90866316862753</v>
      </c>
      <c r="I271" s="226">
        <f t="shared" si="28"/>
        <v>54.221218876742114</v>
      </c>
      <c r="J271" s="110">
        <f t="shared" si="29"/>
        <v>2.8325048978650919E-2</v>
      </c>
      <c r="K271" s="110">
        <v>3.6763844043075533E-2</v>
      </c>
      <c r="L271" s="108">
        <v>201863</v>
      </c>
      <c r="M271" s="108">
        <v>206073</v>
      </c>
      <c r="N271" s="92">
        <v>2</v>
      </c>
      <c r="O271" s="92">
        <v>2</v>
      </c>
    </row>
    <row r="272" spans="1:15" ht="16.5">
      <c r="A272" s="82">
        <v>854</v>
      </c>
      <c r="B272" s="83" t="s">
        <v>285</v>
      </c>
      <c r="C272" s="84">
        <v>3001905.5767107485</v>
      </c>
      <c r="D272" s="224">
        <v>2893451.7918822072</v>
      </c>
      <c r="E272" s="108">
        <f t="shared" si="24"/>
        <v>-108453.78482854133</v>
      </c>
      <c r="F272" s="180">
        <f t="shared" si="25"/>
        <v>-3.6128313185445508E-2</v>
      </c>
      <c r="G272" s="84">
        <f t="shared" si="26"/>
        <v>922.8114284385947</v>
      </c>
      <c r="H272" s="84">
        <f t="shared" si="27"/>
        <v>906.7539303924184</v>
      </c>
      <c r="I272" s="226">
        <f t="shared" si="28"/>
        <v>-16.057498046176306</v>
      </c>
      <c r="J272" s="110">
        <f t="shared" si="29"/>
        <v>6.8699848316207965E-4</v>
      </c>
      <c r="K272" s="110">
        <v>5.692809166725093E-4</v>
      </c>
      <c r="L272" s="108">
        <v>3253</v>
      </c>
      <c r="M272" s="108">
        <v>3191</v>
      </c>
      <c r="N272" s="92">
        <v>19</v>
      </c>
      <c r="O272" s="92">
        <v>19</v>
      </c>
    </row>
    <row r="273" spans="1:17" ht="16.5">
      <c r="A273" s="82">
        <v>857</v>
      </c>
      <c r="B273" s="83" t="s">
        <v>286</v>
      </c>
      <c r="C273" s="84">
        <v>200333.6402665301</v>
      </c>
      <c r="D273" s="224">
        <v>39222.547610814567</v>
      </c>
      <c r="E273" s="108">
        <f t="shared" si="24"/>
        <v>-161111.09265571553</v>
      </c>
      <c r="F273" s="180">
        <f t="shared" si="25"/>
        <v>-0.80421387262452937</v>
      </c>
      <c r="G273" s="84">
        <f t="shared" si="26"/>
        <v>86.612036431703459</v>
      </c>
      <c r="H273" s="84">
        <f t="shared" si="27"/>
        <v>16.972110606150828</v>
      </c>
      <c r="I273" s="226">
        <f t="shared" si="28"/>
        <v>-69.639925825552638</v>
      </c>
      <c r="J273" s="110">
        <f t="shared" si="29"/>
        <v>9.3126938523671193E-6</v>
      </c>
      <c r="K273" s="110">
        <v>4.1228711953311469E-4</v>
      </c>
      <c r="L273" s="108">
        <v>2313</v>
      </c>
      <c r="M273" s="108">
        <v>2311</v>
      </c>
      <c r="N273" s="92">
        <v>11</v>
      </c>
      <c r="O273" s="92">
        <v>11</v>
      </c>
    </row>
    <row r="274" spans="1:17" ht="16.5">
      <c r="A274" s="82">
        <v>858</v>
      </c>
      <c r="B274" s="83" t="s">
        <v>287</v>
      </c>
      <c r="C274" s="84">
        <v>31635062.67340567</v>
      </c>
      <c r="D274" s="224">
        <v>31291903.357542768</v>
      </c>
      <c r="E274" s="108">
        <f t="shared" si="24"/>
        <v>-343159.31586290151</v>
      </c>
      <c r="F274" s="180">
        <f t="shared" si="25"/>
        <v>-1.0847435941746428E-2</v>
      </c>
      <c r="G274" s="84">
        <f t="shared" si="26"/>
        <v>765.27801716110287</v>
      </c>
      <c r="H274" s="84">
        <f t="shared" si="27"/>
        <v>741.07527193706972</v>
      </c>
      <c r="I274" s="226">
        <f t="shared" si="28"/>
        <v>-24.202745224033151</v>
      </c>
      <c r="J274" s="110">
        <f t="shared" si="29"/>
        <v>7.4297039273987786E-3</v>
      </c>
      <c r="K274" s="110">
        <v>7.5330262320578833E-3</v>
      </c>
      <c r="L274" s="108">
        <v>41338</v>
      </c>
      <c r="M274" s="108">
        <v>42225</v>
      </c>
      <c r="N274" s="92">
        <v>1</v>
      </c>
      <c r="O274" s="93">
        <v>35</v>
      </c>
      <c r="P274" s="202"/>
      <c r="Q274" s="202"/>
    </row>
    <row r="275" spans="1:17" ht="16.5">
      <c r="A275" s="82">
        <v>859</v>
      </c>
      <c r="B275" s="83" t="s">
        <v>288</v>
      </c>
      <c r="C275" s="84">
        <v>11573239.091857674</v>
      </c>
      <c r="D275" s="224">
        <v>11240693.8458928</v>
      </c>
      <c r="E275" s="108">
        <f t="shared" si="24"/>
        <v>-332545.24596487358</v>
      </c>
      <c r="F275" s="180">
        <f t="shared" si="25"/>
        <v>-2.8733982191626459E-2</v>
      </c>
      <c r="G275" s="84">
        <f t="shared" si="26"/>
        <v>1773.6764891735897</v>
      </c>
      <c r="H275" s="84">
        <f t="shared" si="27"/>
        <v>1729.0715037521611</v>
      </c>
      <c r="I275" s="226">
        <f t="shared" si="28"/>
        <v>-44.604985421428637</v>
      </c>
      <c r="J275" s="110">
        <f t="shared" si="29"/>
        <v>2.6689021201193922E-3</v>
      </c>
      <c r="K275" s="110">
        <v>1.1597916763672778E-3</v>
      </c>
      <c r="L275" s="108">
        <v>6525</v>
      </c>
      <c r="M275" s="108">
        <v>6501</v>
      </c>
      <c r="N275" s="92">
        <v>17</v>
      </c>
      <c r="O275" s="92">
        <v>17</v>
      </c>
      <c r="P275" s="202"/>
    </row>
    <row r="276" spans="1:17" ht="16.5">
      <c r="A276" s="82">
        <v>886</v>
      </c>
      <c r="B276" s="83" t="s">
        <v>289</v>
      </c>
      <c r="C276" s="84">
        <v>8612687.7411214896</v>
      </c>
      <c r="D276" s="224">
        <v>9076506.369760545</v>
      </c>
      <c r="E276" s="108">
        <f t="shared" si="24"/>
        <v>463818.62863905542</v>
      </c>
      <c r="F276" s="180">
        <f t="shared" si="25"/>
        <v>5.3852948415224894E-2</v>
      </c>
      <c r="G276" s="84">
        <f t="shared" si="26"/>
        <v>687.20080915355379</v>
      </c>
      <c r="H276" s="84">
        <f t="shared" si="27"/>
        <v>733.04041106126192</v>
      </c>
      <c r="I276" s="226">
        <f t="shared" si="28"/>
        <v>45.839601907708129</v>
      </c>
      <c r="J276" s="110">
        <f t="shared" si="29"/>
        <v>2.155054432194355E-3</v>
      </c>
      <c r="K276" s="110">
        <v>2.2089740865681639E-3</v>
      </c>
      <c r="L276" s="108">
        <v>12533</v>
      </c>
      <c r="M276" s="108">
        <v>12382</v>
      </c>
      <c r="N276" s="92">
        <v>4</v>
      </c>
      <c r="O276" s="92">
        <v>4</v>
      </c>
      <c r="P276" s="202"/>
    </row>
    <row r="277" spans="1:17" ht="16.5">
      <c r="A277" s="82">
        <v>887</v>
      </c>
      <c r="B277" s="83" t="s">
        <v>290</v>
      </c>
      <c r="C277" s="84">
        <v>3175191.8818341205</v>
      </c>
      <c r="D277" s="224">
        <v>3026661.5636111037</v>
      </c>
      <c r="E277" s="108">
        <f t="shared" si="24"/>
        <v>-148530.3182230168</v>
      </c>
      <c r="F277" s="180">
        <f t="shared" si="25"/>
        <v>-4.6778375528353774E-2</v>
      </c>
      <c r="G277" s="84">
        <f t="shared" si="26"/>
        <v>695.09454506000884</v>
      </c>
      <c r="H277" s="84">
        <f t="shared" si="27"/>
        <v>673.6393420011359</v>
      </c>
      <c r="I277" s="226">
        <f t="shared" si="28"/>
        <v>-21.455203058872939</v>
      </c>
      <c r="J277" s="110">
        <f t="shared" si="29"/>
        <v>7.1862676581633731E-4</v>
      </c>
      <c r="K277" s="110">
        <v>8.0156037562193177E-4</v>
      </c>
      <c r="L277" s="108">
        <v>4568</v>
      </c>
      <c r="M277" s="108">
        <v>4493</v>
      </c>
      <c r="N277" s="92">
        <v>6</v>
      </c>
      <c r="O277" s="92">
        <v>6</v>
      </c>
      <c r="P277" s="202"/>
    </row>
    <row r="278" spans="1:17" ht="16.5">
      <c r="A278" s="82">
        <v>889</v>
      </c>
      <c r="B278" s="83" t="s">
        <v>291</v>
      </c>
      <c r="C278" s="84">
        <v>5867544.1363286776</v>
      </c>
      <c r="D278" s="224">
        <v>6068162.9710417436</v>
      </c>
      <c r="E278" s="108">
        <f t="shared" si="24"/>
        <v>200618.834713066</v>
      </c>
      <c r="F278" s="180">
        <f t="shared" si="25"/>
        <v>3.4191278335844476E-2</v>
      </c>
      <c r="G278" s="84">
        <f t="shared" si="26"/>
        <v>2355.4974453346758</v>
      </c>
      <c r="H278" s="84">
        <f t="shared" si="27"/>
        <v>2460.7311318093039</v>
      </c>
      <c r="I278" s="226">
        <f t="shared" si="28"/>
        <v>105.23368647462803</v>
      </c>
      <c r="J278" s="110">
        <f t="shared" si="29"/>
        <v>1.4407769876733062E-3</v>
      </c>
      <c r="K278" s="110">
        <v>4.3993943607471261E-4</v>
      </c>
      <c r="L278" s="108">
        <v>2491</v>
      </c>
      <c r="M278" s="108">
        <v>2466</v>
      </c>
      <c r="N278" s="92">
        <v>17</v>
      </c>
      <c r="O278" s="92">
        <v>17</v>
      </c>
      <c r="P278" s="202"/>
    </row>
    <row r="279" spans="1:17" ht="16.5">
      <c r="A279" s="82">
        <v>890</v>
      </c>
      <c r="B279" s="83" t="s">
        <v>292</v>
      </c>
      <c r="C279" s="84">
        <v>3138243.2565431581</v>
      </c>
      <c r="D279" s="224">
        <v>3104070.1691490556</v>
      </c>
      <c r="E279" s="108">
        <f t="shared" si="24"/>
        <v>-34173.087394102477</v>
      </c>
      <c r="F279" s="180">
        <f t="shared" si="25"/>
        <v>-1.0889241081886323E-2</v>
      </c>
      <c r="G279" s="84">
        <f t="shared" si="26"/>
        <v>2755.2618582468463</v>
      </c>
      <c r="H279" s="84">
        <f t="shared" si="27"/>
        <v>2730.0529192164076</v>
      </c>
      <c r="I279" s="226">
        <f t="shared" si="28"/>
        <v>-25.208939030438614</v>
      </c>
      <c r="J279" s="110">
        <f t="shared" si="29"/>
        <v>7.3700605754584321E-4</v>
      </c>
      <c r="K279" s="110">
        <v>2.02843121985786E-4</v>
      </c>
      <c r="L279" s="108">
        <v>1139</v>
      </c>
      <c r="M279" s="108">
        <v>1137</v>
      </c>
      <c r="N279" s="92">
        <v>19</v>
      </c>
      <c r="O279" s="92">
        <v>19</v>
      </c>
      <c r="P279" s="202"/>
    </row>
    <row r="280" spans="1:17" ht="16.5">
      <c r="A280" s="82">
        <v>892</v>
      </c>
      <c r="B280" s="83" t="s">
        <v>293</v>
      </c>
      <c r="C280" s="84">
        <v>6975054.4046291495</v>
      </c>
      <c r="D280" s="224">
        <v>7140388.0632065888</v>
      </c>
      <c r="E280" s="108">
        <f t="shared" si="24"/>
        <v>165333.65857743938</v>
      </c>
      <c r="F280" s="180">
        <f t="shared" si="25"/>
        <v>2.3703565447132861E-2</v>
      </c>
      <c r="G280" s="84">
        <f t="shared" si="26"/>
        <v>1929.4756306028075</v>
      </c>
      <c r="H280" s="84">
        <f t="shared" si="27"/>
        <v>1952.5261315850667</v>
      </c>
      <c r="I280" s="226">
        <f t="shared" si="28"/>
        <v>23.050500982259109</v>
      </c>
      <c r="J280" s="110">
        <f t="shared" si="29"/>
        <v>1.6953576978106595E-3</v>
      </c>
      <c r="K280" s="110">
        <v>6.5241626833950693E-4</v>
      </c>
      <c r="L280" s="108">
        <v>3615</v>
      </c>
      <c r="M280" s="108">
        <v>3657</v>
      </c>
      <c r="N280" s="92">
        <v>13</v>
      </c>
      <c r="O280" s="92">
        <v>13</v>
      </c>
      <c r="P280" s="202"/>
    </row>
    <row r="281" spans="1:17" ht="16.5">
      <c r="A281" s="82">
        <v>893</v>
      </c>
      <c r="B281" s="83" t="s">
        <v>294</v>
      </c>
      <c r="C281" s="84">
        <v>10190872.072954573</v>
      </c>
      <c r="D281" s="224">
        <v>10157204.646215163</v>
      </c>
      <c r="E281" s="108">
        <f t="shared" si="24"/>
        <v>-33667.426739409566</v>
      </c>
      <c r="F281" s="180">
        <f t="shared" si="25"/>
        <v>-3.3036845618697468E-3</v>
      </c>
      <c r="G281" s="84">
        <f t="shared" si="26"/>
        <v>1358.7829430606098</v>
      </c>
      <c r="H281" s="84">
        <f t="shared" si="27"/>
        <v>1365.399199652529</v>
      </c>
      <c r="I281" s="226">
        <f t="shared" si="28"/>
        <v>6.616256591919182</v>
      </c>
      <c r="J281" s="110">
        <f t="shared" si="29"/>
        <v>2.4116469487046217E-3</v>
      </c>
      <c r="K281" s="110">
        <v>1.3271327919544961E-3</v>
      </c>
      <c r="L281" s="108">
        <v>7500</v>
      </c>
      <c r="M281" s="108">
        <v>7439</v>
      </c>
      <c r="N281" s="92">
        <v>15</v>
      </c>
      <c r="O281" s="92">
        <v>15</v>
      </c>
      <c r="P281" s="202"/>
      <c r="Q281" s="202"/>
    </row>
    <row r="282" spans="1:17" ht="16.5">
      <c r="A282" s="82">
        <v>895</v>
      </c>
      <c r="B282" s="83" t="s">
        <v>295</v>
      </c>
      <c r="C282" s="84">
        <v>6502457.7228327123</v>
      </c>
      <c r="D282" s="224">
        <v>5377306.2941503245</v>
      </c>
      <c r="E282" s="108">
        <f t="shared" si="24"/>
        <v>-1125151.4286823878</v>
      </c>
      <c r="F282" s="180">
        <f t="shared" si="25"/>
        <v>-0.17303479340304423</v>
      </c>
      <c r="G282" s="84">
        <f t="shared" si="26"/>
        <v>435.2964066697491</v>
      </c>
      <c r="H282" s="84">
        <f t="shared" si="27"/>
        <v>362.98813920280304</v>
      </c>
      <c r="I282" s="226">
        <f t="shared" si="28"/>
        <v>-72.308267466946063</v>
      </c>
      <c r="J282" s="110">
        <f t="shared" si="29"/>
        <v>1.2767454007505952E-3</v>
      </c>
      <c r="K282" s="110">
        <v>2.6428478532079451E-3</v>
      </c>
      <c r="L282" s="108">
        <v>14938</v>
      </c>
      <c r="M282" s="108">
        <v>14814</v>
      </c>
      <c r="N282" s="92">
        <v>2</v>
      </c>
      <c r="O282" s="92">
        <v>2</v>
      </c>
      <c r="P282" s="202"/>
    </row>
    <row r="283" spans="1:17" ht="16.5">
      <c r="A283" s="82">
        <v>905</v>
      </c>
      <c r="B283" s="83" t="s">
        <v>296</v>
      </c>
      <c r="C283" s="84">
        <v>56378276.459028415</v>
      </c>
      <c r="D283" s="224">
        <v>62601331.859377965</v>
      </c>
      <c r="E283" s="108">
        <f t="shared" si="24"/>
        <v>6223055.4003495499</v>
      </c>
      <c r="F283" s="180">
        <f t="shared" si="25"/>
        <v>0.11038037682602818</v>
      </c>
      <c r="G283" s="84">
        <f t="shared" si="26"/>
        <v>817.5978371574397</v>
      </c>
      <c r="H283" s="84">
        <f t="shared" si="27"/>
        <v>889.71634654677973</v>
      </c>
      <c r="I283" s="226">
        <f t="shared" si="28"/>
        <v>72.118509389340034</v>
      </c>
      <c r="J283" s="110">
        <f t="shared" si="29"/>
        <v>1.4863568887505922E-2</v>
      </c>
      <c r="K283" s="110">
        <v>1.2552546091505619E-2</v>
      </c>
      <c r="L283" s="108">
        <v>68956</v>
      </c>
      <c r="M283" s="108">
        <v>70361</v>
      </c>
      <c r="N283" s="92">
        <v>15</v>
      </c>
      <c r="O283" s="92">
        <v>15</v>
      </c>
      <c r="P283" s="202"/>
    </row>
    <row r="284" spans="1:17" ht="16.5">
      <c r="A284" s="82">
        <v>908</v>
      </c>
      <c r="B284" s="83" t="s">
        <v>297</v>
      </c>
      <c r="C284" s="84">
        <v>10943658.757978937</v>
      </c>
      <c r="D284" s="224">
        <v>11760123.913519545</v>
      </c>
      <c r="E284" s="108">
        <f t="shared" si="24"/>
        <v>816465.15554060787</v>
      </c>
      <c r="F284" s="180">
        <f t="shared" si="25"/>
        <v>7.460623303384066E-2</v>
      </c>
      <c r="G284" s="84">
        <f t="shared" si="26"/>
        <v>528.83245182076621</v>
      </c>
      <c r="H284" s="84">
        <f t="shared" si="27"/>
        <v>564.11588782652393</v>
      </c>
      <c r="I284" s="226">
        <f t="shared" si="28"/>
        <v>35.283436005757721</v>
      </c>
      <c r="J284" s="110">
        <f t="shared" si="29"/>
        <v>2.7922315184420159E-3</v>
      </c>
      <c r="K284" s="110">
        <v>3.7191473738238177E-3</v>
      </c>
      <c r="L284" s="108">
        <v>20694</v>
      </c>
      <c r="M284" s="108">
        <v>20847</v>
      </c>
      <c r="N284" s="92">
        <v>6</v>
      </c>
      <c r="O284" s="92">
        <v>6</v>
      </c>
      <c r="P284" s="202"/>
    </row>
    <row r="285" spans="1:17" ht="16.5">
      <c r="A285" s="82">
        <v>915</v>
      </c>
      <c r="B285" s="83" t="s">
        <v>298</v>
      </c>
      <c r="C285" s="84">
        <v>6655942.8862309027</v>
      </c>
      <c r="D285" s="224">
        <v>7222756.9661703035</v>
      </c>
      <c r="E285" s="108">
        <f t="shared" si="24"/>
        <v>566814.07993940078</v>
      </c>
      <c r="F285" s="180">
        <f t="shared" si="25"/>
        <v>8.5159096108226029E-2</v>
      </c>
      <c r="G285" s="84">
        <f t="shared" si="26"/>
        <v>337.40269104429984</v>
      </c>
      <c r="H285" s="84">
        <f t="shared" si="27"/>
        <v>367.21526087601319</v>
      </c>
      <c r="I285" s="226">
        <f t="shared" si="28"/>
        <v>29.812569831713347</v>
      </c>
      <c r="J285" s="110">
        <f t="shared" si="29"/>
        <v>1.714914723628251E-3</v>
      </c>
      <c r="K285" s="110">
        <v>3.5089897681076735E-3</v>
      </c>
      <c r="L285" s="108">
        <v>19727</v>
      </c>
      <c r="M285" s="108">
        <v>19669</v>
      </c>
      <c r="N285" s="92">
        <v>11</v>
      </c>
      <c r="O285" s="92">
        <v>11</v>
      </c>
      <c r="P285" s="202"/>
    </row>
    <row r="286" spans="1:17" ht="16.5">
      <c r="A286" s="82">
        <v>918</v>
      </c>
      <c r="B286" s="83" t="s">
        <v>299</v>
      </c>
      <c r="C286" s="84">
        <v>1352448.9492860679</v>
      </c>
      <c r="D286" s="224">
        <v>1595776.1655854923</v>
      </c>
      <c r="E286" s="108">
        <f t="shared" si="24"/>
        <v>243327.21629942441</v>
      </c>
      <c r="F286" s="180">
        <f t="shared" si="25"/>
        <v>0.17991600823666745</v>
      </c>
      <c r="G286" s="84">
        <f t="shared" si="26"/>
        <v>602.4271489024801</v>
      </c>
      <c r="H286" s="84">
        <f t="shared" si="27"/>
        <v>710.49695707279261</v>
      </c>
      <c r="I286" s="226">
        <f t="shared" si="28"/>
        <v>108.06980817031251</v>
      </c>
      <c r="J286" s="110">
        <f t="shared" si="29"/>
        <v>3.788885677304774E-4</v>
      </c>
      <c r="K286" s="110">
        <v>4.00690986789864E-4</v>
      </c>
      <c r="L286" s="108">
        <v>2245</v>
      </c>
      <c r="M286" s="108">
        <v>2246</v>
      </c>
      <c r="N286" s="92">
        <v>2</v>
      </c>
      <c r="O286" s="92">
        <v>2</v>
      </c>
      <c r="P286" s="202"/>
    </row>
    <row r="287" spans="1:17" ht="16.5">
      <c r="A287" s="82">
        <v>921</v>
      </c>
      <c r="B287" s="83" t="s">
        <v>300</v>
      </c>
      <c r="C287" s="84">
        <v>2956354.916064539</v>
      </c>
      <c r="D287" s="224">
        <v>3014604.9155541961</v>
      </c>
      <c r="E287" s="108">
        <f t="shared" si="24"/>
        <v>58249.999489657115</v>
      </c>
      <c r="F287" s="180">
        <f t="shared" si="25"/>
        <v>1.9703317478267715E-2</v>
      </c>
      <c r="G287" s="84">
        <f t="shared" si="26"/>
        <v>1560.0817499021314</v>
      </c>
      <c r="H287" s="84">
        <f t="shared" si="27"/>
        <v>1628.6358268796305</v>
      </c>
      <c r="I287" s="226">
        <f t="shared" si="28"/>
        <v>68.554076977499108</v>
      </c>
      <c r="J287" s="110">
        <f t="shared" si="29"/>
        <v>7.1576412993266622E-4</v>
      </c>
      <c r="K287" s="110">
        <v>3.3022218011934026E-4</v>
      </c>
      <c r="L287" s="108">
        <v>1895</v>
      </c>
      <c r="M287" s="108">
        <v>1851</v>
      </c>
      <c r="N287" s="92">
        <v>11</v>
      </c>
      <c r="O287" s="92">
        <v>11</v>
      </c>
      <c r="P287" s="202"/>
    </row>
    <row r="288" spans="1:17" ht="16.5">
      <c r="A288" s="82">
        <v>922</v>
      </c>
      <c r="B288" s="83" t="s">
        <v>301</v>
      </c>
      <c r="C288" s="84">
        <v>3315557.2455711178</v>
      </c>
      <c r="D288" s="224">
        <v>3454128.4920069622</v>
      </c>
      <c r="E288" s="108">
        <f t="shared" si="24"/>
        <v>138571.24643584434</v>
      </c>
      <c r="F288" s="180">
        <f t="shared" si="25"/>
        <v>4.1794255436532174E-2</v>
      </c>
      <c r="G288" s="84">
        <f t="shared" si="26"/>
        <v>741.90137515576589</v>
      </c>
      <c r="H288" s="84">
        <f t="shared" si="27"/>
        <v>765.71236799090275</v>
      </c>
      <c r="I288" s="226">
        <f t="shared" si="28"/>
        <v>23.810992835136858</v>
      </c>
      <c r="J288" s="110">
        <f t="shared" si="29"/>
        <v>8.201211581659242E-4</v>
      </c>
      <c r="K288" s="110">
        <v>8.0477161238160129E-4</v>
      </c>
      <c r="L288" s="108">
        <v>4469</v>
      </c>
      <c r="M288" s="108">
        <v>4511</v>
      </c>
      <c r="N288" s="92">
        <v>6</v>
      </c>
      <c r="O288" s="92">
        <v>6</v>
      </c>
      <c r="P288" s="202"/>
    </row>
    <row r="289" spans="1:17" ht="16.5">
      <c r="A289" s="82">
        <v>924</v>
      </c>
      <c r="B289" s="83" t="s">
        <v>302</v>
      </c>
      <c r="C289" s="84">
        <v>3869932.7550116112</v>
      </c>
      <c r="D289" s="224">
        <v>3802872.0745428316</v>
      </c>
      <c r="E289" s="108">
        <f t="shared" si="24"/>
        <v>-67060.680468779523</v>
      </c>
      <c r="F289" s="180">
        <f t="shared" si="25"/>
        <v>-1.7328642308302413E-2</v>
      </c>
      <c r="G289" s="84">
        <f t="shared" si="26"/>
        <v>1318.0969874017749</v>
      </c>
      <c r="H289" s="84">
        <f t="shared" si="27"/>
        <v>1297.4657367938696</v>
      </c>
      <c r="I289" s="226">
        <f t="shared" si="28"/>
        <v>-20.631250607905258</v>
      </c>
      <c r="J289" s="110">
        <f t="shared" si="29"/>
        <v>9.029240971631555E-4</v>
      </c>
      <c r="K289" s="110">
        <v>5.2289638569950642E-4</v>
      </c>
      <c r="L289" s="108">
        <v>2936</v>
      </c>
      <c r="M289" s="108">
        <v>2931</v>
      </c>
      <c r="N289" s="92">
        <v>16</v>
      </c>
      <c r="O289" s="92">
        <v>16</v>
      </c>
      <c r="P289" s="202"/>
    </row>
    <row r="290" spans="1:17" ht="16.5">
      <c r="A290" s="82">
        <v>925</v>
      </c>
      <c r="B290" s="83" t="s">
        <v>303</v>
      </c>
      <c r="C290" s="84">
        <v>4331187.6820666641</v>
      </c>
      <c r="D290" s="224">
        <v>4641234.9547582977</v>
      </c>
      <c r="E290" s="108">
        <f t="shared" si="24"/>
        <v>310047.27269163355</v>
      </c>
      <c r="F290" s="180">
        <f t="shared" si="25"/>
        <v>7.1584815863645929E-2</v>
      </c>
      <c r="G290" s="84">
        <f t="shared" si="26"/>
        <v>1278.7681376045657</v>
      </c>
      <c r="H290" s="84">
        <f t="shared" si="27"/>
        <v>1384.6166332811151</v>
      </c>
      <c r="I290" s="226">
        <f t="shared" si="28"/>
        <v>105.84849567654942</v>
      </c>
      <c r="J290" s="110">
        <f t="shared" si="29"/>
        <v>1.1019783992473648E-3</v>
      </c>
      <c r="K290" s="110">
        <v>5.9800364546733036E-4</v>
      </c>
      <c r="L290" s="108">
        <v>3387</v>
      </c>
      <c r="M290" s="108">
        <v>3352</v>
      </c>
      <c r="N290" s="92">
        <v>11</v>
      </c>
      <c r="O290" s="92">
        <v>11</v>
      </c>
      <c r="P290" s="202"/>
    </row>
    <row r="291" spans="1:17" ht="16.5">
      <c r="A291" s="82">
        <v>927</v>
      </c>
      <c r="B291" s="83" t="s">
        <v>304</v>
      </c>
      <c r="C291" s="84">
        <v>19294865.189095143</v>
      </c>
      <c r="D291" s="224">
        <v>17468020.044938337</v>
      </c>
      <c r="E291" s="108">
        <f t="shared" si="24"/>
        <v>-1826845.1441568062</v>
      </c>
      <c r="F291" s="180">
        <f t="shared" si="25"/>
        <v>-9.4680378756379302E-2</v>
      </c>
      <c r="G291" s="84">
        <f t="shared" si="26"/>
        <v>669.70480681320134</v>
      </c>
      <c r="H291" s="84">
        <f t="shared" si="27"/>
        <v>606.54953453030794</v>
      </c>
      <c r="I291" s="226">
        <f t="shared" si="28"/>
        <v>-63.155272282893407</v>
      </c>
      <c r="J291" s="110">
        <f t="shared" si="29"/>
        <v>4.1474695753997834E-3</v>
      </c>
      <c r="K291" s="110">
        <v>5.1378004134288923E-3</v>
      </c>
      <c r="L291" s="108">
        <v>28811</v>
      </c>
      <c r="M291" s="108">
        <v>28799</v>
      </c>
      <c r="N291" s="92">
        <v>1</v>
      </c>
      <c r="O291" s="93">
        <v>33</v>
      </c>
      <c r="P291" s="202"/>
    </row>
    <row r="292" spans="1:17" ht="16.5">
      <c r="A292" s="82">
        <v>931</v>
      </c>
      <c r="B292" s="83" t="s">
        <v>305</v>
      </c>
      <c r="C292" s="84">
        <v>8306937.0898825126</v>
      </c>
      <c r="D292" s="224">
        <v>7910070.4245951911</v>
      </c>
      <c r="E292" s="108">
        <f t="shared" si="24"/>
        <v>-396866.66528732143</v>
      </c>
      <c r="F292" s="180">
        <f t="shared" si="25"/>
        <v>-4.777533054520032E-2</v>
      </c>
      <c r="G292" s="84">
        <f t="shared" si="26"/>
        <v>1413.4655589386614</v>
      </c>
      <c r="H292" s="84">
        <f t="shared" si="27"/>
        <v>1372.3231132191518</v>
      </c>
      <c r="I292" s="226">
        <f t="shared" si="28"/>
        <v>-41.142445719509624</v>
      </c>
      <c r="J292" s="110">
        <f t="shared" si="29"/>
        <v>1.8781050365684997E-3</v>
      </c>
      <c r="K292" s="110">
        <v>1.0283093712630347E-3</v>
      </c>
      <c r="L292" s="108">
        <v>5877</v>
      </c>
      <c r="M292" s="108">
        <v>5764</v>
      </c>
      <c r="N292" s="92">
        <v>13</v>
      </c>
      <c r="O292" s="92">
        <v>13</v>
      </c>
      <c r="P292" s="202"/>
    </row>
    <row r="293" spans="1:17" ht="16.5">
      <c r="A293" s="82">
        <v>934</v>
      </c>
      <c r="B293" s="83" t="s">
        <v>306</v>
      </c>
      <c r="C293" s="84">
        <v>1597860.5976099856</v>
      </c>
      <c r="D293" s="224">
        <v>1478026.25542932</v>
      </c>
      <c r="E293" s="108">
        <f t="shared" si="24"/>
        <v>-119834.34218066558</v>
      </c>
      <c r="F293" s="180">
        <f t="shared" si="25"/>
        <v>-7.4996743996259052E-2</v>
      </c>
      <c r="G293" s="84">
        <f t="shared" si="26"/>
        <v>601.60414066641022</v>
      </c>
      <c r="H293" s="84">
        <f t="shared" si="27"/>
        <v>566.94524565758343</v>
      </c>
      <c r="I293" s="226">
        <f t="shared" si="28"/>
        <v>-34.658895008826789</v>
      </c>
      <c r="J293" s="110">
        <f t="shared" si="29"/>
        <v>3.5093095326573474E-4</v>
      </c>
      <c r="K293" s="110">
        <v>4.6509412402545656E-4</v>
      </c>
      <c r="L293" s="108">
        <v>2656</v>
      </c>
      <c r="M293" s="108">
        <v>2607</v>
      </c>
      <c r="N293" s="92">
        <v>14</v>
      </c>
      <c r="O293" s="92">
        <v>14</v>
      </c>
      <c r="P293" s="202"/>
      <c r="Q293" s="202"/>
    </row>
    <row r="294" spans="1:17" ht="16.5">
      <c r="A294" s="82">
        <v>935</v>
      </c>
      <c r="B294" s="83" t="s">
        <v>307</v>
      </c>
      <c r="C294" s="84">
        <v>2253698.0633162414</v>
      </c>
      <c r="D294" s="224">
        <v>1876668.0191455146</v>
      </c>
      <c r="E294" s="108">
        <f t="shared" si="24"/>
        <v>-377030.04417072679</v>
      </c>
      <c r="F294" s="180">
        <f t="shared" si="25"/>
        <v>-0.16729394691671326</v>
      </c>
      <c r="G294" s="84">
        <f t="shared" si="26"/>
        <v>769.96859013195808</v>
      </c>
      <c r="H294" s="84">
        <f t="shared" si="27"/>
        <v>662.89933562187025</v>
      </c>
      <c r="I294" s="226">
        <f t="shared" si="28"/>
        <v>-107.06925451008783</v>
      </c>
      <c r="J294" s="110">
        <f t="shared" si="29"/>
        <v>4.4558132475850819E-4</v>
      </c>
      <c r="K294" s="110">
        <v>5.0505618147912061E-4</v>
      </c>
      <c r="L294" s="108">
        <v>2927</v>
      </c>
      <c r="M294" s="108">
        <v>2831</v>
      </c>
      <c r="N294" s="92">
        <v>8</v>
      </c>
      <c r="O294" s="92">
        <v>8</v>
      </c>
      <c r="P294" s="202"/>
    </row>
    <row r="295" spans="1:17" ht="16.5">
      <c r="A295" s="82">
        <v>936</v>
      </c>
      <c r="B295" s="83" t="s">
        <v>308</v>
      </c>
      <c r="C295" s="84">
        <v>8077862.8091846323</v>
      </c>
      <c r="D295" s="224">
        <v>7930332.4661256475</v>
      </c>
      <c r="E295" s="108">
        <f t="shared" si="24"/>
        <v>-147530.34305898473</v>
      </c>
      <c r="F295" s="180">
        <f t="shared" si="25"/>
        <v>-1.8263536599215435E-2</v>
      </c>
      <c r="G295" s="84">
        <f t="shared" si="26"/>
        <v>1287.3088142126903</v>
      </c>
      <c r="H295" s="84">
        <f t="shared" si="27"/>
        <v>1281.1522562400078</v>
      </c>
      <c r="I295" s="226">
        <f t="shared" si="28"/>
        <v>-6.156557972682549</v>
      </c>
      <c r="J295" s="110">
        <f t="shared" si="29"/>
        <v>1.8829158966755331E-3</v>
      </c>
      <c r="K295" s="110">
        <v>1.104308641241878E-3</v>
      </c>
      <c r="L295" s="108">
        <v>6275</v>
      </c>
      <c r="M295" s="108">
        <v>6190</v>
      </c>
      <c r="N295" s="92">
        <v>6</v>
      </c>
      <c r="O295" s="92">
        <v>6</v>
      </c>
      <c r="P295" s="202"/>
    </row>
    <row r="296" spans="1:17" ht="16.5">
      <c r="A296" s="82">
        <v>946</v>
      </c>
      <c r="B296" s="83" t="s">
        <v>309</v>
      </c>
      <c r="C296" s="84">
        <v>9578798.5553487763</v>
      </c>
      <c r="D296" s="224">
        <v>9542670.5114892963</v>
      </c>
      <c r="E296" s="108">
        <f t="shared" si="24"/>
        <v>-36128.043859479949</v>
      </c>
      <c r="F296" s="180">
        <f t="shared" si="25"/>
        <v>-3.7716675688211588E-3</v>
      </c>
      <c r="G296" s="84">
        <f t="shared" si="26"/>
        <v>1522.619385685706</v>
      </c>
      <c r="H296" s="84">
        <f t="shared" si="27"/>
        <v>1536.6619181142185</v>
      </c>
      <c r="I296" s="226">
        <f t="shared" si="28"/>
        <v>14.042532428512459</v>
      </c>
      <c r="J296" s="110">
        <f t="shared" si="29"/>
        <v>2.2657367871486349E-3</v>
      </c>
      <c r="K296" s="110">
        <v>1.1078766820859553E-3</v>
      </c>
      <c r="L296" s="108">
        <v>6291</v>
      </c>
      <c r="M296" s="108">
        <v>6210</v>
      </c>
      <c r="N296" s="92">
        <v>15</v>
      </c>
      <c r="O296" s="92">
        <v>15</v>
      </c>
      <c r="P296" s="202"/>
    </row>
    <row r="297" spans="1:17" ht="16.5">
      <c r="A297" s="82">
        <v>976</v>
      </c>
      <c r="B297" s="83" t="s">
        <v>310</v>
      </c>
      <c r="C297" s="84">
        <v>4259911.9421533309</v>
      </c>
      <c r="D297" s="224">
        <v>4418352.6059495527</v>
      </c>
      <c r="E297" s="108">
        <f t="shared" si="24"/>
        <v>158440.66379622184</v>
      </c>
      <c r="F297" s="180">
        <f t="shared" si="25"/>
        <v>3.7193412903303372E-2</v>
      </c>
      <c r="G297" s="84">
        <f t="shared" si="26"/>
        <v>1131.4507150473655</v>
      </c>
      <c r="H297" s="84">
        <f t="shared" si="27"/>
        <v>1187.4099989114627</v>
      </c>
      <c r="I297" s="226">
        <f t="shared" si="28"/>
        <v>55.959283864097188</v>
      </c>
      <c r="J297" s="110">
        <f t="shared" si="29"/>
        <v>1.0490589637189075E-3</v>
      </c>
      <c r="K297" s="110">
        <v>6.638339990405538E-4</v>
      </c>
      <c r="L297" s="108">
        <v>3765</v>
      </c>
      <c r="M297" s="108">
        <v>3721</v>
      </c>
      <c r="N297" s="92">
        <v>19</v>
      </c>
      <c r="O297" s="92">
        <v>19</v>
      </c>
      <c r="P297" s="202"/>
    </row>
    <row r="298" spans="1:17" ht="16.5">
      <c r="A298" s="82">
        <v>977</v>
      </c>
      <c r="B298" s="83" t="s">
        <v>311</v>
      </c>
      <c r="C298" s="84">
        <v>17379608.834390219</v>
      </c>
      <c r="D298" s="224">
        <v>17592967.277442403</v>
      </c>
      <c r="E298" s="108">
        <f t="shared" si="24"/>
        <v>213358.44305218384</v>
      </c>
      <c r="F298" s="180">
        <f t="shared" si="25"/>
        <v>1.2276366233858894E-2</v>
      </c>
      <c r="G298" s="84">
        <f t="shared" si="26"/>
        <v>1130.8223589296779</v>
      </c>
      <c r="H298" s="84">
        <f t="shared" si="27"/>
        <v>1141.9555548125668</v>
      </c>
      <c r="I298" s="226">
        <f t="shared" si="28"/>
        <v>11.133195882888913</v>
      </c>
      <c r="J298" s="110">
        <f t="shared" si="29"/>
        <v>4.1771360655920237E-3</v>
      </c>
      <c r="K298" s="110">
        <v>2.7484618621926287E-3</v>
      </c>
      <c r="L298" s="108">
        <v>15369</v>
      </c>
      <c r="M298" s="108">
        <v>15406</v>
      </c>
      <c r="N298" s="92">
        <v>17</v>
      </c>
      <c r="O298" s="92">
        <v>17</v>
      </c>
      <c r="P298" s="202"/>
    </row>
    <row r="299" spans="1:17" ht="16.5">
      <c r="A299" s="82">
        <v>980</v>
      </c>
      <c r="B299" s="83" t="s">
        <v>312</v>
      </c>
      <c r="C299" s="84">
        <v>27276792.353638273</v>
      </c>
      <c r="D299" s="224">
        <v>27687429.836196512</v>
      </c>
      <c r="E299" s="108">
        <f t="shared" si="24"/>
        <v>410637.48255823925</v>
      </c>
      <c r="F299" s="180">
        <f t="shared" si="25"/>
        <v>1.5054463781312871E-2</v>
      </c>
      <c r="G299" s="84">
        <f t="shared" si="26"/>
        <v>809.95315359557776</v>
      </c>
      <c r="H299" s="84">
        <f t="shared" si="27"/>
        <v>821.48794909199239</v>
      </c>
      <c r="I299" s="226">
        <f t="shared" si="28"/>
        <v>11.534795496414631</v>
      </c>
      <c r="J299" s="110">
        <f t="shared" si="29"/>
        <v>6.5738860255038483E-3</v>
      </c>
      <c r="K299" s="110">
        <v>6.0128624304388138E-3</v>
      </c>
      <c r="L299" s="108">
        <v>33677</v>
      </c>
      <c r="M299" s="108">
        <v>33704</v>
      </c>
      <c r="N299" s="92">
        <v>6</v>
      </c>
      <c r="O299" s="92">
        <v>6</v>
      </c>
      <c r="P299" s="202"/>
    </row>
    <row r="300" spans="1:17" ht="16.5">
      <c r="A300" s="82">
        <v>981</v>
      </c>
      <c r="B300" s="83" t="s">
        <v>313</v>
      </c>
      <c r="C300" s="84">
        <v>1943072.4249227578</v>
      </c>
      <c r="D300" s="224">
        <v>1786303.1757095396</v>
      </c>
      <c r="E300" s="108">
        <f t="shared" si="24"/>
        <v>-156769.24921321822</v>
      </c>
      <c r="F300" s="180">
        <f t="shared" si="25"/>
        <v>-8.0681114714213603E-2</v>
      </c>
      <c r="G300" s="84">
        <f t="shared" si="26"/>
        <v>880.41342316391376</v>
      </c>
      <c r="H300" s="84">
        <f t="shared" si="27"/>
        <v>814.54773174169611</v>
      </c>
      <c r="I300" s="226">
        <f t="shared" si="28"/>
        <v>-65.865691422217651</v>
      </c>
      <c r="J300" s="110">
        <f t="shared" si="29"/>
        <v>4.2412580559421273E-4</v>
      </c>
      <c r="K300" s="110">
        <v>3.9123567855305953E-4</v>
      </c>
      <c r="L300" s="108">
        <v>2207</v>
      </c>
      <c r="M300" s="108">
        <v>2193</v>
      </c>
      <c r="N300" s="92">
        <v>5</v>
      </c>
      <c r="O300" s="92">
        <v>5</v>
      </c>
      <c r="P300" s="202"/>
    </row>
    <row r="301" spans="1:17" ht="16.5">
      <c r="A301" s="82">
        <v>989</v>
      </c>
      <c r="B301" s="83" t="s">
        <v>314</v>
      </c>
      <c r="C301" s="84">
        <v>2921110.3277463187</v>
      </c>
      <c r="D301" s="224">
        <v>2603945.9582783347</v>
      </c>
      <c r="E301" s="108">
        <f t="shared" si="24"/>
        <v>-317164.36946798395</v>
      </c>
      <c r="F301" s="180">
        <f t="shared" si="25"/>
        <v>-0.10857664856249409</v>
      </c>
      <c r="G301" s="84">
        <f t="shared" si="26"/>
        <v>549.49404208922476</v>
      </c>
      <c r="H301" s="84">
        <f t="shared" si="27"/>
        <v>498.8402218924013</v>
      </c>
      <c r="I301" s="226">
        <f t="shared" si="28"/>
        <v>-50.65382019682346</v>
      </c>
      <c r="J301" s="110">
        <f t="shared" si="29"/>
        <v>6.1826049032237356E-4</v>
      </c>
      <c r="K301" s="110">
        <v>9.3125866030413626E-4</v>
      </c>
      <c r="L301" s="108">
        <v>5316</v>
      </c>
      <c r="M301" s="108">
        <v>5220</v>
      </c>
      <c r="N301" s="92">
        <v>14</v>
      </c>
      <c r="O301" s="92">
        <v>14</v>
      </c>
      <c r="P301" s="202"/>
    </row>
    <row r="302" spans="1:17" ht="16.5">
      <c r="A302" s="82">
        <v>992</v>
      </c>
      <c r="B302" s="83" t="s">
        <v>315</v>
      </c>
      <c r="C302" s="84">
        <v>11476896.581172075</v>
      </c>
      <c r="D302" s="224">
        <v>10742017.067755572</v>
      </c>
      <c r="E302" s="108">
        <f t="shared" si="24"/>
        <v>-734879.51341650262</v>
      </c>
      <c r="F302" s="180">
        <f t="shared" si="25"/>
        <v>-6.4031204622169144E-2</v>
      </c>
      <c r="G302" s="84">
        <f t="shared" si="26"/>
        <v>638.63427639931422</v>
      </c>
      <c r="H302" s="84">
        <f t="shared" si="27"/>
        <v>605.52520111361741</v>
      </c>
      <c r="I302" s="226">
        <f t="shared" si="28"/>
        <v>-33.109075285696804</v>
      </c>
      <c r="J302" s="110">
        <f t="shared" si="29"/>
        <v>2.5505002199634639E-3</v>
      </c>
      <c r="K302" s="110">
        <v>3.1648522286964321E-3</v>
      </c>
      <c r="L302" s="108">
        <v>17971</v>
      </c>
      <c r="M302" s="108">
        <v>17740</v>
      </c>
      <c r="N302" s="92">
        <v>13</v>
      </c>
      <c r="O302" s="92">
        <v>13</v>
      </c>
      <c r="P302" s="202"/>
      <c r="Q302" s="202"/>
    </row>
    <row r="303" spans="1:17" ht="16.5">
      <c r="A303" s="50"/>
      <c r="B303" s="16"/>
      <c r="D303" s="136"/>
    </row>
  </sheetData>
  <autoFilter ref="A10:O10" xr:uid="{70756EBB-3FD4-43F2-9773-86B8D48CFBAE}">
    <sortState xmlns:xlrd2="http://schemas.microsoft.com/office/spreadsheetml/2017/richdata2" ref="A11:O302">
      <sortCondition ref="A10"/>
    </sortState>
  </autoFilter>
  <phoneticPr fontId="37" type="noConversion"/>
  <conditionalFormatting sqref="E10:F302 I10:I302">
    <cfRule type="cellIs" dxfId="5" priority="4" operator="lessThan">
      <formula>0</formula>
    </cfRule>
    <cfRule type="cellIs" dxfId="4" priority="5" operator="lessThan">
      <formula>0</formula>
    </cfRule>
    <cfRule type="cellIs" dxfId="3" priority="6" operator="greaterThan">
      <formula>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FDA7B-475D-440A-A6C1-BE5484561927}">
  <dimension ref="A1:BP302"/>
  <sheetViews>
    <sheetView zoomScale="110" zoomScaleNormal="110" workbookViewId="0">
      <pane xSplit="4" ySplit="10" topLeftCell="E11" activePane="bottomRight" state="frozen"/>
      <selection activeCell="Y21" sqref="Y21"/>
      <selection pane="topRight" activeCell="Y21" sqref="Y21"/>
      <selection pane="bottomLeft" activeCell="Y21" sqref="Y21"/>
      <selection pane="bottomRight"/>
    </sheetView>
  </sheetViews>
  <sheetFormatPr defaultColWidth="9.140625" defaultRowHeight="16.5"/>
  <cols>
    <col min="1" max="1" width="6.85546875" style="10" customWidth="1"/>
    <col min="2" max="2" width="6.42578125" style="1" bestFit="1" customWidth="1"/>
    <col min="3" max="3" width="6.5703125" style="1" bestFit="1" customWidth="1"/>
    <col min="4" max="4" width="18" style="8" bestFit="1" customWidth="1"/>
    <col min="5" max="5" width="11.28515625" style="7" bestFit="1" customWidth="1"/>
    <col min="6" max="6" width="11.28515625" style="7" customWidth="1"/>
    <col min="7" max="7" width="8.28515625" style="156" bestFit="1" customWidth="1"/>
    <col min="8" max="8" width="10.7109375" style="156" bestFit="1" customWidth="1"/>
    <col min="9" max="9" width="5" style="156" customWidth="1"/>
    <col min="10" max="10" width="15.28515625" style="7" bestFit="1" customWidth="1"/>
    <col min="11" max="11" width="15.28515625" style="7" customWidth="1"/>
    <col min="12" max="12" width="11.140625" style="156" bestFit="1" customWidth="1"/>
    <col min="13" max="13" width="10.7109375" style="156" bestFit="1" customWidth="1"/>
    <col min="14" max="14" width="4.85546875" style="156" customWidth="1"/>
    <col min="15" max="15" width="14.85546875" style="18" bestFit="1" customWidth="1"/>
    <col min="16" max="16" width="14.85546875" style="18" customWidth="1"/>
    <col min="17" max="17" width="11.140625" style="156" bestFit="1" customWidth="1"/>
    <col min="18" max="18" width="10.7109375" style="156" bestFit="1" customWidth="1"/>
    <col min="19" max="19" width="4.85546875" style="156" customWidth="1"/>
    <col min="20" max="20" width="13.42578125" bestFit="1" customWidth="1"/>
    <col min="21" max="21" width="13.42578125" customWidth="1"/>
    <col min="22" max="22" width="12.7109375" style="156" bestFit="1" customWidth="1"/>
    <col min="23" max="23" width="10.7109375" style="156" bestFit="1" customWidth="1"/>
    <col min="24" max="24" width="4.28515625" style="156" customWidth="1"/>
    <col min="25" max="25" width="16.42578125" bestFit="1" customWidth="1"/>
    <col min="26" max="26" width="16.42578125" customWidth="1"/>
    <col min="27" max="27" width="12.140625" style="156" bestFit="1" customWidth="1"/>
    <col min="28" max="28" width="10.7109375" style="156" bestFit="1" customWidth="1"/>
    <col min="29" max="29" width="4.5703125" style="156" customWidth="1"/>
    <col min="30" max="31" width="14.5703125" bestFit="1" customWidth="1"/>
    <col min="32" max="32" width="12.140625" style="156" bestFit="1" customWidth="1"/>
    <col min="33" max="33" width="10.7109375" style="156" bestFit="1" customWidth="1"/>
    <col min="34" max="34" width="3.85546875" style="156" customWidth="1"/>
    <col min="35" max="35" width="14.28515625" style="156" bestFit="1" customWidth="1"/>
    <col min="36" max="36" width="14.28515625" style="156" customWidth="1"/>
    <col min="37" max="37" width="12.140625" style="156" bestFit="1" customWidth="1"/>
    <col min="38" max="38" width="10.7109375" style="156" bestFit="1" customWidth="1"/>
    <col min="39" max="39" width="3" style="269" customWidth="1"/>
    <col min="40" max="40" width="11.140625" style="1" customWidth="1"/>
    <col min="41" max="41" width="10.140625" style="1" customWidth="1"/>
    <col min="42" max="43" width="8.5703125" style="1" customWidth="1"/>
    <col min="44" max="44" width="3.7109375" style="1" customWidth="1"/>
    <col min="45" max="46" width="11.140625" style="1" bestFit="1" customWidth="1"/>
    <col min="47" max="47" width="10.140625" style="1" bestFit="1" customWidth="1"/>
    <col min="48" max="48" width="10.7109375" style="1" bestFit="1" customWidth="1"/>
    <col min="49" max="49" width="3.5703125" style="1" customWidth="1"/>
    <col min="50" max="51" width="13.42578125" style="1" bestFit="1" customWidth="1"/>
    <col min="52" max="52" width="10.140625" style="1" bestFit="1" customWidth="1"/>
    <col min="53" max="53" width="10.7109375" style="1" bestFit="1" customWidth="1"/>
    <col min="54" max="54" width="5" style="1" customWidth="1"/>
    <col min="55" max="56" width="14.42578125" style="1" customWidth="1"/>
    <col min="57" max="57" width="9.42578125" style="1" bestFit="1" customWidth="1"/>
    <col min="58" max="58" width="11.28515625" style="1" bestFit="1" customWidth="1"/>
    <col min="59" max="59" width="5.28515625" style="1" customWidth="1"/>
    <col min="60" max="60" width="14.7109375" bestFit="1" customWidth="1"/>
    <col min="61" max="61" width="14.5703125" customWidth="1"/>
    <col min="62" max="63" width="9.42578125" style="1" bestFit="1" customWidth="1"/>
    <col min="64" max="64" width="3.85546875" style="156" customWidth="1"/>
    <col min="65" max="65" width="14.42578125" style="156" bestFit="1" customWidth="1"/>
    <col min="66" max="66" width="14.28515625" style="156" customWidth="1"/>
    <col min="67" max="68" width="9.42578125" style="1" bestFit="1" customWidth="1"/>
    <col min="69" max="16384" width="9.140625" style="1"/>
  </cols>
  <sheetData>
    <row r="1" spans="1:68" ht="35.25">
      <c r="A1" s="102" t="s">
        <v>528</v>
      </c>
      <c r="D1" s="6"/>
      <c r="O1" s="14"/>
      <c r="P1" s="14"/>
      <c r="AN1" s="160" t="s">
        <v>548</v>
      </c>
      <c r="AO1" s="160"/>
    </row>
    <row r="2" spans="1:68">
      <c r="A2" s="491" t="s">
        <v>615</v>
      </c>
    </row>
    <row r="3" spans="1:68">
      <c r="A3" s="489" t="s">
        <v>397</v>
      </c>
      <c r="D3" s="25"/>
      <c r="E3" s="26"/>
      <c r="F3" s="26"/>
      <c r="J3" s="26"/>
      <c r="K3" s="26"/>
      <c r="O3" s="14"/>
      <c r="P3" s="14"/>
      <c r="AN3" s="161" t="s">
        <v>559</v>
      </c>
      <c r="AO3" s="161"/>
    </row>
    <row r="4" spans="1:68">
      <c r="A4" s="490" t="s">
        <v>395</v>
      </c>
      <c r="AN4" s="161" t="s">
        <v>398</v>
      </c>
      <c r="AO4" s="161"/>
    </row>
    <row r="5" spans="1:68">
      <c r="A5" s="489" t="s">
        <v>399</v>
      </c>
    </row>
    <row r="6" spans="1:68">
      <c r="A6" s="43"/>
      <c r="D6" s="24"/>
      <c r="E6" s="255"/>
      <c r="F6" s="255"/>
      <c r="J6" s="255"/>
      <c r="K6" s="255"/>
    </row>
    <row r="7" spans="1:68">
      <c r="A7" s="98"/>
      <c r="D7" s="25"/>
      <c r="E7" s="255"/>
      <c r="F7" s="255"/>
      <c r="J7" s="255"/>
      <c r="K7" s="255"/>
      <c r="O7" s="256"/>
      <c r="P7" s="256"/>
    </row>
    <row r="8" spans="1:68">
      <c r="A8" s="98"/>
      <c r="D8" s="25"/>
      <c r="E8" s="255"/>
      <c r="F8" s="255"/>
      <c r="J8" s="255"/>
      <c r="K8" s="255"/>
      <c r="O8" s="256"/>
      <c r="P8" s="256"/>
    </row>
    <row r="9" spans="1:68" s="259" customFormat="1" ht="115.5">
      <c r="A9" s="222" t="s">
        <v>10</v>
      </c>
      <c r="B9" s="222" t="s">
        <v>396</v>
      </c>
      <c r="C9" s="222" t="s">
        <v>17</v>
      </c>
      <c r="D9" s="222" t="s">
        <v>11</v>
      </c>
      <c r="E9" s="223" t="s">
        <v>357</v>
      </c>
      <c r="F9" s="223" t="s">
        <v>521</v>
      </c>
      <c r="G9" s="257" t="s">
        <v>393</v>
      </c>
      <c r="H9" s="257" t="s">
        <v>319</v>
      </c>
      <c r="I9" s="257"/>
      <c r="J9" s="223" t="s">
        <v>549</v>
      </c>
      <c r="K9" s="223" t="s">
        <v>550</v>
      </c>
      <c r="L9" s="257" t="s">
        <v>394</v>
      </c>
      <c r="M9" s="257" t="s">
        <v>319</v>
      </c>
      <c r="N9" s="257"/>
      <c r="O9" s="223" t="s">
        <v>391</v>
      </c>
      <c r="P9" s="223" t="s">
        <v>365</v>
      </c>
      <c r="Q9" s="257" t="s">
        <v>394</v>
      </c>
      <c r="R9" s="257" t="s">
        <v>319</v>
      </c>
      <c r="S9" s="257"/>
      <c r="T9" s="223" t="s">
        <v>392</v>
      </c>
      <c r="U9" s="223" t="s">
        <v>552</v>
      </c>
      <c r="V9" s="257" t="s">
        <v>394</v>
      </c>
      <c r="W9" s="257" t="s">
        <v>319</v>
      </c>
      <c r="X9" s="257"/>
      <c r="Y9" s="223" t="s">
        <v>553</v>
      </c>
      <c r="Z9" s="223" t="s">
        <v>366</v>
      </c>
      <c r="AA9" s="257" t="s">
        <v>394</v>
      </c>
      <c r="AB9" s="257" t="s">
        <v>319</v>
      </c>
      <c r="AC9" s="257"/>
      <c r="AD9" s="223" t="s">
        <v>14</v>
      </c>
      <c r="AE9" s="223" t="s">
        <v>569</v>
      </c>
      <c r="AF9" s="257" t="s">
        <v>394</v>
      </c>
      <c r="AG9" s="257" t="s">
        <v>319</v>
      </c>
      <c r="AH9" s="258"/>
      <c r="AI9" s="222" t="s">
        <v>514</v>
      </c>
      <c r="AJ9" s="222" t="s">
        <v>580</v>
      </c>
      <c r="AK9" s="257" t="s">
        <v>394</v>
      </c>
      <c r="AL9" s="257" t="s">
        <v>319</v>
      </c>
      <c r="AM9" s="270"/>
      <c r="AN9" s="223" t="s">
        <v>557</v>
      </c>
      <c r="AO9" s="223" t="s">
        <v>558</v>
      </c>
      <c r="AP9" s="257" t="s">
        <v>394</v>
      </c>
      <c r="AQ9" s="257" t="s">
        <v>319</v>
      </c>
      <c r="AR9" s="257"/>
      <c r="AS9" s="223" t="s">
        <v>391</v>
      </c>
      <c r="AT9" s="223" t="s">
        <v>551</v>
      </c>
      <c r="AU9" s="257" t="s">
        <v>394</v>
      </c>
      <c r="AV9" s="257" t="s">
        <v>319</v>
      </c>
      <c r="AW9" s="257"/>
      <c r="AX9" s="223" t="s">
        <v>392</v>
      </c>
      <c r="AY9" s="223" t="s">
        <v>552</v>
      </c>
      <c r="AZ9" s="257" t="s">
        <v>394</v>
      </c>
      <c r="BA9" s="257" t="s">
        <v>319</v>
      </c>
      <c r="BB9" s="260"/>
      <c r="BC9" s="223" t="s">
        <v>553</v>
      </c>
      <c r="BD9" s="223" t="s">
        <v>554</v>
      </c>
      <c r="BE9" s="257" t="s">
        <v>394</v>
      </c>
      <c r="BF9" s="257" t="s">
        <v>319</v>
      </c>
      <c r="BG9" s="260"/>
      <c r="BH9" s="223" t="s">
        <v>513</v>
      </c>
      <c r="BI9" s="223" t="s">
        <v>555</v>
      </c>
      <c r="BJ9" s="257" t="s">
        <v>394</v>
      </c>
      <c r="BK9" s="257" t="s">
        <v>319</v>
      </c>
      <c r="BL9" s="258"/>
      <c r="BM9" s="222" t="s">
        <v>514</v>
      </c>
      <c r="BN9" s="222" t="s">
        <v>556</v>
      </c>
      <c r="BO9" s="266" t="s">
        <v>394</v>
      </c>
      <c r="BP9" s="257" t="s">
        <v>319</v>
      </c>
    </row>
    <row r="10" spans="1:68" s="78" customFormat="1" ht="30.75" customHeight="1">
      <c r="A10" s="261">
        <v>0</v>
      </c>
      <c r="B10" s="262">
        <v>0</v>
      </c>
      <c r="C10" s="221">
        <v>0</v>
      </c>
      <c r="D10" s="263" t="s">
        <v>22</v>
      </c>
      <c r="E10" s="262">
        <v>5573310</v>
      </c>
      <c r="F10" s="262">
        <v>5605317</v>
      </c>
      <c r="G10" s="264">
        <f t="shared" ref="G10" si="0">F10-E10</f>
        <v>32007</v>
      </c>
      <c r="H10" s="254">
        <f t="shared" ref="H10" si="1">G10/E10</f>
        <v>5.7429068183897898E-3</v>
      </c>
      <c r="I10" s="254"/>
      <c r="J10" s="262">
        <v>2526318471.3053951</v>
      </c>
      <c r="K10" s="262">
        <v>2677944799.3122659</v>
      </c>
      <c r="L10" s="264">
        <f t="shared" ref="L10" si="2">K10-J10</f>
        <v>151626328.00687075</v>
      </c>
      <c r="M10" s="254">
        <f t="shared" ref="M10" si="3">L10/J10</f>
        <v>6.0018691122708148E-2</v>
      </c>
      <c r="N10" s="254"/>
      <c r="O10" s="262">
        <v>793145114.7797991</v>
      </c>
      <c r="P10" s="262">
        <v>781854930.91081142</v>
      </c>
      <c r="Q10" s="264">
        <f t="shared" ref="Q10" si="4">P10-O10</f>
        <v>-11290183.868987679</v>
      </c>
      <c r="R10" s="254">
        <f t="shared" ref="R10" si="5">Q10/O10</f>
        <v>-1.4234701391462486E-2</v>
      </c>
      <c r="S10" s="254"/>
      <c r="T10" s="262">
        <v>540500000.00000119</v>
      </c>
      <c r="U10" s="262">
        <v>571000000.00000179</v>
      </c>
      <c r="V10" s="264">
        <f t="shared" ref="V10" si="6">U10-T10</f>
        <v>30500000.000000596</v>
      </c>
      <c r="W10" s="254">
        <f t="shared" ref="W10" si="7">V10/T10</f>
        <v>5.6429232192415413E-2</v>
      </c>
      <c r="X10" s="265"/>
      <c r="Y10" s="221">
        <v>3859963586.0851898</v>
      </c>
      <c r="Z10" s="221">
        <v>4030799730.2230778</v>
      </c>
      <c r="AA10" s="264">
        <f t="shared" ref="AA10" si="8">Z10-Y10</f>
        <v>170836144.13788795</v>
      </c>
      <c r="AB10" s="254">
        <f t="shared" ref="AB10" si="9">AA10/Y10</f>
        <v>4.4258485948866562E-2</v>
      </c>
      <c r="AC10" s="254"/>
      <c r="AD10" s="262">
        <v>180929790</v>
      </c>
      <c r="AE10" s="262">
        <v>180929790</v>
      </c>
      <c r="AF10" s="264">
        <f t="shared" ref="AF10" si="10">AE10-AD10</f>
        <v>0</v>
      </c>
      <c r="AG10" s="254">
        <f t="shared" ref="AG10" si="11">AF10/AD10</f>
        <v>0</v>
      </c>
      <c r="AH10" s="254"/>
      <c r="AI10" s="262">
        <f t="shared" ref="AI10:AI73" si="12">SUM(Y10,AD10)</f>
        <v>4040893376.0851898</v>
      </c>
      <c r="AJ10" s="262">
        <f t="shared" ref="AJ10:AJ73" si="13">SUM(Z10,AE10)</f>
        <v>4211729520.2230778</v>
      </c>
      <c r="AK10" s="264">
        <f t="shared" ref="AK10" si="14">AJ10-AI10</f>
        <v>170836144.13788795</v>
      </c>
      <c r="AL10" s="254">
        <f t="shared" ref="AL10" si="15">AK10/AI10</f>
        <v>4.2276825503224168E-2</v>
      </c>
      <c r="AM10" s="271"/>
      <c r="AN10" s="262">
        <f t="shared" ref="AN10" si="16">J10/E10</f>
        <v>453.2887047921962</v>
      </c>
      <c r="AO10" s="262">
        <f t="shared" ref="AO10" si="17">K10/F10</f>
        <v>477.7508211065076</v>
      </c>
      <c r="AP10" s="264">
        <f t="shared" ref="AP10" si="18">AO10-AN10</f>
        <v>24.462116314311402</v>
      </c>
      <c r="AQ10" s="254">
        <f t="shared" ref="AQ10" si="19">AP10/AN10</f>
        <v>5.3965863379555667E-2</v>
      </c>
      <c r="AR10" s="116"/>
      <c r="AS10" s="262">
        <v>142.31132213707815</v>
      </c>
      <c r="AT10" s="262">
        <f t="shared" ref="AT10" si="20">P10/F10</f>
        <v>139.48451638164468</v>
      </c>
      <c r="AU10" s="264">
        <f t="shared" ref="AU10" si="21">AT10-AS10</f>
        <v>-2.8268057554334689</v>
      </c>
      <c r="AV10" s="254">
        <f t="shared" ref="AV10" si="22">AU10/AS10</f>
        <v>-1.9863533786233904E-2</v>
      </c>
      <c r="AW10" s="263"/>
      <c r="AX10" s="262">
        <v>96.980071088814583</v>
      </c>
      <c r="AY10" s="262">
        <f t="shared" ref="AY10" si="23">U10/F10</f>
        <v>101.86756609840296</v>
      </c>
      <c r="AZ10" s="264">
        <f t="shared" ref="AZ10" si="24">AY10-AX10</f>
        <v>4.8874950095883776</v>
      </c>
      <c r="BA10" s="254">
        <f t="shared" ref="BA10" si="25">AZ10/AX10</f>
        <v>5.0396900669544754E-2</v>
      </c>
      <c r="BB10" s="263"/>
      <c r="BC10" s="262">
        <f t="shared" ref="BC10" si="26">Y10/E10</f>
        <v>692.58009801808794</v>
      </c>
      <c r="BD10" s="262">
        <f t="shared" ref="BD10" si="27">Z10/F10</f>
        <v>719.10290358655504</v>
      </c>
      <c r="BE10" s="264">
        <f t="shared" ref="BE10" si="28">BD10-BC10</f>
        <v>26.522805568467106</v>
      </c>
      <c r="BF10" s="254">
        <f t="shared" ref="BF10" si="29">BE10/BC10</f>
        <v>3.8295650776517719E-2</v>
      </c>
      <c r="BG10" s="263"/>
      <c r="BH10" s="262">
        <v>32.371076254505851</v>
      </c>
      <c r="BI10" s="262">
        <v>32.371076254505851</v>
      </c>
      <c r="BJ10" s="264">
        <f t="shared" ref="BJ10" si="30">BI10-BH10</f>
        <v>0</v>
      </c>
      <c r="BK10" s="254">
        <f t="shared" ref="BK10" si="31">BJ10/BH10</f>
        <v>0</v>
      </c>
      <c r="BL10" s="254"/>
      <c r="BM10" s="262">
        <f t="shared" ref="BM10" si="32">AI10/E10</f>
        <v>725.04371299733725</v>
      </c>
      <c r="BN10" s="262">
        <f t="shared" ref="BN10" si="33">AJ10/F10</f>
        <v>751.38114761807014</v>
      </c>
      <c r="BO10" s="267">
        <f t="shared" ref="BO10" si="34">BN10-BM10</f>
        <v>26.337434620732893</v>
      </c>
      <c r="BP10" s="295">
        <f t="shared" ref="BP10" si="35">BO10/BM10</f>
        <v>3.6325305838255877E-2</v>
      </c>
    </row>
    <row r="11" spans="1:68">
      <c r="A11" s="82">
        <v>5</v>
      </c>
      <c r="B11" s="92">
        <v>14</v>
      </c>
      <c r="C11" s="92">
        <v>14</v>
      </c>
      <c r="D11" s="83" t="s">
        <v>23</v>
      </c>
      <c r="E11" s="85">
        <v>9113</v>
      </c>
      <c r="F11" s="108">
        <v>9078</v>
      </c>
      <c r="G11" s="157">
        <f t="shared" ref="G11:G74" si="36">F11-E11</f>
        <v>-35</v>
      </c>
      <c r="H11" s="158">
        <f t="shared" ref="H11:H74" si="37">G11/E11</f>
        <v>-3.8406671787556239E-3</v>
      </c>
      <c r="I11" s="158"/>
      <c r="J11" s="108">
        <v>6098976.2663522139</v>
      </c>
      <c r="K11" s="291">
        <v>5805836.6040929593</v>
      </c>
      <c r="L11" s="157">
        <f t="shared" ref="L11:L74" si="38">K11-J11</f>
        <v>-293139.6622592546</v>
      </c>
      <c r="M11" s="158">
        <f t="shared" ref="M11:M74" si="39">L11/J11</f>
        <v>-4.8063748645242863E-2</v>
      </c>
      <c r="N11" s="158"/>
      <c r="O11" s="108">
        <v>5282039.8619306339</v>
      </c>
      <c r="P11" s="291">
        <v>5087557.6254841452</v>
      </c>
      <c r="Q11" s="157">
        <f t="shared" ref="Q11:Q74" si="40">P11-O11</f>
        <v>-194482.23644648865</v>
      </c>
      <c r="R11" s="158">
        <f t="shared" ref="R11:R74" si="41">Q11/O11</f>
        <v>-3.6819532137230715E-2</v>
      </c>
      <c r="S11" s="158"/>
      <c r="T11" s="108">
        <v>1394496.4080848047</v>
      </c>
      <c r="U11" s="108">
        <v>1490774.5010709288</v>
      </c>
      <c r="V11" s="157">
        <f t="shared" ref="V11:V74" si="42">U11-T11</f>
        <v>96278.092986124102</v>
      </c>
      <c r="W11" s="158">
        <f t="shared" ref="W11:W74" si="43">V11/T11</f>
        <v>6.9041477932777193E-2</v>
      </c>
      <c r="X11" s="159"/>
      <c r="Y11" s="89">
        <v>12775512.536367653</v>
      </c>
      <c r="Z11" s="89">
        <v>12384168.730648033</v>
      </c>
      <c r="AA11" s="157">
        <f t="shared" ref="AA11:AA74" si="44">Z11-Y11</f>
        <v>-391343.80571961962</v>
      </c>
      <c r="AB11" s="158">
        <f t="shared" ref="AB11:AB74" si="45">AA11/Y11</f>
        <v>-3.0632337028013039E-2</v>
      </c>
      <c r="AC11" s="203"/>
      <c r="AD11" s="181">
        <v>1462383</v>
      </c>
      <c r="AE11" s="181">
        <v>1462383</v>
      </c>
      <c r="AF11" s="292">
        <f t="shared" ref="AF11:AF74" si="46">AE11-AD11</f>
        <v>0</v>
      </c>
      <c r="AG11" s="203">
        <f t="shared" ref="AG11:AG74" si="47">AF11/AD11</f>
        <v>0</v>
      </c>
      <c r="AH11" s="158"/>
      <c r="AI11" s="291">
        <f t="shared" si="12"/>
        <v>14237895.536367653</v>
      </c>
      <c r="AJ11" s="291">
        <f t="shared" si="13"/>
        <v>13846551.730648033</v>
      </c>
      <c r="AK11" s="157">
        <f t="shared" ref="AK11:AK74" si="48">AJ11-AI11</f>
        <v>-391343.80571961962</v>
      </c>
      <c r="AL11" s="158">
        <f t="shared" ref="AL11:AL74" si="49">AK11/AI11</f>
        <v>-2.7486070867707643E-2</v>
      </c>
      <c r="AN11" s="108">
        <f t="shared" ref="AN11:AN74" si="50">J11/E11</f>
        <v>669.26108486252758</v>
      </c>
      <c r="AO11" s="108">
        <f t="shared" ref="AO11:AO74" si="51">K11/F11</f>
        <v>639.5501877167834</v>
      </c>
      <c r="AP11" s="157">
        <f t="shared" ref="AP11:AP74" si="52">AO11-AN11</f>
        <v>-29.710897145744184</v>
      </c>
      <c r="AQ11" s="158">
        <f t="shared" ref="AQ11:AQ74" si="53">AP11/AN11</f>
        <v>-4.4393582441517691E-2</v>
      </c>
      <c r="AR11" s="293"/>
      <c r="AS11" s="108">
        <v>579.61591813131065</v>
      </c>
      <c r="AT11" s="108">
        <f t="shared" ref="AT11:AT74" si="54">P11/F11</f>
        <v>560.42714534965251</v>
      </c>
      <c r="AU11" s="108">
        <f t="shared" ref="AU11:AU74" si="55">AT11-AS11</f>
        <v>-19.188772781658145</v>
      </c>
      <c r="AV11" s="180">
        <f t="shared" ref="AV11:AV74" si="56">AU11/AS11</f>
        <v>-3.3106014140403532E-2</v>
      </c>
      <c r="AW11" s="293"/>
      <c r="AX11" s="108">
        <v>153.02275958354051</v>
      </c>
      <c r="AY11" s="108">
        <f t="shared" ref="AY11:AY74" si="57">U11/F11</f>
        <v>164.21838522482142</v>
      </c>
      <c r="AZ11" s="157">
        <f t="shared" ref="AZ11:AZ74" si="58">AY11-AX11</f>
        <v>11.195625641280913</v>
      </c>
      <c r="BA11" s="158">
        <f t="shared" ref="BA11:BA74" si="59">AZ11/AX11</f>
        <v>7.3163140383498484E-2</v>
      </c>
      <c r="BB11" s="293"/>
      <c r="BC11" s="108">
        <f t="shared" ref="BC11:BC74" si="60">Y11/E11</f>
        <v>1401.8997625773789</v>
      </c>
      <c r="BD11" s="108">
        <f t="shared" ref="BD11:BD74" si="61">Z11/F11</f>
        <v>1364.1957182912572</v>
      </c>
      <c r="BE11" s="157">
        <f t="shared" ref="BE11:BE74" si="62">BD11-BC11</f>
        <v>-37.704044286121643</v>
      </c>
      <c r="BF11" s="158">
        <f t="shared" ref="BF11:BF74" si="63">BE11/BC11</f>
        <v>-2.6894964456519437E-2</v>
      </c>
      <c r="BG11" s="294"/>
      <c r="BH11" s="108">
        <v>160.47218259629102</v>
      </c>
      <c r="BI11" s="108">
        <v>160.47218259629102</v>
      </c>
      <c r="BJ11" s="157">
        <f t="shared" ref="BJ11:BJ74" si="64">BI11-BH11</f>
        <v>0</v>
      </c>
      <c r="BK11" s="158">
        <f t="shared" ref="BK11:BK74" si="65">BJ11/BH11</f>
        <v>0</v>
      </c>
      <c r="BL11" s="158"/>
      <c r="BM11" s="108">
        <f t="shared" ref="BM11:BM74" si="66">AI11/E11</f>
        <v>1562.3719451736697</v>
      </c>
      <c r="BN11" s="108">
        <f t="shared" ref="BN11:BN74" si="67">AJ11/F11</f>
        <v>1525.2865973395058</v>
      </c>
      <c r="BO11" s="268">
        <f t="shared" ref="BO11:BO74" si="68">BN11-BM11</f>
        <v>-37.08534783416394</v>
      </c>
      <c r="BP11" s="158">
        <f t="shared" ref="BP11:BP74" si="69">BO11/BM11</f>
        <v>-2.3736567946399997E-2</v>
      </c>
    </row>
    <row r="12" spans="1:68">
      <c r="A12" s="82">
        <v>9</v>
      </c>
      <c r="B12" s="92">
        <v>17</v>
      </c>
      <c r="C12" s="92">
        <v>17</v>
      </c>
      <c r="D12" s="83" t="s">
        <v>24</v>
      </c>
      <c r="E12" s="85">
        <v>2437</v>
      </c>
      <c r="F12" s="108">
        <v>2410</v>
      </c>
      <c r="G12" s="157">
        <f t="shared" si="36"/>
        <v>-27</v>
      </c>
      <c r="H12" s="158">
        <f t="shared" si="37"/>
        <v>-1.107919573245794E-2</v>
      </c>
      <c r="I12" s="158"/>
      <c r="J12" s="108">
        <v>2178976.3506857795</v>
      </c>
      <c r="K12" s="291">
        <v>2086680.8135617943</v>
      </c>
      <c r="L12" s="157">
        <f t="shared" si="38"/>
        <v>-92295.537123985123</v>
      </c>
      <c r="M12" s="158">
        <f t="shared" si="39"/>
        <v>-4.2357291805823115E-2</v>
      </c>
      <c r="N12" s="158"/>
      <c r="O12" s="108">
        <v>1761468.0556511714</v>
      </c>
      <c r="P12" s="291">
        <v>1774001.4041887005</v>
      </c>
      <c r="Q12" s="157">
        <f t="shared" si="40"/>
        <v>12533.34853752912</v>
      </c>
      <c r="R12" s="158">
        <f t="shared" si="41"/>
        <v>7.115285739823337E-3</v>
      </c>
      <c r="S12" s="158"/>
      <c r="T12" s="108">
        <v>357490.36609060213</v>
      </c>
      <c r="U12" s="108">
        <v>383018.1105221688</v>
      </c>
      <c r="V12" s="157">
        <f t="shared" si="42"/>
        <v>25527.74443156668</v>
      </c>
      <c r="W12" s="158">
        <f t="shared" si="43"/>
        <v>7.1408202438375493E-2</v>
      </c>
      <c r="X12" s="159"/>
      <c r="Y12" s="89">
        <v>4297934.7724275533</v>
      </c>
      <c r="Z12" s="89">
        <v>4243700.328272664</v>
      </c>
      <c r="AA12" s="157">
        <f t="shared" si="44"/>
        <v>-54234.444154889323</v>
      </c>
      <c r="AB12" s="158">
        <f t="shared" si="45"/>
        <v>-1.2618722020356932E-2</v>
      </c>
      <c r="AC12" s="158"/>
      <c r="AD12" s="204">
        <v>-481937</v>
      </c>
      <c r="AE12" s="204">
        <v>-481937</v>
      </c>
      <c r="AF12" s="292">
        <f t="shared" si="46"/>
        <v>0</v>
      </c>
      <c r="AG12" s="203">
        <f t="shared" si="47"/>
        <v>0</v>
      </c>
      <c r="AH12" s="158"/>
      <c r="AI12" s="291">
        <f t="shared" si="12"/>
        <v>3815997.7724275533</v>
      </c>
      <c r="AJ12" s="291">
        <f t="shared" si="13"/>
        <v>3761763.328272664</v>
      </c>
      <c r="AK12" s="157">
        <f t="shared" si="48"/>
        <v>-54234.444154889323</v>
      </c>
      <c r="AL12" s="158">
        <f t="shared" si="49"/>
        <v>-1.4212388840150709E-2</v>
      </c>
      <c r="AN12" s="108">
        <f t="shared" si="50"/>
        <v>894.12242539424676</v>
      </c>
      <c r="AO12" s="108">
        <f t="shared" si="51"/>
        <v>865.84266122896031</v>
      </c>
      <c r="AP12" s="157">
        <f t="shared" si="52"/>
        <v>-28.279764165286451</v>
      </c>
      <c r="AQ12" s="158">
        <f t="shared" si="53"/>
        <v>-3.1628514577091621E-2</v>
      </c>
      <c r="AR12" s="293"/>
      <c r="AS12" s="108">
        <v>722.80182833449794</v>
      </c>
      <c r="AT12" s="108">
        <f t="shared" si="54"/>
        <v>736.10016771315372</v>
      </c>
      <c r="AU12" s="108">
        <f t="shared" si="55"/>
        <v>13.298339378655783</v>
      </c>
      <c r="AV12" s="180">
        <f t="shared" si="56"/>
        <v>1.839832006138975E-2</v>
      </c>
      <c r="AW12" s="293"/>
      <c r="AX12" s="108">
        <v>146.69280512540095</v>
      </c>
      <c r="AY12" s="108">
        <f t="shared" si="57"/>
        <v>158.92867656521528</v>
      </c>
      <c r="AZ12" s="157">
        <f t="shared" si="58"/>
        <v>12.235871439814332</v>
      </c>
      <c r="BA12" s="158">
        <f t="shared" si="59"/>
        <v>8.341153084743623E-2</v>
      </c>
      <c r="BB12" s="293"/>
      <c r="BC12" s="108">
        <f t="shared" si="60"/>
        <v>1763.6170588541459</v>
      </c>
      <c r="BD12" s="108">
        <f t="shared" si="61"/>
        <v>1760.8715055073294</v>
      </c>
      <c r="BE12" s="157">
        <f t="shared" si="62"/>
        <v>-2.7455533468164504</v>
      </c>
      <c r="BF12" s="158">
        <f t="shared" si="63"/>
        <v>-1.5567740927842275E-3</v>
      </c>
      <c r="BG12" s="294"/>
      <c r="BH12" s="108">
        <v>-197.75830939679935</v>
      </c>
      <c r="BI12" s="108">
        <v>-197.75830939679935</v>
      </c>
      <c r="BJ12" s="157">
        <f t="shared" si="64"/>
        <v>0</v>
      </c>
      <c r="BK12" s="158">
        <f t="shared" si="65"/>
        <v>0</v>
      </c>
      <c r="BL12" s="158"/>
      <c r="BM12" s="108">
        <f t="shared" si="66"/>
        <v>1565.8587494573464</v>
      </c>
      <c r="BN12" s="108">
        <f t="shared" si="67"/>
        <v>1560.8976465861676</v>
      </c>
      <c r="BO12" s="268">
        <f t="shared" si="68"/>
        <v>-4.9611028711788094</v>
      </c>
      <c r="BP12" s="158">
        <f t="shared" si="69"/>
        <v>-3.1682952711399393E-3</v>
      </c>
    </row>
    <row r="13" spans="1:68">
      <c r="A13" s="82">
        <v>10</v>
      </c>
      <c r="B13" s="92">
        <v>14</v>
      </c>
      <c r="C13" s="92">
        <v>14</v>
      </c>
      <c r="D13" s="83" t="s">
        <v>25</v>
      </c>
      <c r="E13" s="85">
        <v>10933</v>
      </c>
      <c r="F13" s="108">
        <v>10780</v>
      </c>
      <c r="G13" s="157">
        <f t="shared" si="36"/>
        <v>-153</v>
      </c>
      <c r="H13" s="158">
        <f t="shared" si="37"/>
        <v>-1.3994329095399251E-2</v>
      </c>
      <c r="I13" s="158"/>
      <c r="J13" s="108">
        <v>3756745.5473067951</v>
      </c>
      <c r="K13" s="291">
        <v>3681955.5768188154</v>
      </c>
      <c r="L13" s="157">
        <f t="shared" si="38"/>
        <v>-74789.970487979706</v>
      </c>
      <c r="M13" s="158">
        <f t="shared" si="39"/>
        <v>-1.9908181042923315E-2</v>
      </c>
      <c r="N13" s="158"/>
      <c r="O13" s="108">
        <v>6714240.841455766</v>
      </c>
      <c r="P13" s="291">
        <v>6783762.5617870288</v>
      </c>
      <c r="Q13" s="157">
        <f t="shared" si="40"/>
        <v>69521.720331262797</v>
      </c>
      <c r="R13" s="158">
        <f t="shared" si="41"/>
        <v>1.0354367972923243E-2</v>
      </c>
      <c r="S13" s="158"/>
      <c r="T13" s="108">
        <v>1650701.1059987615</v>
      </c>
      <c r="U13" s="108">
        <v>1764575.5409511016</v>
      </c>
      <c r="V13" s="157">
        <f t="shared" si="42"/>
        <v>113874.43495234009</v>
      </c>
      <c r="W13" s="158">
        <f t="shared" si="43"/>
        <v>6.8985496246723621E-2</v>
      </c>
      <c r="X13" s="159"/>
      <c r="Y13" s="89">
        <v>12121687.494761324</v>
      </c>
      <c r="Z13" s="89">
        <v>12230293.679556945</v>
      </c>
      <c r="AA13" s="157">
        <f t="shared" si="44"/>
        <v>108606.18479562178</v>
      </c>
      <c r="AB13" s="158">
        <f t="shared" si="45"/>
        <v>8.9596588628900499E-3</v>
      </c>
      <c r="AC13" s="158"/>
      <c r="AD13" s="204">
        <v>-279731</v>
      </c>
      <c r="AE13" s="204">
        <v>-279731</v>
      </c>
      <c r="AF13" s="292">
        <f t="shared" si="46"/>
        <v>0</v>
      </c>
      <c r="AG13" s="203">
        <f t="shared" si="47"/>
        <v>0</v>
      </c>
      <c r="AH13" s="158"/>
      <c r="AI13" s="291">
        <f t="shared" si="12"/>
        <v>11841956.494761324</v>
      </c>
      <c r="AJ13" s="291">
        <f t="shared" si="13"/>
        <v>11950562.679556945</v>
      </c>
      <c r="AK13" s="157">
        <f t="shared" si="48"/>
        <v>108606.18479562178</v>
      </c>
      <c r="AL13" s="158">
        <f t="shared" si="49"/>
        <v>9.1713041543149791E-3</v>
      </c>
      <c r="AN13" s="108">
        <f t="shared" si="50"/>
        <v>343.61525174305268</v>
      </c>
      <c r="AO13" s="108">
        <f t="shared" si="51"/>
        <v>341.55432066964892</v>
      </c>
      <c r="AP13" s="157">
        <f t="shared" si="52"/>
        <v>-2.0609310734037649</v>
      </c>
      <c r="AQ13" s="158">
        <f t="shared" si="53"/>
        <v>-5.9977869519740644E-3</v>
      </c>
      <c r="AR13" s="293"/>
      <c r="AS13" s="108">
        <v>614.1261173928259</v>
      </c>
      <c r="AT13" s="108">
        <f t="shared" si="54"/>
        <v>629.29151779100448</v>
      </c>
      <c r="AU13" s="108">
        <f t="shared" si="55"/>
        <v>15.165400398178576</v>
      </c>
      <c r="AV13" s="180">
        <f t="shared" si="56"/>
        <v>2.4694276906119635E-2</v>
      </c>
      <c r="AW13" s="293"/>
      <c r="AX13" s="108">
        <v>150.98336284631498</v>
      </c>
      <c r="AY13" s="108">
        <f t="shared" si="57"/>
        <v>163.68975333498159</v>
      </c>
      <c r="AZ13" s="157">
        <f t="shared" si="58"/>
        <v>12.706390488666614</v>
      </c>
      <c r="BA13" s="158">
        <f t="shared" si="59"/>
        <v>8.415755384651466E-2</v>
      </c>
      <c r="BB13" s="293"/>
      <c r="BC13" s="108">
        <f t="shared" si="60"/>
        <v>1108.7247319821936</v>
      </c>
      <c r="BD13" s="108">
        <f t="shared" si="61"/>
        <v>1134.5355917956349</v>
      </c>
      <c r="BE13" s="157">
        <f t="shared" si="62"/>
        <v>25.810859813441311</v>
      </c>
      <c r="BF13" s="158">
        <f t="shared" si="63"/>
        <v>2.3279772759552585E-2</v>
      </c>
      <c r="BG13" s="294"/>
      <c r="BH13" s="108">
        <v>-25.585932497942011</v>
      </c>
      <c r="BI13" s="108">
        <v>-25.585932497942011</v>
      </c>
      <c r="BJ13" s="157">
        <f t="shared" si="64"/>
        <v>0</v>
      </c>
      <c r="BK13" s="158">
        <f t="shared" si="65"/>
        <v>0</v>
      </c>
      <c r="BL13" s="158"/>
      <c r="BM13" s="108">
        <f t="shared" si="66"/>
        <v>1083.1387994842516</v>
      </c>
      <c r="BN13" s="108">
        <f t="shared" si="67"/>
        <v>1108.5865194394198</v>
      </c>
      <c r="BO13" s="268">
        <f t="shared" si="68"/>
        <v>25.447719955168168</v>
      </c>
      <c r="BP13" s="158">
        <f t="shared" si="69"/>
        <v>2.3494421921996866E-2</v>
      </c>
    </row>
    <row r="14" spans="1:68">
      <c r="A14" s="82">
        <v>16</v>
      </c>
      <c r="B14" s="92">
        <v>7</v>
      </c>
      <c r="C14" s="92">
        <v>7</v>
      </c>
      <c r="D14" s="83" t="s">
        <v>26</v>
      </c>
      <c r="E14" s="85">
        <v>7968</v>
      </c>
      <c r="F14" s="108">
        <v>7889</v>
      </c>
      <c r="G14" s="157">
        <f t="shared" si="36"/>
        <v>-79</v>
      </c>
      <c r="H14" s="158">
        <f t="shared" si="37"/>
        <v>-9.9146586345381527E-3</v>
      </c>
      <c r="I14" s="158"/>
      <c r="J14" s="108">
        <v>5389606.208005961</v>
      </c>
      <c r="K14" s="291">
        <v>4981040.7033950547</v>
      </c>
      <c r="L14" s="157">
        <f t="shared" si="38"/>
        <v>-408565.50461090636</v>
      </c>
      <c r="M14" s="158">
        <f t="shared" si="39"/>
        <v>-7.5806188586469453E-2</v>
      </c>
      <c r="N14" s="158"/>
      <c r="O14" s="108">
        <v>2653726.852436523</v>
      </c>
      <c r="P14" s="291">
        <v>2445934.5852369112</v>
      </c>
      <c r="Q14" s="157">
        <f t="shared" si="40"/>
        <v>-207792.26719961176</v>
      </c>
      <c r="R14" s="158">
        <f t="shared" si="41"/>
        <v>-7.830205546920814E-2</v>
      </c>
      <c r="S14" s="158"/>
      <c r="T14" s="108">
        <v>986148.10100763605</v>
      </c>
      <c r="U14" s="108">
        <v>1043049.1263165754</v>
      </c>
      <c r="V14" s="157">
        <f t="shared" si="42"/>
        <v>56901.025308939395</v>
      </c>
      <c r="W14" s="158">
        <f t="shared" si="43"/>
        <v>5.7700283812135836E-2</v>
      </c>
      <c r="X14" s="159"/>
      <c r="Y14" s="89">
        <v>9029481.1614501197</v>
      </c>
      <c r="Z14" s="89">
        <v>8470024.4149485417</v>
      </c>
      <c r="AA14" s="157">
        <f t="shared" si="44"/>
        <v>-559456.74650157802</v>
      </c>
      <c r="AB14" s="158">
        <f t="shared" si="45"/>
        <v>-6.1958902897996652E-2</v>
      </c>
      <c r="AC14" s="158"/>
      <c r="AD14" s="204">
        <v>-522264</v>
      </c>
      <c r="AE14" s="204">
        <v>-522264</v>
      </c>
      <c r="AF14" s="292">
        <f t="shared" si="46"/>
        <v>0</v>
      </c>
      <c r="AG14" s="203">
        <f t="shared" si="47"/>
        <v>0</v>
      </c>
      <c r="AH14" s="158"/>
      <c r="AI14" s="291">
        <f t="shared" si="12"/>
        <v>8507217.1614501197</v>
      </c>
      <c r="AJ14" s="291">
        <f t="shared" si="13"/>
        <v>7947760.4149485417</v>
      </c>
      <c r="AK14" s="157">
        <f t="shared" si="48"/>
        <v>-559456.74650157802</v>
      </c>
      <c r="AL14" s="158">
        <f t="shared" si="49"/>
        <v>-6.5762603197285066E-2</v>
      </c>
      <c r="AN14" s="108">
        <f t="shared" si="50"/>
        <v>676.40640160717385</v>
      </c>
      <c r="AO14" s="108">
        <f t="shared" si="51"/>
        <v>631.39063295665539</v>
      </c>
      <c r="AP14" s="157">
        <f t="shared" si="52"/>
        <v>-45.015768650518453</v>
      </c>
      <c r="AQ14" s="158">
        <f t="shared" si="53"/>
        <v>-6.6551364007730915E-2</v>
      </c>
      <c r="AR14" s="293"/>
      <c r="AS14" s="108">
        <v>333.04804874956363</v>
      </c>
      <c r="AT14" s="108">
        <f t="shared" si="54"/>
        <v>310.04367920356333</v>
      </c>
      <c r="AU14" s="108">
        <f t="shared" si="55"/>
        <v>-23.004369546000305</v>
      </c>
      <c r="AV14" s="180">
        <f t="shared" si="56"/>
        <v>-6.9072224360330975E-2</v>
      </c>
      <c r="AW14" s="293"/>
      <c r="AX14" s="108">
        <v>123.76356689352862</v>
      </c>
      <c r="AY14" s="108">
        <f t="shared" si="57"/>
        <v>132.21563269318995</v>
      </c>
      <c r="AZ14" s="157">
        <f t="shared" si="58"/>
        <v>8.4520657996613267</v>
      </c>
      <c r="BA14" s="158">
        <f t="shared" si="59"/>
        <v>6.8292034657763817E-2</v>
      </c>
      <c r="BB14" s="293"/>
      <c r="BC14" s="108">
        <f t="shared" si="60"/>
        <v>1133.218017250266</v>
      </c>
      <c r="BD14" s="108">
        <f t="shared" si="61"/>
        <v>1073.6499448534087</v>
      </c>
      <c r="BE14" s="157">
        <f t="shared" si="62"/>
        <v>-59.56807239685736</v>
      </c>
      <c r="BF14" s="158">
        <f t="shared" si="63"/>
        <v>-5.2565412383221953E-2</v>
      </c>
      <c r="BG14" s="294"/>
      <c r="BH14" s="108">
        <v>-65.545180722891573</v>
      </c>
      <c r="BI14" s="108">
        <v>-65.545180722891573</v>
      </c>
      <c r="BJ14" s="157">
        <f t="shared" si="64"/>
        <v>0</v>
      </c>
      <c r="BK14" s="158">
        <f t="shared" si="65"/>
        <v>0</v>
      </c>
      <c r="BL14" s="158"/>
      <c r="BM14" s="108">
        <f t="shared" si="66"/>
        <v>1067.6728365273746</v>
      </c>
      <c r="BN14" s="108">
        <f t="shared" si="67"/>
        <v>1007.4483983963166</v>
      </c>
      <c r="BO14" s="268">
        <f t="shared" si="68"/>
        <v>-60.224438131057923</v>
      </c>
      <c r="BP14" s="158">
        <f t="shared" si="69"/>
        <v>-5.6407202722267444E-2</v>
      </c>
    </row>
    <row r="15" spans="1:68">
      <c r="A15" s="82">
        <v>18</v>
      </c>
      <c r="B15" s="92">
        <v>1</v>
      </c>
      <c r="C15" s="93">
        <v>34</v>
      </c>
      <c r="D15" s="83" t="s">
        <v>27</v>
      </c>
      <c r="E15" s="85">
        <v>4700</v>
      </c>
      <c r="F15" s="108">
        <v>4651</v>
      </c>
      <c r="G15" s="157">
        <f t="shared" si="36"/>
        <v>-49</v>
      </c>
      <c r="H15" s="158">
        <f t="shared" si="37"/>
        <v>-1.0425531914893617E-2</v>
      </c>
      <c r="I15" s="158"/>
      <c r="J15" s="108">
        <v>1903496.6331747854</v>
      </c>
      <c r="K15" s="291">
        <v>1845152.5912093371</v>
      </c>
      <c r="L15" s="157">
        <f t="shared" si="38"/>
        <v>-58344.041965448298</v>
      </c>
      <c r="M15" s="158">
        <f t="shared" si="39"/>
        <v>-3.0650982485920138E-2</v>
      </c>
      <c r="N15" s="158"/>
      <c r="O15" s="108">
        <v>1034307.1136496847</v>
      </c>
      <c r="P15" s="291">
        <v>996087.80405860837</v>
      </c>
      <c r="Q15" s="157">
        <f t="shared" si="40"/>
        <v>-38219.309591076337</v>
      </c>
      <c r="R15" s="158">
        <f t="shared" si="41"/>
        <v>-3.6951606623118569E-2</v>
      </c>
      <c r="S15" s="158"/>
      <c r="T15" s="108">
        <v>439761.4516102529</v>
      </c>
      <c r="U15" s="108">
        <v>467898.9149518265</v>
      </c>
      <c r="V15" s="157">
        <f t="shared" si="42"/>
        <v>28137.463341573603</v>
      </c>
      <c r="W15" s="158">
        <f t="shared" si="43"/>
        <v>6.398346930715286E-2</v>
      </c>
      <c r="X15" s="159"/>
      <c r="Y15" s="89">
        <v>3377565.1984347231</v>
      </c>
      <c r="Z15" s="89">
        <v>3309139.3102197722</v>
      </c>
      <c r="AA15" s="157">
        <f t="shared" si="44"/>
        <v>-68425.888214950915</v>
      </c>
      <c r="AB15" s="158">
        <f t="shared" si="45"/>
        <v>-2.0258939263899853E-2</v>
      </c>
      <c r="AC15" s="158"/>
      <c r="AD15" s="204">
        <v>22902</v>
      </c>
      <c r="AE15" s="204">
        <v>22902</v>
      </c>
      <c r="AF15" s="292">
        <f t="shared" si="46"/>
        <v>0</v>
      </c>
      <c r="AG15" s="203">
        <f t="shared" si="47"/>
        <v>0</v>
      </c>
      <c r="AH15" s="158"/>
      <c r="AI15" s="291">
        <f t="shared" si="12"/>
        <v>3400467.1984347231</v>
      </c>
      <c r="AJ15" s="291">
        <f t="shared" si="13"/>
        <v>3332041.3102197722</v>
      </c>
      <c r="AK15" s="157">
        <f t="shared" si="48"/>
        <v>-68425.888214950915</v>
      </c>
      <c r="AL15" s="158">
        <f t="shared" si="49"/>
        <v>-2.0122496181244801E-2</v>
      </c>
      <c r="AN15" s="108">
        <f t="shared" si="50"/>
        <v>404.99928365420965</v>
      </c>
      <c r="AO15" s="108">
        <f t="shared" si="51"/>
        <v>396.72169236924043</v>
      </c>
      <c r="AP15" s="157">
        <f t="shared" si="52"/>
        <v>-8.277591284969219</v>
      </c>
      <c r="AQ15" s="158">
        <f t="shared" si="53"/>
        <v>-2.0438533150682475E-2</v>
      </c>
      <c r="AR15" s="293"/>
      <c r="AS15" s="108">
        <v>220.06534332972015</v>
      </c>
      <c r="AT15" s="108">
        <f t="shared" si="54"/>
        <v>214.16637369568014</v>
      </c>
      <c r="AU15" s="108">
        <f t="shared" si="55"/>
        <v>-5.8989696340400144</v>
      </c>
      <c r="AV15" s="180">
        <f t="shared" si="56"/>
        <v>-2.6805536686445391E-2</v>
      </c>
      <c r="AW15" s="293"/>
      <c r="AX15" s="108">
        <v>93.566266300053812</v>
      </c>
      <c r="AY15" s="108">
        <f t="shared" si="57"/>
        <v>100.60178777721489</v>
      </c>
      <c r="AZ15" s="157">
        <f t="shared" si="58"/>
        <v>7.0355214771610832</v>
      </c>
      <c r="BA15" s="158">
        <f t="shared" si="59"/>
        <v>7.5192927487339925E-2</v>
      </c>
      <c r="BB15" s="293"/>
      <c r="BC15" s="108">
        <f t="shared" si="60"/>
        <v>718.6308932839836</v>
      </c>
      <c r="BD15" s="108">
        <f t="shared" si="61"/>
        <v>711.48985384213552</v>
      </c>
      <c r="BE15" s="157">
        <f t="shared" si="62"/>
        <v>-7.1410394418480792</v>
      </c>
      <c r="BF15" s="158">
        <f t="shared" si="63"/>
        <v>-9.9370059213779623E-3</v>
      </c>
      <c r="BG15" s="294"/>
      <c r="BH15" s="108">
        <v>4.8727659574468083</v>
      </c>
      <c r="BI15" s="108">
        <v>4.8727659574468083</v>
      </c>
      <c r="BJ15" s="157">
        <f t="shared" si="64"/>
        <v>0</v>
      </c>
      <c r="BK15" s="158">
        <f t="shared" si="65"/>
        <v>0</v>
      </c>
      <c r="BL15" s="158"/>
      <c r="BM15" s="108">
        <f t="shared" si="66"/>
        <v>723.50365924143046</v>
      </c>
      <c r="BN15" s="108">
        <f t="shared" si="67"/>
        <v>716.41395618571755</v>
      </c>
      <c r="BO15" s="268">
        <f t="shared" si="68"/>
        <v>-7.0897030557129028</v>
      </c>
      <c r="BP15" s="158">
        <f t="shared" si="69"/>
        <v>-9.7991253605354545E-3</v>
      </c>
    </row>
    <row r="16" spans="1:68">
      <c r="A16" s="82">
        <v>19</v>
      </c>
      <c r="B16" s="92">
        <v>2</v>
      </c>
      <c r="C16" s="92">
        <v>2</v>
      </c>
      <c r="D16" s="83" t="s">
        <v>28</v>
      </c>
      <c r="E16" s="85">
        <v>3961</v>
      </c>
      <c r="F16" s="108">
        <v>3966</v>
      </c>
      <c r="G16" s="157">
        <f t="shared" si="36"/>
        <v>5</v>
      </c>
      <c r="H16" s="158">
        <f t="shared" si="37"/>
        <v>1.2623074981065387E-3</v>
      </c>
      <c r="I16" s="158"/>
      <c r="J16" s="108">
        <v>1191357.8467900117</v>
      </c>
      <c r="K16" s="291">
        <v>1276053.2679563637</v>
      </c>
      <c r="L16" s="157">
        <f t="shared" si="38"/>
        <v>84695.421166351996</v>
      </c>
      <c r="M16" s="158">
        <f t="shared" si="39"/>
        <v>7.1091504030090444E-2</v>
      </c>
      <c r="N16" s="158"/>
      <c r="O16" s="108">
        <v>1628436.2336425628</v>
      </c>
      <c r="P16" s="291">
        <v>1593128.3986749402</v>
      </c>
      <c r="Q16" s="157">
        <f t="shared" si="40"/>
        <v>-35307.834967622533</v>
      </c>
      <c r="R16" s="158">
        <f t="shared" si="41"/>
        <v>-2.1682049464500253E-2</v>
      </c>
      <c r="S16" s="158"/>
      <c r="T16" s="108">
        <v>315543.59142426314</v>
      </c>
      <c r="U16" s="108">
        <v>340114.75728479435</v>
      </c>
      <c r="V16" s="157">
        <f t="shared" si="42"/>
        <v>24571.165860531211</v>
      </c>
      <c r="W16" s="158">
        <f t="shared" si="43"/>
        <v>7.7869323061275961E-2</v>
      </c>
      <c r="X16" s="159"/>
      <c r="Y16" s="89">
        <v>3135337.6718568373</v>
      </c>
      <c r="Z16" s="89">
        <v>3209296.4239160982</v>
      </c>
      <c r="AA16" s="157">
        <f t="shared" si="44"/>
        <v>73958.752059260849</v>
      </c>
      <c r="AB16" s="158">
        <f t="shared" si="45"/>
        <v>2.3588767718106848E-2</v>
      </c>
      <c r="AC16" s="158"/>
      <c r="AD16" s="204">
        <v>-987254</v>
      </c>
      <c r="AE16" s="204">
        <v>-987254</v>
      </c>
      <c r="AF16" s="292">
        <f t="shared" si="46"/>
        <v>0</v>
      </c>
      <c r="AG16" s="203">
        <f t="shared" si="47"/>
        <v>0</v>
      </c>
      <c r="AH16" s="158"/>
      <c r="AI16" s="291">
        <f t="shared" si="12"/>
        <v>2148083.6718568373</v>
      </c>
      <c r="AJ16" s="291">
        <f t="shared" si="13"/>
        <v>2222042.4239160982</v>
      </c>
      <c r="AK16" s="157">
        <f t="shared" si="48"/>
        <v>73958.752059260849</v>
      </c>
      <c r="AL16" s="158">
        <f t="shared" si="49"/>
        <v>3.4430107648148425E-2</v>
      </c>
      <c r="AN16" s="108">
        <f t="shared" si="50"/>
        <v>300.77198858621858</v>
      </c>
      <c r="AO16" s="108">
        <f t="shared" si="51"/>
        <v>321.74817648924954</v>
      </c>
      <c r="AP16" s="157">
        <f t="shared" si="52"/>
        <v>20.976187903030961</v>
      </c>
      <c r="AQ16" s="158">
        <f t="shared" si="53"/>
        <v>6.9741161740592E-2</v>
      </c>
      <c r="AR16" s="293"/>
      <c r="AS16" s="108">
        <v>411.1174535830757</v>
      </c>
      <c r="AT16" s="108">
        <f t="shared" si="54"/>
        <v>401.69652008949578</v>
      </c>
      <c r="AU16" s="108">
        <f t="shared" si="55"/>
        <v>-9.4209334935799234</v>
      </c>
      <c r="AV16" s="180">
        <f t="shared" si="56"/>
        <v>-2.2915430642684226E-2</v>
      </c>
      <c r="AW16" s="293"/>
      <c r="AX16" s="108">
        <v>79.662608286862692</v>
      </c>
      <c r="AY16" s="108">
        <f t="shared" si="57"/>
        <v>85.757629169136251</v>
      </c>
      <c r="AZ16" s="157">
        <f t="shared" si="58"/>
        <v>6.095020882273559</v>
      </c>
      <c r="BA16" s="158">
        <f t="shared" si="59"/>
        <v>7.6510435866292123E-2</v>
      </c>
      <c r="BB16" s="293"/>
      <c r="BC16" s="108">
        <f t="shared" si="60"/>
        <v>791.55205045615685</v>
      </c>
      <c r="BD16" s="108">
        <f t="shared" si="61"/>
        <v>809.20232574788156</v>
      </c>
      <c r="BE16" s="157">
        <f t="shared" si="62"/>
        <v>17.650275291724711</v>
      </c>
      <c r="BF16" s="158">
        <f t="shared" si="63"/>
        <v>2.2298312892441101E-2</v>
      </c>
      <c r="BG16" s="294"/>
      <c r="BH16" s="108">
        <v>-249.24362534713455</v>
      </c>
      <c r="BI16" s="108">
        <v>-249.24362534713455</v>
      </c>
      <c r="BJ16" s="157">
        <f t="shared" si="64"/>
        <v>0</v>
      </c>
      <c r="BK16" s="158">
        <f t="shared" si="65"/>
        <v>0</v>
      </c>
      <c r="BL16" s="158"/>
      <c r="BM16" s="108">
        <f t="shared" si="66"/>
        <v>542.30842510902232</v>
      </c>
      <c r="BN16" s="108">
        <f t="shared" si="67"/>
        <v>560.27292584873885</v>
      </c>
      <c r="BO16" s="268">
        <f t="shared" si="68"/>
        <v>17.964500739716527</v>
      </c>
      <c r="BP16" s="158">
        <f t="shared" si="69"/>
        <v>3.3125984970831045E-2</v>
      </c>
    </row>
    <row r="17" spans="1:68">
      <c r="A17" s="82">
        <v>20</v>
      </c>
      <c r="B17" s="92">
        <v>6</v>
      </c>
      <c r="C17" s="92">
        <v>6</v>
      </c>
      <c r="D17" s="83" t="s">
        <v>29</v>
      </c>
      <c r="E17" s="85">
        <v>16405</v>
      </c>
      <c r="F17" s="108">
        <v>16387</v>
      </c>
      <c r="G17" s="157">
        <f t="shared" si="36"/>
        <v>-18</v>
      </c>
      <c r="H17" s="158">
        <f t="shared" si="37"/>
        <v>-1.097226455348979E-3</v>
      </c>
      <c r="I17" s="158"/>
      <c r="J17" s="108">
        <v>472849.20548277721</v>
      </c>
      <c r="K17" s="291">
        <v>881086.81203612778</v>
      </c>
      <c r="L17" s="157">
        <f t="shared" si="38"/>
        <v>408237.60655335058</v>
      </c>
      <c r="M17" s="158">
        <f t="shared" si="39"/>
        <v>0.86335686265252698</v>
      </c>
      <c r="N17" s="158"/>
      <c r="O17" s="108">
        <v>6886836.881088675</v>
      </c>
      <c r="P17" s="291">
        <v>6790821.9714321597</v>
      </c>
      <c r="Q17" s="157">
        <f t="shared" si="40"/>
        <v>-96014.909656515345</v>
      </c>
      <c r="R17" s="158">
        <f t="shared" si="41"/>
        <v>-1.3941801049502607E-2</v>
      </c>
      <c r="S17" s="158"/>
      <c r="T17" s="108">
        <v>1201699.0464144612</v>
      </c>
      <c r="U17" s="108">
        <v>1320283.9482013346</v>
      </c>
      <c r="V17" s="157">
        <f t="shared" si="42"/>
        <v>118584.90178687335</v>
      </c>
      <c r="W17" s="158">
        <f t="shared" si="43"/>
        <v>9.8681031778046269E-2</v>
      </c>
      <c r="X17" s="159"/>
      <c r="Y17" s="89">
        <v>8561385.1329859141</v>
      </c>
      <c r="Z17" s="89">
        <v>8992192.7316696215</v>
      </c>
      <c r="AA17" s="157">
        <f t="shared" si="44"/>
        <v>430807.59868370742</v>
      </c>
      <c r="AB17" s="158">
        <f t="shared" si="45"/>
        <v>5.0319848014296335E-2</v>
      </c>
      <c r="AC17" s="158"/>
      <c r="AD17" s="204">
        <v>-2238648</v>
      </c>
      <c r="AE17" s="204">
        <v>-2238648</v>
      </c>
      <c r="AF17" s="292">
        <f t="shared" si="46"/>
        <v>0</v>
      </c>
      <c r="AG17" s="203">
        <f t="shared" si="47"/>
        <v>0</v>
      </c>
      <c r="AH17" s="158"/>
      <c r="AI17" s="291">
        <f t="shared" si="12"/>
        <v>6322737.1329859141</v>
      </c>
      <c r="AJ17" s="291">
        <f t="shared" si="13"/>
        <v>6753544.7316696215</v>
      </c>
      <c r="AK17" s="157">
        <f t="shared" si="48"/>
        <v>430807.59868370742</v>
      </c>
      <c r="AL17" s="158">
        <f t="shared" si="49"/>
        <v>6.8136250111707305E-2</v>
      </c>
      <c r="AN17" s="108">
        <f t="shared" si="50"/>
        <v>28.823480980358259</v>
      </c>
      <c r="AO17" s="108">
        <f t="shared" si="51"/>
        <v>53.767426132673933</v>
      </c>
      <c r="AP17" s="157">
        <f t="shared" si="52"/>
        <v>24.943945152315674</v>
      </c>
      <c r="AQ17" s="158">
        <f t="shared" si="53"/>
        <v>0.86540363286841404</v>
      </c>
      <c r="AR17" s="293"/>
      <c r="AS17" s="108">
        <v>419.8010899779747</v>
      </c>
      <c r="AT17" s="108">
        <f t="shared" si="54"/>
        <v>414.40300063661192</v>
      </c>
      <c r="AU17" s="108">
        <f t="shared" si="55"/>
        <v>-5.3980893413627768</v>
      </c>
      <c r="AV17" s="180">
        <f t="shared" si="56"/>
        <v>-1.2858683481850876E-2</v>
      </c>
      <c r="AW17" s="293"/>
      <c r="AX17" s="108">
        <v>73.251999171865975</v>
      </c>
      <c r="AY17" s="108">
        <f t="shared" si="57"/>
        <v>80.568984451170721</v>
      </c>
      <c r="AZ17" s="157">
        <f t="shared" si="58"/>
        <v>7.3169852793047454</v>
      </c>
      <c r="BA17" s="158">
        <f t="shared" si="59"/>
        <v>9.9887857833578314E-2</v>
      </c>
      <c r="BB17" s="293"/>
      <c r="BC17" s="108">
        <f t="shared" si="60"/>
        <v>521.87657013019896</v>
      </c>
      <c r="BD17" s="108">
        <f t="shared" si="61"/>
        <v>548.73941122045653</v>
      </c>
      <c r="BE17" s="157">
        <f t="shared" si="62"/>
        <v>26.862841090257575</v>
      </c>
      <c r="BF17" s="158">
        <f t="shared" si="63"/>
        <v>5.1473552613323439E-2</v>
      </c>
      <c r="BG17" s="294"/>
      <c r="BH17" s="108">
        <v>-136.46132276744896</v>
      </c>
      <c r="BI17" s="108">
        <v>-136.46132276744896</v>
      </c>
      <c r="BJ17" s="157">
        <f t="shared" si="64"/>
        <v>0</v>
      </c>
      <c r="BK17" s="158">
        <f t="shared" si="65"/>
        <v>0</v>
      </c>
      <c r="BL17" s="158"/>
      <c r="BM17" s="108">
        <f t="shared" si="66"/>
        <v>385.41524736275005</v>
      </c>
      <c r="BN17" s="108">
        <f t="shared" si="67"/>
        <v>412.1281950124868</v>
      </c>
      <c r="BO17" s="268">
        <f t="shared" si="68"/>
        <v>26.712947649736748</v>
      </c>
      <c r="BP17" s="158">
        <f t="shared" si="69"/>
        <v>6.9309524811286757E-2</v>
      </c>
    </row>
    <row r="18" spans="1:68">
      <c r="A18" s="82">
        <v>46</v>
      </c>
      <c r="B18" s="92">
        <v>10</v>
      </c>
      <c r="C18" s="92">
        <v>10</v>
      </c>
      <c r="D18" s="83" t="s">
        <v>30</v>
      </c>
      <c r="E18" s="85">
        <v>1320</v>
      </c>
      <c r="F18" s="108">
        <v>1288</v>
      </c>
      <c r="G18" s="157">
        <f t="shared" si="36"/>
        <v>-32</v>
      </c>
      <c r="H18" s="158">
        <f t="shared" si="37"/>
        <v>-2.4242424242424242E-2</v>
      </c>
      <c r="I18" s="158"/>
      <c r="J18" s="108">
        <v>1614435.3915851738</v>
      </c>
      <c r="K18" s="291">
        <v>1588087.0855193734</v>
      </c>
      <c r="L18" s="157">
        <f t="shared" si="38"/>
        <v>-26348.306065800367</v>
      </c>
      <c r="M18" s="158">
        <f t="shared" si="39"/>
        <v>-1.6320446270649224E-2</v>
      </c>
      <c r="N18" s="158"/>
      <c r="O18" s="108">
        <v>580067.00375514943</v>
      </c>
      <c r="P18" s="291">
        <v>527371.32866578351</v>
      </c>
      <c r="Q18" s="157">
        <f t="shared" si="40"/>
        <v>-52695.675089365919</v>
      </c>
      <c r="R18" s="158">
        <f t="shared" si="41"/>
        <v>-9.0844117573026364E-2</v>
      </c>
      <c r="S18" s="158"/>
      <c r="T18" s="108">
        <v>241665.11579702506</v>
      </c>
      <c r="U18" s="108">
        <v>256314.06876380785</v>
      </c>
      <c r="V18" s="157">
        <f t="shared" si="42"/>
        <v>14648.952966782788</v>
      </c>
      <c r="W18" s="158">
        <f t="shared" si="43"/>
        <v>6.0616746105327295E-2</v>
      </c>
      <c r="X18" s="159"/>
      <c r="Y18" s="89">
        <v>2436167.5111373486</v>
      </c>
      <c r="Z18" s="89">
        <v>2371772.4829489649</v>
      </c>
      <c r="AA18" s="157">
        <f t="shared" si="44"/>
        <v>-64395.028188383672</v>
      </c>
      <c r="AB18" s="158">
        <f t="shared" si="45"/>
        <v>-2.643292298004591E-2</v>
      </c>
      <c r="AC18" s="158"/>
      <c r="AD18" s="204">
        <v>-353510</v>
      </c>
      <c r="AE18" s="204">
        <v>-353510</v>
      </c>
      <c r="AF18" s="292">
        <f t="shared" si="46"/>
        <v>0</v>
      </c>
      <c r="AG18" s="203">
        <f t="shared" si="47"/>
        <v>0</v>
      </c>
      <c r="AH18" s="158"/>
      <c r="AI18" s="291">
        <f t="shared" si="12"/>
        <v>2082657.5111373486</v>
      </c>
      <c r="AJ18" s="291">
        <f t="shared" si="13"/>
        <v>2018262.4829489649</v>
      </c>
      <c r="AK18" s="157">
        <f t="shared" si="48"/>
        <v>-64395.028188383672</v>
      </c>
      <c r="AL18" s="158">
        <f t="shared" si="49"/>
        <v>-3.091964369754548E-2</v>
      </c>
      <c r="AN18" s="108">
        <f t="shared" si="50"/>
        <v>1223.0571148372528</v>
      </c>
      <c r="AO18" s="108">
        <f t="shared" si="51"/>
        <v>1232.986867639265</v>
      </c>
      <c r="AP18" s="157">
        <f t="shared" si="52"/>
        <v>9.9297528020122172</v>
      </c>
      <c r="AQ18" s="158">
        <f t="shared" si="53"/>
        <v>8.1187973002663314E-3</v>
      </c>
      <c r="AR18" s="293"/>
      <c r="AS18" s="108">
        <v>439.44469981450715</v>
      </c>
      <c r="AT18" s="108">
        <f t="shared" si="54"/>
        <v>409.44978933678846</v>
      </c>
      <c r="AU18" s="108">
        <f t="shared" si="55"/>
        <v>-29.99491047771869</v>
      </c>
      <c r="AV18" s="180">
        <f t="shared" si="56"/>
        <v>-6.8256393786020775E-2</v>
      </c>
      <c r="AW18" s="293"/>
      <c r="AX18" s="108">
        <v>183.07963317956444</v>
      </c>
      <c r="AY18" s="108">
        <f t="shared" si="57"/>
        <v>199.00160618308064</v>
      </c>
      <c r="AZ18" s="157">
        <f t="shared" si="58"/>
        <v>15.9219730035162</v>
      </c>
      <c r="BA18" s="158">
        <f t="shared" si="59"/>
        <v>8.6967472716639835E-2</v>
      </c>
      <c r="BB18" s="293"/>
      <c r="BC18" s="108">
        <f t="shared" si="60"/>
        <v>1845.5814478313248</v>
      </c>
      <c r="BD18" s="108">
        <f t="shared" si="61"/>
        <v>1841.4382631591343</v>
      </c>
      <c r="BE18" s="157">
        <f t="shared" si="62"/>
        <v>-4.1431846721905004</v>
      </c>
      <c r="BF18" s="158">
        <f t="shared" si="63"/>
        <v>-2.2449210665067124E-3</v>
      </c>
      <c r="BG18" s="294"/>
      <c r="BH18" s="108">
        <v>-267.81060606060606</v>
      </c>
      <c r="BI18" s="108">
        <v>-267.81060606060606</v>
      </c>
      <c r="BJ18" s="157">
        <f t="shared" si="64"/>
        <v>0</v>
      </c>
      <c r="BK18" s="158">
        <f t="shared" si="65"/>
        <v>0</v>
      </c>
      <c r="BL18" s="158"/>
      <c r="BM18" s="108">
        <f t="shared" si="66"/>
        <v>1577.7708417707186</v>
      </c>
      <c r="BN18" s="108">
        <f t="shared" si="67"/>
        <v>1566.9739774448485</v>
      </c>
      <c r="BO18" s="268">
        <f t="shared" si="68"/>
        <v>-10.796864325870047</v>
      </c>
      <c r="BP18" s="158">
        <f t="shared" si="69"/>
        <v>-6.8431131061801216E-3</v>
      </c>
    </row>
    <row r="19" spans="1:68">
      <c r="A19" s="82">
        <v>47</v>
      </c>
      <c r="B19" s="92">
        <v>19</v>
      </c>
      <c r="C19" s="92">
        <v>19</v>
      </c>
      <c r="D19" s="83" t="s">
        <v>31</v>
      </c>
      <c r="E19" s="85">
        <v>1771</v>
      </c>
      <c r="F19" s="108">
        <v>1762</v>
      </c>
      <c r="G19" s="157">
        <f t="shared" si="36"/>
        <v>-9</v>
      </c>
      <c r="H19" s="158">
        <f t="shared" si="37"/>
        <v>-5.0818746470920381E-3</v>
      </c>
      <c r="I19" s="158"/>
      <c r="J19" s="108">
        <v>2770561.5439270739</v>
      </c>
      <c r="K19" s="291">
        <v>2737403.3488265933</v>
      </c>
      <c r="L19" s="157">
        <f t="shared" si="38"/>
        <v>-33158.195100480691</v>
      </c>
      <c r="M19" s="158">
        <f t="shared" si="39"/>
        <v>-1.1968041342796273E-2</v>
      </c>
      <c r="N19" s="158"/>
      <c r="O19" s="108">
        <v>480061.9334497836</v>
      </c>
      <c r="P19" s="291">
        <v>425664.90338675317</v>
      </c>
      <c r="Q19" s="157">
        <f t="shared" si="40"/>
        <v>-54397.030063030426</v>
      </c>
      <c r="R19" s="158">
        <f t="shared" si="41"/>
        <v>-0.1133125254738003</v>
      </c>
      <c r="S19" s="158"/>
      <c r="T19" s="108">
        <v>280789.28358135337</v>
      </c>
      <c r="U19" s="108">
        <v>298882.18047279009</v>
      </c>
      <c r="V19" s="157">
        <f t="shared" si="42"/>
        <v>18092.896891436714</v>
      </c>
      <c r="W19" s="158">
        <f t="shared" si="43"/>
        <v>6.4435852610431416E-2</v>
      </c>
      <c r="X19" s="159"/>
      <c r="Y19" s="89">
        <v>3531412.760958211</v>
      </c>
      <c r="Z19" s="89">
        <v>3461950.4326861366</v>
      </c>
      <c r="AA19" s="157">
        <f t="shared" si="44"/>
        <v>-69462.328272074461</v>
      </c>
      <c r="AB19" s="158">
        <f t="shared" si="45"/>
        <v>-1.9669841214830577E-2</v>
      </c>
      <c r="AC19" s="158"/>
      <c r="AD19" s="204">
        <v>-69577</v>
      </c>
      <c r="AE19" s="204">
        <v>-69577</v>
      </c>
      <c r="AF19" s="292">
        <f t="shared" si="46"/>
        <v>0</v>
      </c>
      <c r="AG19" s="203">
        <f t="shared" si="47"/>
        <v>0</v>
      </c>
      <c r="AH19" s="158"/>
      <c r="AI19" s="291">
        <f t="shared" si="12"/>
        <v>3461835.760958211</v>
      </c>
      <c r="AJ19" s="291">
        <f t="shared" si="13"/>
        <v>3392373.4326861366</v>
      </c>
      <c r="AK19" s="157">
        <f t="shared" si="48"/>
        <v>-69462.328272074461</v>
      </c>
      <c r="AL19" s="158">
        <f t="shared" si="49"/>
        <v>-2.0065171506821512E-2</v>
      </c>
      <c r="AN19" s="108">
        <f t="shared" si="50"/>
        <v>1564.4051631434636</v>
      </c>
      <c r="AO19" s="108">
        <f t="shared" si="51"/>
        <v>1553.5773829889858</v>
      </c>
      <c r="AP19" s="157">
        <f t="shared" si="52"/>
        <v>-10.82778015447775</v>
      </c>
      <c r="AQ19" s="158">
        <f t="shared" si="53"/>
        <v>-6.9213400783725166E-3</v>
      </c>
      <c r="AR19" s="293"/>
      <c r="AS19" s="108">
        <v>271.06828540360453</v>
      </c>
      <c r="AT19" s="108">
        <f t="shared" si="54"/>
        <v>241.58053540678387</v>
      </c>
      <c r="AU19" s="108">
        <f t="shared" si="55"/>
        <v>-29.487749996820668</v>
      </c>
      <c r="AV19" s="180">
        <f t="shared" si="56"/>
        <v>-0.10878347480936459</v>
      </c>
      <c r="AW19" s="293"/>
      <c r="AX19" s="108">
        <v>158.54843793413517</v>
      </c>
      <c r="AY19" s="108">
        <f t="shared" si="57"/>
        <v>169.62666315141323</v>
      </c>
      <c r="AZ19" s="157">
        <f t="shared" si="58"/>
        <v>11.07822521727806</v>
      </c>
      <c r="BA19" s="158">
        <f t="shared" si="59"/>
        <v>6.9872812130007997E-2</v>
      </c>
      <c r="BB19" s="293"/>
      <c r="BC19" s="108">
        <f t="shared" si="60"/>
        <v>1994.0218864812032</v>
      </c>
      <c r="BD19" s="108">
        <f t="shared" si="61"/>
        <v>1964.7845815471831</v>
      </c>
      <c r="BE19" s="157">
        <f t="shared" si="62"/>
        <v>-29.237304934020131</v>
      </c>
      <c r="BF19" s="158">
        <f t="shared" si="63"/>
        <v>-1.4662479450320585E-2</v>
      </c>
      <c r="BG19" s="294"/>
      <c r="BH19" s="108">
        <v>-39.28684359119142</v>
      </c>
      <c r="BI19" s="108">
        <v>-39.28684359119142</v>
      </c>
      <c r="BJ19" s="157">
        <f t="shared" si="64"/>
        <v>0</v>
      </c>
      <c r="BK19" s="158">
        <f t="shared" si="65"/>
        <v>0</v>
      </c>
      <c r="BL19" s="158"/>
      <c r="BM19" s="108">
        <f t="shared" si="66"/>
        <v>1954.735042890012</v>
      </c>
      <c r="BN19" s="108">
        <f t="shared" si="67"/>
        <v>1925.2970673587608</v>
      </c>
      <c r="BO19" s="268">
        <f t="shared" si="68"/>
        <v>-29.437975531251141</v>
      </c>
      <c r="BP19" s="158">
        <f t="shared" si="69"/>
        <v>-1.50598290230312E-2</v>
      </c>
    </row>
    <row r="20" spans="1:68">
      <c r="A20" s="82">
        <v>49</v>
      </c>
      <c r="B20" s="92">
        <v>1</v>
      </c>
      <c r="C20" s="93">
        <v>33</v>
      </c>
      <c r="D20" s="83" t="s">
        <v>32</v>
      </c>
      <c r="E20" s="85">
        <v>314024</v>
      </c>
      <c r="F20" s="108">
        <v>320931</v>
      </c>
      <c r="G20" s="157">
        <f t="shared" si="36"/>
        <v>6907</v>
      </c>
      <c r="H20" s="158">
        <f t="shared" si="37"/>
        <v>2.1995134129875422E-2</v>
      </c>
      <c r="I20" s="158"/>
      <c r="J20" s="108">
        <v>447371455.35298365</v>
      </c>
      <c r="K20" s="291">
        <v>463372387.57813483</v>
      </c>
      <c r="L20" s="157">
        <f t="shared" si="38"/>
        <v>16000932.225151181</v>
      </c>
      <c r="M20" s="158">
        <f t="shared" si="39"/>
        <v>3.576654709122238E-2</v>
      </c>
      <c r="N20" s="158"/>
      <c r="O20" s="108">
        <v>-24039425.127780769</v>
      </c>
      <c r="P20" s="291">
        <v>-24746586.815833647</v>
      </c>
      <c r="Q20" s="157">
        <f t="shared" si="40"/>
        <v>-707161.68805287778</v>
      </c>
      <c r="R20" s="158">
        <f t="shared" si="41"/>
        <v>2.9416747043408201E-2</v>
      </c>
      <c r="S20" s="158"/>
      <c r="T20" s="108">
        <v>23298721.97820586</v>
      </c>
      <c r="U20" s="108">
        <v>23115140.944110669</v>
      </c>
      <c r="V20" s="157">
        <f t="shared" si="42"/>
        <v>-183581.03409519047</v>
      </c>
      <c r="W20" s="158">
        <f t="shared" si="43"/>
        <v>-7.8794465321710017E-3</v>
      </c>
      <c r="X20" s="159"/>
      <c r="Y20" s="89">
        <v>446630752.20340872</v>
      </c>
      <c r="Z20" s="89">
        <v>461740941.7064119</v>
      </c>
      <c r="AA20" s="157">
        <f t="shared" si="44"/>
        <v>15110189.50300318</v>
      </c>
      <c r="AB20" s="158">
        <f t="shared" si="45"/>
        <v>3.3831502708800393E-2</v>
      </c>
      <c r="AC20" s="158"/>
      <c r="AD20" s="204">
        <v>7629602</v>
      </c>
      <c r="AE20" s="204">
        <v>7629602</v>
      </c>
      <c r="AF20" s="292">
        <f t="shared" si="46"/>
        <v>0</v>
      </c>
      <c r="AG20" s="203">
        <f t="shared" si="47"/>
        <v>0</v>
      </c>
      <c r="AH20" s="158"/>
      <c r="AI20" s="291">
        <f t="shared" si="12"/>
        <v>454260354.20340872</v>
      </c>
      <c r="AJ20" s="291">
        <f t="shared" si="13"/>
        <v>469370543.7064119</v>
      </c>
      <c r="AK20" s="157">
        <f t="shared" si="48"/>
        <v>15110189.50300318</v>
      </c>
      <c r="AL20" s="158">
        <f t="shared" si="49"/>
        <v>3.3263280326323919E-2</v>
      </c>
      <c r="AN20" s="108">
        <f t="shared" si="50"/>
        <v>1424.6409680565296</v>
      </c>
      <c r="AO20" s="108">
        <f t="shared" si="51"/>
        <v>1443.8380448698781</v>
      </c>
      <c r="AP20" s="157">
        <f t="shared" si="52"/>
        <v>19.197076813348531</v>
      </c>
      <c r="AQ20" s="158">
        <f t="shared" si="53"/>
        <v>1.3475027914953792E-2</v>
      </c>
      <c r="AR20" s="293"/>
      <c r="AS20" s="108">
        <v>-76.552827579359445</v>
      </c>
      <c r="AT20" s="108">
        <f t="shared" si="54"/>
        <v>-77.108745542916225</v>
      </c>
      <c r="AU20" s="108">
        <f t="shared" si="55"/>
        <v>-0.55591796355678014</v>
      </c>
      <c r="AV20" s="180">
        <f t="shared" si="56"/>
        <v>7.2618867406364692E-3</v>
      </c>
      <c r="AW20" s="293"/>
      <c r="AX20" s="108">
        <v>74.194080637804305</v>
      </c>
      <c r="AY20" s="108">
        <f t="shared" si="57"/>
        <v>72.025266939344192</v>
      </c>
      <c r="AZ20" s="157">
        <f t="shared" si="58"/>
        <v>-2.168813698460113</v>
      </c>
      <c r="BA20" s="158">
        <f t="shared" si="59"/>
        <v>-2.923162710307959E-2</v>
      </c>
      <c r="BB20" s="293"/>
      <c r="BC20" s="108">
        <f t="shared" si="60"/>
        <v>1422.2822211149744</v>
      </c>
      <c r="BD20" s="108">
        <f t="shared" si="61"/>
        <v>1438.7545662663063</v>
      </c>
      <c r="BE20" s="157">
        <f t="shared" si="62"/>
        <v>16.472345151331865</v>
      </c>
      <c r="BF20" s="158">
        <f t="shared" si="63"/>
        <v>1.158162909356952E-2</v>
      </c>
      <c r="BG20" s="294"/>
      <c r="BH20" s="108">
        <v>24.296238504063382</v>
      </c>
      <c r="BI20" s="108">
        <v>24.296238504063382</v>
      </c>
      <c r="BJ20" s="157">
        <f t="shared" si="64"/>
        <v>0</v>
      </c>
      <c r="BK20" s="158">
        <f t="shared" si="65"/>
        <v>0</v>
      </c>
      <c r="BL20" s="158"/>
      <c r="BM20" s="108">
        <f t="shared" si="66"/>
        <v>1446.5784596190379</v>
      </c>
      <c r="BN20" s="108">
        <f t="shared" si="67"/>
        <v>1462.5279069532451</v>
      </c>
      <c r="BO20" s="268">
        <f t="shared" si="68"/>
        <v>15.949447334207207</v>
      </c>
      <c r="BP20" s="158">
        <f t="shared" si="69"/>
        <v>1.1025635856908553E-2</v>
      </c>
    </row>
    <row r="21" spans="1:68">
      <c r="A21" s="82">
        <v>50</v>
      </c>
      <c r="B21" s="92">
        <v>4</v>
      </c>
      <c r="C21" s="92">
        <v>4</v>
      </c>
      <c r="D21" s="83" t="s">
        <v>33</v>
      </c>
      <c r="E21" s="85">
        <v>11184</v>
      </c>
      <c r="F21" s="108">
        <v>11084</v>
      </c>
      <c r="G21" s="157">
        <f t="shared" si="36"/>
        <v>-100</v>
      </c>
      <c r="H21" s="158">
        <f t="shared" si="37"/>
        <v>-8.9413447782546503E-3</v>
      </c>
      <c r="I21" s="158"/>
      <c r="J21" s="108">
        <v>1506692.8892416186</v>
      </c>
      <c r="K21" s="291">
        <v>1944512.9640269196</v>
      </c>
      <c r="L21" s="157">
        <f t="shared" si="38"/>
        <v>437820.074785301</v>
      </c>
      <c r="M21" s="158">
        <f t="shared" si="39"/>
        <v>0.29058348779071635</v>
      </c>
      <c r="N21" s="158"/>
      <c r="O21" s="108">
        <v>3322384.1953747771</v>
      </c>
      <c r="P21" s="291">
        <v>3171114.4062091894</v>
      </c>
      <c r="Q21" s="157">
        <f t="shared" si="40"/>
        <v>-151269.78916558763</v>
      </c>
      <c r="R21" s="158">
        <f t="shared" si="41"/>
        <v>-4.5530492643257904E-2</v>
      </c>
      <c r="S21" s="158"/>
      <c r="T21" s="108">
        <v>1127128.611962436</v>
      </c>
      <c r="U21" s="108">
        <v>1210539.9385378822</v>
      </c>
      <c r="V21" s="157">
        <f t="shared" si="42"/>
        <v>83411.326575446175</v>
      </c>
      <c r="W21" s="158">
        <f t="shared" si="43"/>
        <v>7.4003379641138983E-2</v>
      </c>
      <c r="X21" s="159"/>
      <c r="Y21" s="89">
        <v>5956205.6965788314</v>
      </c>
      <c r="Z21" s="89">
        <v>6326167.3087739907</v>
      </c>
      <c r="AA21" s="157">
        <f t="shared" si="44"/>
        <v>369961.61219515931</v>
      </c>
      <c r="AB21" s="158">
        <f t="shared" si="45"/>
        <v>6.2113639293495275E-2</v>
      </c>
      <c r="AC21" s="158"/>
      <c r="AD21" s="204">
        <v>-1109278</v>
      </c>
      <c r="AE21" s="204">
        <v>-1109278</v>
      </c>
      <c r="AF21" s="292">
        <f t="shared" si="46"/>
        <v>0</v>
      </c>
      <c r="AG21" s="203">
        <f t="shared" si="47"/>
        <v>0</v>
      </c>
      <c r="AH21" s="158"/>
      <c r="AI21" s="291">
        <f t="shared" si="12"/>
        <v>4846927.6965788314</v>
      </c>
      <c r="AJ21" s="291">
        <f t="shared" si="13"/>
        <v>5216889.3087739907</v>
      </c>
      <c r="AK21" s="157">
        <f t="shared" si="48"/>
        <v>369961.61219515931</v>
      </c>
      <c r="AL21" s="158">
        <f t="shared" si="49"/>
        <v>7.6329096564880475E-2</v>
      </c>
      <c r="AN21" s="108">
        <f t="shared" si="50"/>
        <v>134.71860597653958</v>
      </c>
      <c r="AO21" s="108">
        <f t="shared" si="51"/>
        <v>175.43422627453262</v>
      </c>
      <c r="AP21" s="157">
        <f t="shared" si="52"/>
        <v>40.715620297993041</v>
      </c>
      <c r="AQ21" s="158">
        <f t="shared" si="53"/>
        <v>0.30222714971593023</v>
      </c>
      <c r="AR21" s="293"/>
      <c r="AS21" s="108">
        <v>297.06582576670036</v>
      </c>
      <c r="AT21" s="108">
        <f t="shared" si="54"/>
        <v>286.09837659772552</v>
      </c>
      <c r="AU21" s="108">
        <f t="shared" si="55"/>
        <v>-10.967449168974838</v>
      </c>
      <c r="AV21" s="180">
        <f t="shared" si="56"/>
        <v>-3.6919255658805016E-2</v>
      </c>
      <c r="AW21" s="293"/>
      <c r="AX21" s="108">
        <v>100.78045528991738</v>
      </c>
      <c r="AY21" s="108">
        <f t="shared" si="57"/>
        <v>109.21507926180821</v>
      </c>
      <c r="AZ21" s="157">
        <f t="shared" si="58"/>
        <v>8.4346239718908294</v>
      </c>
      <c r="BA21" s="158">
        <f t="shared" si="59"/>
        <v>8.3693052860564665E-2</v>
      </c>
      <c r="BB21" s="293"/>
      <c r="BC21" s="108">
        <f t="shared" si="60"/>
        <v>532.56488703315733</v>
      </c>
      <c r="BD21" s="108">
        <f t="shared" si="61"/>
        <v>570.74768213406628</v>
      </c>
      <c r="BE21" s="157">
        <f t="shared" si="62"/>
        <v>38.182795100908947</v>
      </c>
      <c r="BF21" s="158">
        <f t="shared" si="63"/>
        <v>7.1696043112454949E-2</v>
      </c>
      <c r="BG21" s="294"/>
      <c r="BH21" s="108">
        <v>-99.184370529327609</v>
      </c>
      <c r="BI21" s="108">
        <v>-99.184370529327609</v>
      </c>
      <c r="BJ21" s="157">
        <f t="shared" si="64"/>
        <v>0</v>
      </c>
      <c r="BK21" s="158">
        <f t="shared" si="65"/>
        <v>0</v>
      </c>
      <c r="BL21" s="158"/>
      <c r="BM21" s="108">
        <f t="shared" si="66"/>
        <v>433.38051650382971</v>
      </c>
      <c r="BN21" s="108">
        <f t="shared" si="67"/>
        <v>470.66846885366209</v>
      </c>
      <c r="BO21" s="268">
        <f t="shared" si="68"/>
        <v>37.287952349832381</v>
      </c>
      <c r="BP21" s="158">
        <f t="shared" si="69"/>
        <v>8.6039752434285716E-2</v>
      </c>
    </row>
    <row r="22" spans="1:68">
      <c r="A22" s="82">
        <v>51</v>
      </c>
      <c r="B22" s="92">
        <v>4</v>
      </c>
      <c r="C22" s="92">
        <v>4</v>
      </c>
      <c r="D22" s="83" t="s">
        <v>34</v>
      </c>
      <c r="E22" s="85">
        <v>9143</v>
      </c>
      <c r="F22" s="108">
        <v>9052</v>
      </c>
      <c r="G22" s="157">
        <f t="shared" si="36"/>
        <v>-91</v>
      </c>
      <c r="H22" s="158">
        <f t="shared" si="37"/>
        <v>-9.9529694848517983E-3</v>
      </c>
      <c r="I22" s="158"/>
      <c r="J22" s="108">
        <v>-4752287.9369600527</v>
      </c>
      <c r="K22" s="291">
        <v>-4720998.9411933664</v>
      </c>
      <c r="L22" s="157">
        <f t="shared" si="38"/>
        <v>31288.995766686276</v>
      </c>
      <c r="M22" s="158">
        <f t="shared" si="39"/>
        <v>-6.583985688944017E-3</v>
      </c>
      <c r="N22" s="158"/>
      <c r="O22" s="108">
        <v>-263985.71895806974</v>
      </c>
      <c r="P22" s="291">
        <v>-342260.65039146761</v>
      </c>
      <c r="Q22" s="157">
        <f t="shared" si="40"/>
        <v>-78274.931433397869</v>
      </c>
      <c r="R22" s="158">
        <f t="shared" si="41"/>
        <v>0.29651199217269286</v>
      </c>
      <c r="S22" s="158"/>
      <c r="T22" s="108">
        <v>1311572.5329423335</v>
      </c>
      <c r="U22" s="108">
        <v>1352849.2092937648</v>
      </c>
      <c r="V22" s="157">
        <f t="shared" si="42"/>
        <v>41276.676351431292</v>
      </c>
      <c r="W22" s="158">
        <f t="shared" si="43"/>
        <v>3.1471135079988839E-2</v>
      </c>
      <c r="X22" s="159"/>
      <c r="Y22" s="89">
        <v>-3704701.122975789</v>
      </c>
      <c r="Z22" s="89">
        <v>-3710410.3822910693</v>
      </c>
      <c r="AA22" s="157">
        <f t="shared" si="44"/>
        <v>-5709.2593152802438</v>
      </c>
      <c r="AB22" s="158">
        <f t="shared" si="45"/>
        <v>1.5410849959994343E-3</v>
      </c>
      <c r="AC22" s="158"/>
      <c r="AD22" s="204">
        <v>-425295</v>
      </c>
      <c r="AE22" s="204">
        <v>-425295</v>
      </c>
      <c r="AF22" s="292">
        <f t="shared" si="46"/>
        <v>0</v>
      </c>
      <c r="AG22" s="203">
        <f t="shared" si="47"/>
        <v>0</v>
      </c>
      <c r="AH22" s="158"/>
      <c r="AI22" s="291">
        <f t="shared" si="12"/>
        <v>-4129996.122975789</v>
      </c>
      <c r="AJ22" s="291">
        <f t="shared" si="13"/>
        <v>-4135705.3822910693</v>
      </c>
      <c r="AK22" s="157">
        <f t="shared" si="48"/>
        <v>-5709.2593152802438</v>
      </c>
      <c r="AL22" s="158">
        <f t="shared" si="49"/>
        <v>1.382388541122055E-3</v>
      </c>
      <c r="AN22" s="108">
        <f t="shared" si="50"/>
        <v>-519.77337164607377</v>
      </c>
      <c r="AO22" s="108">
        <f t="shared" si="51"/>
        <v>-521.54208364928922</v>
      </c>
      <c r="AP22" s="157">
        <f t="shared" si="52"/>
        <v>-1.7687120032154553</v>
      </c>
      <c r="AQ22" s="158">
        <f t="shared" si="53"/>
        <v>3.4028522808202148E-3</v>
      </c>
      <c r="AR22" s="293"/>
      <c r="AS22" s="108">
        <v>-28.872986870619027</v>
      </c>
      <c r="AT22" s="108">
        <f t="shared" si="54"/>
        <v>-37.81050048513783</v>
      </c>
      <c r="AU22" s="108">
        <f t="shared" si="55"/>
        <v>-8.937513614518803</v>
      </c>
      <c r="AV22" s="180">
        <f t="shared" si="56"/>
        <v>0.30954586217796404</v>
      </c>
      <c r="AW22" s="293"/>
      <c r="AX22" s="108">
        <v>143.45100436862447</v>
      </c>
      <c r="AY22" s="108">
        <f t="shared" si="57"/>
        <v>149.45307217120688</v>
      </c>
      <c r="AZ22" s="157">
        <f t="shared" si="58"/>
        <v>6.0020678025824168</v>
      </c>
      <c r="BA22" s="158">
        <f t="shared" si="59"/>
        <v>4.1840542204632944E-2</v>
      </c>
      <c r="BB22" s="293"/>
      <c r="BC22" s="108">
        <f t="shared" si="60"/>
        <v>-405.19535414806836</v>
      </c>
      <c r="BD22" s="108">
        <f t="shared" si="61"/>
        <v>-409.89951196322022</v>
      </c>
      <c r="BE22" s="157">
        <f t="shared" si="62"/>
        <v>-4.7041578151518593</v>
      </c>
      <c r="BF22" s="158">
        <f t="shared" si="63"/>
        <v>1.1609604520373755E-2</v>
      </c>
      <c r="BG22" s="294"/>
      <c r="BH22" s="108">
        <v>-51.722301214043533</v>
      </c>
      <c r="BI22" s="108">
        <v>-51.722301214043533</v>
      </c>
      <c r="BJ22" s="157">
        <f t="shared" si="64"/>
        <v>0</v>
      </c>
      <c r="BK22" s="158">
        <f t="shared" si="65"/>
        <v>0</v>
      </c>
      <c r="BL22" s="158"/>
      <c r="BM22" s="108">
        <f t="shared" si="66"/>
        <v>-451.71126796191504</v>
      </c>
      <c r="BN22" s="108">
        <f t="shared" si="67"/>
        <v>-456.88305151249108</v>
      </c>
      <c r="BO22" s="268">
        <f t="shared" si="68"/>
        <v>-5.1717835505760377</v>
      </c>
      <c r="BP22" s="158">
        <f t="shared" si="69"/>
        <v>1.1449312685757674E-2</v>
      </c>
    </row>
    <row r="23" spans="1:68">
      <c r="A23" s="82">
        <v>52</v>
      </c>
      <c r="B23" s="92">
        <v>14</v>
      </c>
      <c r="C23" s="92">
        <v>14</v>
      </c>
      <c r="D23" s="83" t="s">
        <v>35</v>
      </c>
      <c r="E23" s="85">
        <v>2292</v>
      </c>
      <c r="F23" s="108">
        <v>2272</v>
      </c>
      <c r="G23" s="157">
        <f t="shared" si="36"/>
        <v>-20</v>
      </c>
      <c r="H23" s="158">
        <f t="shared" si="37"/>
        <v>-8.7260034904013961E-3</v>
      </c>
      <c r="I23" s="158"/>
      <c r="J23" s="108">
        <v>1700755.293329285</v>
      </c>
      <c r="K23" s="291">
        <v>1601947.3640694176</v>
      </c>
      <c r="L23" s="157">
        <f t="shared" si="38"/>
        <v>-98807.929259867407</v>
      </c>
      <c r="M23" s="158">
        <f t="shared" si="39"/>
        <v>-5.8096499624262582E-2</v>
      </c>
      <c r="N23" s="158"/>
      <c r="O23" s="108">
        <v>1144337.6095297916</v>
      </c>
      <c r="P23" s="291">
        <v>1051519.8461453724</v>
      </c>
      <c r="Q23" s="157">
        <f t="shared" si="40"/>
        <v>-92817.763384419261</v>
      </c>
      <c r="R23" s="158">
        <f t="shared" si="41"/>
        <v>-8.1110471779878041E-2</v>
      </c>
      <c r="S23" s="158"/>
      <c r="T23" s="108">
        <v>361864.78066952998</v>
      </c>
      <c r="U23" s="108">
        <v>388817.8478949751</v>
      </c>
      <c r="V23" s="157">
        <f t="shared" si="42"/>
        <v>26953.06722544512</v>
      </c>
      <c r="W23" s="158">
        <f t="shared" si="43"/>
        <v>7.4483809050375049E-2</v>
      </c>
      <c r="X23" s="159"/>
      <c r="Y23" s="89">
        <v>3206957.6835286068</v>
      </c>
      <c r="Z23" s="89">
        <v>3042285.0581097649</v>
      </c>
      <c r="AA23" s="157">
        <f t="shared" si="44"/>
        <v>-164672.62541884184</v>
      </c>
      <c r="AB23" s="158">
        <f t="shared" si="45"/>
        <v>-5.1348549519260572E-2</v>
      </c>
      <c r="AC23" s="158"/>
      <c r="AD23" s="204">
        <v>250153</v>
      </c>
      <c r="AE23" s="204">
        <v>250153</v>
      </c>
      <c r="AF23" s="292">
        <f t="shared" si="46"/>
        <v>0</v>
      </c>
      <c r="AG23" s="203">
        <f t="shared" si="47"/>
        <v>0</v>
      </c>
      <c r="AH23" s="158"/>
      <c r="AI23" s="291">
        <f t="shared" si="12"/>
        <v>3457110.6835286068</v>
      </c>
      <c r="AJ23" s="291">
        <f t="shared" si="13"/>
        <v>3292438.0581097649</v>
      </c>
      <c r="AK23" s="157">
        <f t="shared" si="48"/>
        <v>-164672.62541884184</v>
      </c>
      <c r="AL23" s="158">
        <f t="shared" si="49"/>
        <v>-4.7633020893263281E-2</v>
      </c>
      <c r="AN23" s="108">
        <f t="shared" si="50"/>
        <v>742.03983129549954</v>
      </c>
      <c r="AO23" s="108">
        <f t="shared" si="51"/>
        <v>705.08246657984932</v>
      </c>
      <c r="AP23" s="157">
        <f t="shared" si="52"/>
        <v>-36.957364715650215</v>
      </c>
      <c r="AQ23" s="158">
        <f t="shared" si="53"/>
        <v>-4.9805095571659186E-2</v>
      </c>
      <c r="AR23" s="293"/>
      <c r="AS23" s="108">
        <v>499.2746987477276</v>
      </c>
      <c r="AT23" s="108">
        <f t="shared" si="54"/>
        <v>462.81683369074489</v>
      </c>
      <c r="AU23" s="108">
        <f t="shared" si="55"/>
        <v>-36.457865056982712</v>
      </c>
      <c r="AV23" s="180">
        <f t="shared" si="56"/>
        <v>-7.3021655510334724E-2</v>
      </c>
      <c r="AW23" s="293"/>
      <c r="AX23" s="108">
        <v>157.88166695878272</v>
      </c>
      <c r="AY23" s="108">
        <f t="shared" si="57"/>
        <v>171.13461615095736</v>
      </c>
      <c r="AZ23" s="157">
        <f t="shared" si="58"/>
        <v>13.25294919217464</v>
      </c>
      <c r="BA23" s="158">
        <f t="shared" si="59"/>
        <v>8.3942293284973449E-2</v>
      </c>
      <c r="BB23" s="293"/>
      <c r="BC23" s="108">
        <f t="shared" si="60"/>
        <v>1399.19619700201</v>
      </c>
      <c r="BD23" s="108">
        <f t="shared" si="61"/>
        <v>1339.0339164215516</v>
      </c>
      <c r="BE23" s="157">
        <f t="shared" si="62"/>
        <v>-60.1622805804584</v>
      </c>
      <c r="BF23" s="158">
        <f t="shared" si="63"/>
        <v>-4.2997744497423031E-2</v>
      </c>
      <c r="BG23" s="294"/>
      <c r="BH23" s="108">
        <v>109.14179755671903</v>
      </c>
      <c r="BI23" s="108">
        <v>109.14179755671903</v>
      </c>
      <c r="BJ23" s="157">
        <f t="shared" si="64"/>
        <v>0</v>
      </c>
      <c r="BK23" s="158">
        <f t="shared" si="65"/>
        <v>0</v>
      </c>
      <c r="BL23" s="158"/>
      <c r="BM23" s="108">
        <f t="shared" si="66"/>
        <v>1508.337994558729</v>
      </c>
      <c r="BN23" s="108">
        <f t="shared" si="67"/>
        <v>1449.1364692384529</v>
      </c>
      <c r="BO23" s="268">
        <f t="shared" si="68"/>
        <v>-59.201525320276005</v>
      </c>
      <c r="BP23" s="158">
        <f t="shared" si="69"/>
        <v>-3.924950875323914E-2</v>
      </c>
    </row>
    <row r="24" spans="1:68">
      <c r="A24" s="82">
        <v>61</v>
      </c>
      <c r="B24" s="92">
        <v>5</v>
      </c>
      <c r="C24" s="92">
        <v>5</v>
      </c>
      <c r="D24" s="83" t="s">
        <v>36</v>
      </c>
      <c r="E24" s="85">
        <v>16469</v>
      </c>
      <c r="F24" s="108">
        <v>16478</v>
      </c>
      <c r="G24" s="157">
        <f t="shared" si="36"/>
        <v>9</v>
      </c>
      <c r="H24" s="158">
        <f t="shared" si="37"/>
        <v>5.4648126783654139E-4</v>
      </c>
      <c r="I24" s="158"/>
      <c r="J24" s="108">
        <v>3112387.0531330844</v>
      </c>
      <c r="K24" s="291">
        <v>3017656.2459436171</v>
      </c>
      <c r="L24" s="157">
        <f t="shared" si="38"/>
        <v>-94730.807189467363</v>
      </c>
      <c r="M24" s="158">
        <f t="shared" si="39"/>
        <v>-3.0436705195167352E-2</v>
      </c>
      <c r="N24" s="158"/>
      <c r="O24" s="108">
        <v>5412721.295109245</v>
      </c>
      <c r="P24" s="291">
        <v>6336792.3304488892</v>
      </c>
      <c r="Q24" s="157">
        <f t="shared" si="40"/>
        <v>924071.03533964418</v>
      </c>
      <c r="R24" s="158">
        <f t="shared" si="41"/>
        <v>0.17072207951564106</v>
      </c>
      <c r="S24" s="158"/>
      <c r="T24" s="108">
        <v>1933802.2300913956</v>
      </c>
      <c r="U24" s="108">
        <v>2066955.0613730007</v>
      </c>
      <c r="V24" s="157">
        <f t="shared" si="42"/>
        <v>133152.83128160518</v>
      </c>
      <c r="W24" s="158">
        <f t="shared" si="43"/>
        <v>6.8855454404617211E-2</v>
      </c>
      <c r="X24" s="159"/>
      <c r="Y24" s="89">
        <v>10458910.578333724</v>
      </c>
      <c r="Z24" s="89">
        <v>11421403.637765506</v>
      </c>
      <c r="AA24" s="157">
        <f t="shared" si="44"/>
        <v>962493.05943178199</v>
      </c>
      <c r="AB24" s="158">
        <f t="shared" si="45"/>
        <v>9.2026129511580818E-2</v>
      </c>
      <c r="AC24" s="158"/>
      <c r="AD24" s="204">
        <v>2616359</v>
      </c>
      <c r="AE24" s="204">
        <v>2616359</v>
      </c>
      <c r="AF24" s="292">
        <f t="shared" si="46"/>
        <v>0</v>
      </c>
      <c r="AG24" s="203">
        <f t="shared" si="47"/>
        <v>0</v>
      </c>
      <c r="AH24" s="158"/>
      <c r="AI24" s="291">
        <f t="shared" si="12"/>
        <v>13075269.578333724</v>
      </c>
      <c r="AJ24" s="291">
        <f t="shared" si="13"/>
        <v>14037762.637765506</v>
      </c>
      <c r="AK24" s="157">
        <f t="shared" si="48"/>
        <v>962493.05943178199</v>
      </c>
      <c r="AL24" s="158">
        <f t="shared" si="49"/>
        <v>7.3611718187950315E-2</v>
      </c>
      <c r="AN24" s="108">
        <f t="shared" si="50"/>
        <v>188.98458031046721</v>
      </c>
      <c r="AO24" s="108">
        <f t="shared" si="51"/>
        <v>183.1324339084608</v>
      </c>
      <c r="AP24" s="157">
        <f t="shared" si="52"/>
        <v>-5.8521464020064116</v>
      </c>
      <c r="AQ24" s="158">
        <f t="shared" si="53"/>
        <v>-3.0966263979804079E-2</v>
      </c>
      <c r="AR24" s="293"/>
      <c r="AS24" s="108">
        <v>328.66119953301626</v>
      </c>
      <c r="AT24" s="108">
        <f t="shared" si="54"/>
        <v>384.56076771749542</v>
      </c>
      <c r="AU24" s="108">
        <f t="shared" si="55"/>
        <v>55.899568184479165</v>
      </c>
      <c r="AV24" s="180">
        <f t="shared" si="56"/>
        <v>0.17008265126490441</v>
      </c>
      <c r="AW24" s="293"/>
      <c r="AX24" s="108">
        <v>117.42074382727522</v>
      </c>
      <c r="AY24" s="108">
        <f t="shared" si="57"/>
        <v>125.43725339076349</v>
      </c>
      <c r="AZ24" s="157">
        <f t="shared" si="58"/>
        <v>8.0165095634882704</v>
      </c>
      <c r="BA24" s="158">
        <f t="shared" si="59"/>
        <v>6.8271663951307265E-2</v>
      </c>
      <c r="BB24" s="293"/>
      <c r="BC24" s="108">
        <f t="shared" si="60"/>
        <v>635.06652367075867</v>
      </c>
      <c r="BD24" s="108">
        <f t="shared" si="61"/>
        <v>693.13045501671968</v>
      </c>
      <c r="BE24" s="157">
        <f t="shared" si="62"/>
        <v>58.063931345961009</v>
      </c>
      <c r="BF24" s="158">
        <f t="shared" si="63"/>
        <v>9.1429683634313932E-2</v>
      </c>
      <c r="BG24" s="294"/>
      <c r="BH24" s="108">
        <v>158.86568704839397</v>
      </c>
      <c r="BI24" s="108">
        <v>158.86568704839397</v>
      </c>
      <c r="BJ24" s="157">
        <f t="shared" si="64"/>
        <v>0</v>
      </c>
      <c r="BK24" s="158">
        <f t="shared" si="65"/>
        <v>0</v>
      </c>
      <c r="BL24" s="158"/>
      <c r="BM24" s="108">
        <f t="shared" si="66"/>
        <v>793.93221071915264</v>
      </c>
      <c r="BN24" s="108">
        <f t="shared" si="67"/>
        <v>851.90937236105754</v>
      </c>
      <c r="BO24" s="268">
        <f t="shared" si="68"/>
        <v>57.9771616419049</v>
      </c>
      <c r="BP24" s="158">
        <f t="shared" si="69"/>
        <v>7.3025329945221068E-2</v>
      </c>
    </row>
    <row r="25" spans="1:68">
      <c r="A25" s="82">
        <v>69</v>
      </c>
      <c r="B25" s="92">
        <v>17</v>
      </c>
      <c r="C25" s="92">
        <v>17</v>
      </c>
      <c r="D25" s="83" t="s">
        <v>37</v>
      </c>
      <c r="E25" s="85">
        <v>6558</v>
      </c>
      <c r="F25" s="108">
        <v>6492</v>
      </c>
      <c r="G25" s="157">
        <f t="shared" si="36"/>
        <v>-66</v>
      </c>
      <c r="H25" s="158">
        <f t="shared" si="37"/>
        <v>-1.0064043915827997E-2</v>
      </c>
      <c r="I25" s="158"/>
      <c r="J25" s="108">
        <v>211183.4131551981</v>
      </c>
      <c r="K25" s="291">
        <v>507795.71347304108</v>
      </c>
      <c r="L25" s="157">
        <f t="shared" si="38"/>
        <v>296612.30031784298</v>
      </c>
      <c r="M25" s="158">
        <f t="shared" si="39"/>
        <v>1.4045246067685413</v>
      </c>
      <c r="N25" s="158"/>
      <c r="O25" s="108">
        <v>3234088.2893262082</v>
      </c>
      <c r="P25" s="291">
        <v>3087805.9732809421</v>
      </c>
      <c r="Q25" s="157">
        <f t="shared" si="40"/>
        <v>-146282.31604526611</v>
      </c>
      <c r="R25" s="158">
        <f t="shared" si="41"/>
        <v>-4.5231392268435151E-2</v>
      </c>
      <c r="S25" s="158"/>
      <c r="T25" s="108">
        <v>778980.40699503571</v>
      </c>
      <c r="U25" s="108">
        <v>850701.09413809865</v>
      </c>
      <c r="V25" s="157">
        <f t="shared" si="42"/>
        <v>71720.68714306294</v>
      </c>
      <c r="W25" s="158">
        <f t="shared" si="43"/>
        <v>9.2069950025739228E-2</v>
      </c>
      <c r="X25" s="159"/>
      <c r="Y25" s="89">
        <v>4224252.1094764415</v>
      </c>
      <c r="Z25" s="89">
        <v>4446302.7808920816</v>
      </c>
      <c r="AA25" s="157">
        <f t="shared" si="44"/>
        <v>222050.67141564004</v>
      </c>
      <c r="AB25" s="158">
        <f t="shared" si="45"/>
        <v>5.2565676872718958E-2</v>
      </c>
      <c r="AC25" s="158"/>
      <c r="AD25" s="204">
        <v>683940</v>
      </c>
      <c r="AE25" s="204">
        <v>683940</v>
      </c>
      <c r="AF25" s="292">
        <f t="shared" si="46"/>
        <v>0</v>
      </c>
      <c r="AG25" s="203">
        <f t="shared" si="47"/>
        <v>0</v>
      </c>
      <c r="AH25" s="158"/>
      <c r="AI25" s="291">
        <f t="shared" si="12"/>
        <v>4908192.1094764415</v>
      </c>
      <c r="AJ25" s="291">
        <f t="shared" si="13"/>
        <v>5130242.7808920816</v>
      </c>
      <c r="AK25" s="157">
        <f t="shared" si="48"/>
        <v>222050.67141564004</v>
      </c>
      <c r="AL25" s="158">
        <f t="shared" si="49"/>
        <v>4.5240827266503685E-2</v>
      </c>
      <c r="AN25" s="108">
        <f t="shared" si="50"/>
        <v>32.202411277096388</v>
      </c>
      <c r="AO25" s="108">
        <f t="shared" si="51"/>
        <v>78.218686610141873</v>
      </c>
      <c r="AP25" s="157">
        <f t="shared" si="52"/>
        <v>46.016275333045485</v>
      </c>
      <c r="AQ25" s="158">
        <f t="shared" si="53"/>
        <v>1.4289698661719179</v>
      </c>
      <c r="AR25" s="293"/>
      <c r="AS25" s="108">
        <v>493.15161471884846</v>
      </c>
      <c r="AT25" s="108">
        <f t="shared" si="54"/>
        <v>475.63246661752032</v>
      </c>
      <c r="AU25" s="108">
        <f t="shared" si="55"/>
        <v>-17.519148101328142</v>
      </c>
      <c r="AV25" s="180">
        <f t="shared" si="56"/>
        <v>-3.5524872226801923E-2</v>
      </c>
      <c r="AW25" s="293"/>
      <c r="AX25" s="108">
        <v>118.78322766011523</v>
      </c>
      <c r="AY25" s="108">
        <f t="shared" si="57"/>
        <v>131.03836939896775</v>
      </c>
      <c r="AZ25" s="157">
        <f t="shared" si="58"/>
        <v>12.255141738852515</v>
      </c>
      <c r="BA25" s="158">
        <f t="shared" si="59"/>
        <v>0.10317232474873655</v>
      </c>
      <c r="BB25" s="293"/>
      <c r="BC25" s="108">
        <f t="shared" si="60"/>
        <v>644.13725365606001</v>
      </c>
      <c r="BD25" s="108">
        <f t="shared" si="61"/>
        <v>684.88952262662997</v>
      </c>
      <c r="BE25" s="157">
        <f t="shared" si="62"/>
        <v>40.752268970569958</v>
      </c>
      <c r="BF25" s="158">
        <f t="shared" si="63"/>
        <v>6.3266436988800245E-2</v>
      </c>
      <c r="BG25" s="294"/>
      <c r="BH25" s="108">
        <v>104.29094236047575</v>
      </c>
      <c r="BI25" s="108">
        <v>104.29094236047575</v>
      </c>
      <c r="BJ25" s="157">
        <f t="shared" si="64"/>
        <v>0</v>
      </c>
      <c r="BK25" s="158">
        <f t="shared" si="65"/>
        <v>0</v>
      </c>
      <c r="BL25" s="158"/>
      <c r="BM25" s="108">
        <f t="shared" si="66"/>
        <v>748.42819601653571</v>
      </c>
      <c r="BN25" s="108">
        <f t="shared" si="67"/>
        <v>790.24072410537303</v>
      </c>
      <c r="BO25" s="268">
        <f t="shared" si="68"/>
        <v>41.812528088837325</v>
      </c>
      <c r="BP25" s="158">
        <f t="shared" si="69"/>
        <v>5.586712033483239E-2</v>
      </c>
    </row>
    <row r="26" spans="1:68">
      <c r="A26" s="82">
        <v>71</v>
      </c>
      <c r="B26" s="92">
        <v>17</v>
      </c>
      <c r="C26" s="92">
        <v>17</v>
      </c>
      <c r="D26" s="83" t="s">
        <v>38</v>
      </c>
      <c r="E26" s="85">
        <v>6473</v>
      </c>
      <c r="F26" s="108">
        <v>6365</v>
      </c>
      <c r="G26" s="157">
        <f t="shared" si="36"/>
        <v>-108</v>
      </c>
      <c r="H26" s="158">
        <f t="shared" si="37"/>
        <v>-1.6684690251815234E-2</v>
      </c>
      <c r="I26" s="158"/>
      <c r="J26" s="108">
        <v>4049476.2247081208</v>
      </c>
      <c r="K26" s="291">
        <v>4135462.9776203912</v>
      </c>
      <c r="L26" s="157">
        <f t="shared" si="38"/>
        <v>85986.752912270371</v>
      </c>
      <c r="M26" s="158">
        <f t="shared" si="39"/>
        <v>2.1234043155412809E-2</v>
      </c>
      <c r="N26" s="158"/>
      <c r="O26" s="108">
        <v>3990859.5010169088</v>
      </c>
      <c r="P26" s="291">
        <v>4073624.8377337605</v>
      </c>
      <c r="Q26" s="157">
        <f t="shared" si="40"/>
        <v>82765.336716851685</v>
      </c>
      <c r="R26" s="158">
        <f t="shared" si="41"/>
        <v>2.0738724752340267E-2</v>
      </c>
      <c r="S26" s="158"/>
      <c r="T26" s="108">
        <v>929822.11749077449</v>
      </c>
      <c r="U26" s="108">
        <v>995901.78773142037</v>
      </c>
      <c r="V26" s="157">
        <f t="shared" si="42"/>
        <v>66079.670240645879</v>
      </c>
      <c r="W26" s="158">
        <f t="shared" si="43"/>
        <v>7.1067001954060863E-2</v>
      </c>
      <c r="X26" s="159"/>
      <c r="Y26" s="89">
        <v>8970157.8432158045</v>
      </c>
      <c r="Z26" s="89">
        <v>9204989.6030855719</v>
      </c>
      <c r="AA26" s="157">
        <f t="shared" si="44"/>
        <v>234831.75986976735</v>
      </c>
      <c r="AB26" s="158">
        <f t="shared" si="45"/>
        <v>2.6179222704243974E-2</v>
      </c>
      <c r="AC26" s="158"/>
      <c r="AD26" s="204">
        <v>801070</v>
      </c>
      <c r="AE26" s="204">
        <v>801070</v>
      </c>
      <c r="AF26" s="292">
        <f t="shared" si="46"/>
        <v>0</v>
      </c>
      <c r="AG26" s="203">
        <f t="shared" si="47"/>
        <v>0</v>
      </c>
      <c r="AH26" s="158"/>
      <c r="AI26" s="291">
        <f t="shared" si="12"/>
        <v>9771227.8432158045</v>
      </c>
      <c r="AJ26" s="291">
        <f t="shared" si="13"/>
        <v>10006059.603085572</v>
      </c>
      <c r="AK26" s="157">
        <f t="shared" si="48"/>
        <v>234831.75986976735</v>
      </c>
      <c r="AL26" s="158">
        <f t="shared" si="49"/>
        <v>2.4032983739378445E-2</v>
      </c>
      <c r="AN26" s="108">
        <f t="shared" si="50"/>
        <v>625.5949675124549</v>
      </c>
      <c r="AO26" s="108">
        <f t="shared" si="51"/>
        <v>649.71924235984147</v>
      </c>
      <c r="AP26" s="157">
        <f t="shared" si="52"/>
        <v>24.124274847386573</v>
      </c>
      <c r="AQ26" s="158">
        <f t="shared" si="53"/>
        <v>3.8562130611938285E-2</v>
      </c>
      <c r="AR26" s="293"/>
      <c r="AS26" s="108">
        <v>616.53939456463911</v>
      </c>
      <c r="AT26" s="108">
        <f t="shared" si="54"/>
        <v>640.00390223625459</v>
      </c>
      <c r="AU26" s="108">
        <f t="shared" si="55"/>
        <v>23.464507671615479</v>
      </c>
      <c r="AV26" s="180">
        <f t="shared" si="56"/>
        <v>3.8058407748923523E-2</v>
      </c>
      <c r="AW26" s="293"/>
      <c r="AX26" s="108">
        <v>143.64624092241226</v>
      </c>
      <c r="AY26" s="108">
        <f t="shared" si="57"/>
        <v>156.46532407406448</v>
      </c>
      <c r="AZ26" s="157">
        <f t="shared" si="58"/>
        <v>12.819083151652222</v>
      </c>
      <c r="BA26" s="158">
        <f t="shared" si="59"/>
        <v>8.9240644720916862E-2</v>
      </c>
      <c r="BB26" s="293"/>
      <c r="BC26" s="108">
        <f t="shared" si="60"/>
        <v>1385.7806029995063</v>
      </c>
      <c r="BD26" s="108">
        <f t="shared" si="61"/>
        <v>1446.1884686701605</v>
      </c>
      <c r="BE26" s="157">
        <f t="shared" si="62"/>
        <v>60.407865670654246</v>
      </c>
      <c r="BF26" s="158">
        <f t="shared" si="63"/>
        <v>4.3591218941802269E-2</v>
      </c>
      <c r="BG26" s="294"/>
      <c r="BH26" s="108">
        <v>123.75560018538545</v>
      </c>
      <c r="BI26" s="108">
        <v>123.75560018538545</v>
      </c>
      <c r="BJ26" s="157">
        <f t="shared" si="64"/>
        <v>0</v>
      </c>
      <c r="BK26" s="158">
        <f t="shared" si="65"/>
        <v>0</v>
      </c>
      <c r="BL26" s="158"/>
      <c r="BM26" s="108">
        <f t="shared" si="66"/>
        <v>1509.5362031848917</v>
      </c>
      <c r="BN26" s="108">
        <f t="shared" si="67"/>
        <v>1572.0439282145439</v>
      </c>
      <c r="BO26" s="268">
        <f t="shared" si="68"/>
        <v>62.507725029652192</v>
      </c>
      <c r="BP26" s="158">
        <f t="shared" si="69"/>
        <v>4.1408563039276834E-2</v>
      </c>
    </row>
    <row r="27" spans="1:68">
      <c r="A27" s="82">
        <v>72</v>
      </c>
      <c r="B27" s="92">
        <v>17</v>
      </c>
      <c r="C27" s="92">
        <v>17</v>
      </c>
      <c r="D27" s="83" t="s">
        <v>39</v>
      </c>
      <c r="E27" s="85">
        <v>948</v>
      </c>
      <c r="F27" s="108">
        <v>927</v>
      </c>
      <c r="G27" s="157">
        <f t="shared" si="36"/>
        <v>-21</v>
      </c>
      <c r="H27" s="158">
        <f t="shared" si="37"/>
        <v>-2.2151898734177215E-2</v>
      </c>
      <c r="I27" s="158"/>
      <c r="J27" s="108">
        <v>1163777.4965679941</v>
      </c>
      <c r="K27" s="291">
        <v>1098245.6066464284</v>
      </c>
      <c r="L27" s="157">
        <f t="shared" si="38"/>
        <v>-65531.889921565773</v>
      </c>
      <c r="M27" s="158">
        <f t="shared" si="39"/>
        <v>-5.6309638324182058E-2</v>
      </c>
      <c r="N27" s="158"/>
      <c r="O27" s="108">
        <v>366875.2433164253</v>
      </c>
      <c r="P27" s="291">
        <v>358234.76746618684</v>
      </c>
      <c r="Q27" s="157">
        <f t="shared" si="40"/>
        <v>-8640.4758502384648</v>
      </c>
      <c r="R27" s="158">
        <f t="shared" si="41"/>
        <v>-2.3551536953356548E-2</v>
      </c>
      <c r="S27" s="158"/>
      <c r="T27" s="108">
        <v>108263.34543785875</v>
      </c>
      <c r="U27" s="108">
        <v>114668.50086729118</v>
      </c>
      <c r="V27" s="157">
        <f t="shared" si="42"/>
        <v>6405.1554294324305</v>
      </c>
      <c r="W27" s="158">
        <f t="shared" si="43"/>
        <v>5.9162733273459361E-2</v>
      </c>
      <c r="X27" s="159"/>
      <c r="Y27" s="89">
        <v>1638916.0853222781</v>
      </c>
      <c r="Z27" s="89">
        <v>1571148.8749799062</v>
      </c>
      <c r="AA27" s="157">
        <f t="shared" si="44"/>
        <v>-67767.210342371836</v>
      </c>
      <c r="AB27" s="158">
        <f t="shared" si="45"/>
        <v>-4.1348798116802928E-2</v>
      </c>
      <c r="AC27" s="158"/>
      <c r="AD27" s="204">
        <v>-244162</v>
      </c>
      <c r="AE27" s="204">
        <v>-244162</v>
      </c>
      <c r="AF27" s="292">
        <f t="shared" si="46"/>
        <v>0</v>
      </c>
      <c r="AG27" s="203">
        <f t="shared" si="47"/>
        <v>0</v>
      </c>
      <c r="AH27" s="158"/>
      <c r="AI27" s="291">
        <f t="shared" si="12"/>
        <v>1394754.0853222781</v>
      </c>
      <c r="AJ27" s="291">
        <f t="shared" si="13"/>
        <v>1326986.8749799062</v>
      </c>
      <c r="AK27" s="157">
        <f t="shared" si="48"/>
        <v>-67767.210342371836</v>
      </c>
      <c r="AL27" s="158">
        <f t="shared" si="49"/>
        <v>-4.8587210502210675E-2</v>
      </c>
      <c r="AN27" s="108">
        <f t="shared" si="50"/>
        <v>1227.6133930042133</v>
      </c>
      <c r="AO27" s="108">
        <f t="shared" si="51"/>
        <v>1184.7309672561255</v>
      </c>
      <c r="AP27" s="157">
        <f t="shared" si="52"/>
        <v>-42.882425748087826</v>
      </c>
      <c r="AQ27" s="158">
        <f t="shared" si="53"/>
        <v>-3.4931539515992108E-2</v>
      </c>
      <c r="AR27" s="293"/>
      <c r="AS27" s="108">
        <v>386.99920181057519</v>
      </c>
      <c r="AT27" s="108">
        <f t="shared" si="54"/>
        <v>386.44527234755861</v>
      </c>
      <c r="AU27" s="108">
        <f t="shared" si="55"/>
        <v>-0.55392946301657275</v>
      </c>
      <c r="AV27" s="180">
        <f t="shared" si="56"/>
        <v>-1.4313452338532344E-3</v>
      </c>
      <c r="AW27" s="293"/>
      <c r="AX27" s="108">
        <v>114.2018411791759</v>
      </c>
      <c r="AY27" s="108">
        <f t="shared" si="57"/>
        <v>123.698490687477</v>
      </c>
      <c r="AZ27" s="157">
        <f t="shared" si="58"/>
        <v>9.496649508301104</v>
      </c>
      <c r="BA27" s="158">
        <f t="shared" si="59"/>
        <v>8.315671104988076E-2</v>
      </c>
      <c r="BB27" s="293"/>
      <c r="BC27" s="108">
        <f t="shared" si="60"/>
        <v>1728.8144359939643</v>
      </c>
      <c r="BD27" s="108">
        <f t="shared" si="61"/>
        <v>1694.8747302911611</v>
      </c>
      <c r="BE27" s="157">
        <f t="shared" si="62"/>
        <v>-33.939705702803167</v>
      </c>
      <c r="BF27" s="158">
        <f t="shared" si="63"/>
        <v>-1.9631780598413317E-2</v>
      </c>
      <c r="BG27" s="294"/>
      <c r="BH27" s="108">
        <v>-257.55485232067508</v>
      </c>
      <c r="BI27" s="108">
        <v>-257.55485232067508</v>
      </c>
      <c r="BJ27" s="157">
        <f t="shared" si="64"/>
        <v>0</v>
      </c>
      <c r="BK27" s="158">
        <f t="shared" si="65"/>
        <v>0</v>
      </c>
      <c r="BL27" s="158"/>
      <c r="BM27" s="108">
        <f t="shared" si="66"/>
        <v>1471.2595836732892</v>
      </c>
      <c r="BN27" s="108">
        <f t="shared" si="67"/>
        <v>1431.4853020279463</v>
      </c>
      <c r="BO27" s="268">
        <f t="shared" si="68"/>
        <v>-39.774281645342853</v>
      </c>
      <c r="BP27" s="158">
        <f t="shared" si="69"/>
        <v>-2.703416996342585E-2</v>
      </c>
    </row>
    <row r="28" spans="1:68">
      <c r="A28" s="82">
        <v>74</v>
      </c>
      <c r="B28" s="92">
        <v>16</v>
      </c>
      <c r="C28" s="92">
        <v>16</v>
      </c>
      <c r="D28" s="83" t="s">
        <v>40</v>
      </c>
      <c r="E28" s="85">
        <v>1013</v>
      </c>
      <c r="F28" s="108">
        <v>985</v>
      </c>
      <c r="G28" s="157">
        <f t="shared" si="36"/>
        <v>-28</v>
      </c>
      <c r="H28" s="158">
        <f t="shared" si="37"/>
        <v>-2.7640671273445213E-2</v>
      </c>
      <c r="I28" s="158"/>
      <c r="J28" s="108">
        <v>844645.13349972211</v>
      </c>
      <c r="K28" s="291">
        <v>849280.76777391403</v>
      </c>
      <c r="L28" s="157">
        <f t="shared" si="38"/>
        <v>4635.6342741919216</v>
      </c>
      <c r="M28" s="158">
        <f t="shared" si="39"/>
        <v>5.4882625736379104E-3</v>
      </c>
      <c r="N28" s="158"/>
      <c r="O28" s="108">
        <v>567262.96098241222</v>
      </c>
      <c r="P28" s="291">
        <v>553254.55975550413</v>
      </c>
      <c r="Q28" s="157">
        <f t="shared" si="40"/>
        <v>-14008.401226908085</v>
      </c>
      <c r="R28" s="158">
        <f t="shared" si="41"/>
        <v>-2.4694722184307058E-2</v>
      </c>
      <c r="S28" s="158"/>
      <c r="T28" s="108">
        <v>206529.04061873088</v>
      </c>
      <c r="U28" s="108">
        <v>222518.10660809153</v>
      </c>
      <c r="V28" s="157">
        <f t="shared" si="42"/>
        <v>15989.06598936065</v>
      </c>
      <c r="W28" s="158">
        <f t="shared" si="43"/>
        <v>7.7418003499458182E-2</v>
      </c>
      <c r="X28" s="159"/>
      <c r="Y28" s="89">
        <v>1618437.1351008653</v>
      </c>
      <c r="Z28" s="89">
        <v>1625053.4341375099</v>
      </c>
      <c r="AA28" s="157">
        <f t="shared" si="44"/>
        <v>6616.299036644632</v>
      </c>
      <c r="AB28" s="158">
        <f t="shared" si="45"/>
        <v>4.0880791061632966E-3</v>
      </c>
      <c r="AC28" s="158"/>
      <c r="AD28" s="204">
        <v>-288847</v>
      </c>
      <c r="AE28" s="204">
        <v>-288847</v>
      </c>
      <c r="AF28" s="292">
        <f t="shared" si="46"/>
        <v>0</v>
      </c>
      <c r="AG28" s="203">
        <f t="shared" si="47"/>
        <v>0</v>
      </c>
      <c r="AH28" s="158"/>
      <c r="AI28" s="291">
        <f t="shared" si="12"/>
        <v>1329590.1351008653</v>
      </c>
      <c r="AJ28" s="291">
        <f t="shared" si="13"/>
        <v>1336206.4341375099</v>
      </c>
      <c r="AK28" s="157">
        <f t="shared" si="48"/>
        <v>6616.299036644632</v>
      </c>
      <c r="AL28" s="158">
        <f t="shared" si="49"/>
        <v>4.9761944391552718E-3</v>
      </c>
      <c r="AN28" s="108">
        <f t="shared" si="50"/>
        <v>833.8056599207523</v>
      </c>
      <c r="AO28" s="108">
        <f t="shared" si="51"/>
        <v>862.21397743544571</v>
      </c>
      <c r="AP28" s="157">
        <f t="shared" si="52"/>
        <v>28.408317514693408</v>
      </c>
      <c r="AQ28" s="158">
        <f t="shared" si="53"/>
        <v>3.4070670037660129E-2</v>
      </c>
      <c r="AR28" s="293"/>
      <c r="AS28" s="108">
        <v>559.98317964700118</v>
      </c>
      <c r="AT28" s="108">
        <f t="shared" si="54"/>
        <v>561.6797560969585</v>
      </c>
      <c r="AU28" s="108">
        <f t="shared" si="55"/>
        <v>1.6965764499573197</v>
      </c>
      <c r="AV28" s="180">
        <f t="shared" si="56"/>
        <v>3.029691804362405E-3</v>
      </c>
      <c r="AW28" s="293"/>
      <c r="AX28" s="108">
        <v>203.87861857722694</v>
      </c>
      <c r="AY28" s="108">
        <f t="shared" si="57"/>
        <v>225.90670721633657</v>
      </c>
      <c r="AZ28" s="157">
        <f t="shared" si="58"/>
        <v>22.028088639109626</v>
      </c>
      <c r="BA28" s="158">
        <f t="shared" si="59"/>
        <v>0.10804511425883354</v>
      </c>
      <c r="BB28" s="293"/>
      <c r="BC28" s="108">
        <f t="shared" si="60"/>
        <v>1597.6674581449806</v>
      </c>
      <c r="BD28" s="108">
        <f t="shared" si="61"/>
        <v>1649.800440748741</v>
      </c>
      <c r="BE28" s="157">
        <f t="shared" si="62"/>
        <v>52.132982603760411</v>
      </c>
      <c r="BF28" s="158">
        <f t="shared" si="63"/>
        <v>3.2630684400551641E-2</v>
      </c>
      <c r="BG28" s="294"/>
      <c r="BH28" s="108">
        <v>-285.14017769002959</v>
      </c>
      <c r="BI28" s="108">
        <v>-285.14017769002959</v>
      </c>
      <c r="BJ28" s="157">
        <f t="shared" si="64"/>
        <v>0</v>
      </c>
      <c r="BK28" s="158">
        <f t="shared" si="65"/>
        <v>0</v>
      </c>
      <c r="BL28" s="158"/>
      <c r="BM28" s="108">
        <f t="shared" si="66"/>
        <v>1312.5272804549509</v>
      </c>
      <c r="BN28" s="108">
        <f t="shared" si="67"/>
        <v>1356.5547554695531</v>
      </c>
      <c r="BO28" s="268">
        <f t="shared" si="68"/>
        <v>44.02747501460226</v>
      </c>
      <c r="BP28" s="158">
        <f t="shared" si="69"/>
        <v>3.3544045651638849E-2</v>
      </c>
    </row>
    <row r="29" spans="1:68">
      <c r="A29" s="82">
        <v>75</v>
      </c>
      <c r="B29" s="92">
        <v>8</v>
      </c>
      <c r="C29" s="92">
        <v>8</v>
      </c>
      <c r="D29" s="83" t="s">
        <v>41</v>
      </c>
      <c r="E29" s="85">
        <v>19534</v>
      </c>
      <c r="F29" s="108">
        <v>19311</v>
      </c>
      <c r="G29" s="157">
        <f t="shared" si="36"/>
        <v>-223</v>
      </c>
      <c r="H29" s="158">
        <f t="shared" si="37"/>
        <v>-1.1415992628237944E-2</v>
      </c>
      <c r="I29" s="158"/>
      <c r="J29" s="108">
        <v>-1510394.7144577308</v>
      </c>
      <c r="K29" s="291">
        <v>-972132.13888928946</v>
      </c>
      <c r="L29" s="157">
        <f t="shared" si="38"/>
        <v>538262.5755684413</v>
      </c>
      <c r="M29" s="158">
        <f t="shared" si="39"/>
        <v>-0.35637212605162683</v>
      </c>
      <c r="N29" s="158"/>
      <c r="O29" s="108">
        <v>-92688.728919482513</v>
      </c>
      <c r="P29" s="291">
        <v>2597952.9764621006</v>
      </c>
      <c r="Q29" s="157">
        <f t="shared" si="40"/>
        <v>2690641.705381583</v>
      </c>
      <c r="R29" s="158">
        <f t="shared" si="41"/>
        <v>-29.028790628026716</v>
      </c>
      <c r="S29" s="158"/>
      <c r="T29" s="108">
        <v>1605503.3102308079</v>
      </c>
      <c r="U29" s="108">
        <v>1744980.6358161434</v>
      </c>
      <c r="V29" s="157">
        <f t="shared" si="42"/>
        <v>139477.32558533549</v>
      </c>
      <c r="W29" s="158">
        <f t="shared" si="43"/>
        <v>8.6874517602386112E-2</v>
      </c>
      <c r="X29" s="159"/>
      <c r="Y29" s="89">
        <v>2419.8668535945471</v>
      </c>
      <c r="Z29" s="89">
        <v>3370801.4733889545</v>
      </c>
      <c r="AA29" s="157">
        <f t="shared" si="44"/>
        <v>3368381.6065353602</v>
      </c>
      <c r="AB29" s="158">
        <f t="shared" si="45"/>
        <v>1391.9698108728003</v>
      </c>
      <c r="AC29" s="158"/>
      <c r="AD29" s="204">
        <v>-1622547</v>
      </c>
      <c r="AE29" s="204">
        <v>-1622547</v>
      </c>
      <c r="AF29" s="292">
        <f t="shared" si="46"/>
        <v>0</v>
      </c>
      <c r="AG29" s="203">
        <f t="shared" si="47"/>
        <v>0</v>
      </c>
      <c r="AH29" s="158"/>
      <c r="AI29" s="291">
        <f t="shared" si="12"/>
        <v>-1620127.1331464055</v>
      </c>
      <c r="AJ29" s="291">
        <f t="shared" si="13"/>
        <v>1748254.4733889545</v>
      </c>
      <c r="AK29" s="157">
        <f t="shared" si="48"/>
        <v>3368381.6065353602</v>
      </c>
      <c r="AL29" s="158">
        <f t="shared" si="49"/>
        <v>-2.0790847444136786</v>
      </c>
      <c r="AN29" s="108">
        <f t="shared" si="50"/>
        <v>-77.321322538022457</v>
      </c>
      <c r="AO29" s="108">
        <f t="shared" si="51"/>
        <v>-50.340849199383229</v>
      </c>
      <c r="AP29" s="157">
        <f t="shared" si="52"/>
        <v>26.980473338639229</v>
      </c>
      <c r="AQ29" s="158">
        <f t="shared" si="53"/>
        <v>-0.3489396256171341</v>
      </c>
      <c r="AR29" s="293"/>
      <c r="AS29" s="108">
        <v>-4.7449948254060876</v>
      </c>
      <c r="AT29" s="108">
        <f t="shared" si="54"/>
        <v>134.53228607850969</v>
      </c>
      <c r="AU29" s="108">
        <f t="shared" si="55"/>
        <v>139.27728090391577</v>
      </c>
      <c r="AV29" s="180">
        <f t="shared" si="56"/>
        <v>-29.352462126657027</v>
      </c>
      <c r="AW29" s="293"/>
      <c r="AX29" s="108">
        <v>82.190197104065106</v>
      </c>
      <c r="AY29" s="108">
        <f t="shared" si="57"/>
        <v>90.362002786812866</v>
      </c>
      <c r="AZ29" s="157">
        <f t="shared" si="58"/>
        <v>8.1718056827477596</v>
      </c>
      <c r="BA29" s="158">
        <f t="shared" si="59"/>
        <v>9.9425551594687495E-2</v>
      </c>
      <c r="BB29" s="293"/>
      <c r="BC29" s="108">
        <f t="shared" si="60"/>
        <v>0.12387974063655918</v>
      </c>
      <c r="BD29" s="108">
        <f t="shared" si="61"/>
        <v>174.55343966593935</v>
      </c>
      <c r="BE29" s="157">
        <f t="shared" si="62"/>
        <v>174.42955992530278</v>
      </c>
      <c r="BF29" s="158">
        <f t="shared" si="63"/>
        <v>1408.0555789751584</v>
      </c>
      <c r="BG29" s="294"/>
      <c r="BH29" s="108">
        <v>-83.062711170267221</v>
      </c>
      <c r="BI29" s="108">
        <v>-83.062711170267221</v>
      </c>
      <c r="BJ29" s="157">
        <f t="shared" si="64"/>
        <v>0</v>
      </c>
      <c r="BK29" s="158">
        <f t="shared" si="65"/>
        <v>0</v>
      </c>
      <c r="BL29" s="158"/>
      <c r="BM29" s="108">
        <f t="shared" si="66"/>
        <v>-82.938831429630667</v>
      </c>
      <c r="BN29" s="108">
        <f t="shared" si="67"/>
        <v>90.53153505198874</v>
      </c>
      <c r="BO29" s="268">
        <f t="shared" si="68"/>
        <v>173.47036648161941</v>
      </c>
      <c r="BP29" s="158">
        <f t="shared" si="69"/>
        <v>-2.0915458234880013</v>
      </c>
    </row>
    <row r="30" spans="1:68">
      <c r="A30" s="82">
        <v>77</v>
      </c>
      <c r="B30" s="92">
        <v>13</v>
      </c>
      <c r="C30" s="92">
        <v>13</v>
      </c>
      <c r="D30" s="83" t="s">
        <v>42</v>
      </c>
      <c r="E30" s="85">
        <v>4549</v>
      </c>
      <c r="F30" s="108">
        <v>4509</v>
      </c>
      <c r="G30" s="157">
        <f t="shared" si="36"/>
        <v>-40</v>
      </c>
      <c r="H30" s="158">
        <f t="shared" si="37"/>
        <v>-8.7931413497471973E-3</v>
      </c>
      <c r="I30" s="158"/>
      <c r="J30" s="108">
        <v>680488.88104942581</v>
      </c>
      <c r="K30" s="291">
        <v>555416.89587380947</v>
      </c>
      <c r="L30" s="157">
        <f t="shared" si="38"/>
        <v>-125071.98517561634</v>
      </c>
      <c r="M30" s="158">
        <f t="shared" si="39"/>
        <v>-0.18379725026915172</v>
      </c>
      <c r="N30" s="158"/>
      <c r="O30" s="108">
        <v>2655370.6859034211</v>
      </c>
      <c r="P30" s="291">
        <v>2265623.0815650597</v>
      </c>
      <c r="Q30" s="157">
        <f t="shared" si="40"/>
        <v>-389747.60433836142</v>
      </c>
      <c r="R30" s="158">
        <f t="shared" si="41"/>
        <v>-0.14677709835670641</v>
      </c>
      <c r="S30" s="158"/>
      <c r="T30" s="108">
        <v>739206.67360116122</v>
      </c>
      <c r="U30" s="108">
        <v>791235.4766919316</v>
      </c>
      <c r="V30" s="157">
        <f t="shared" si="42"/>
        <v>52028.80309077038</v>
      </c>
      <c r="W30" s="158">
        <f t="shared" si="43"/>
        <v>7.0384650124036233E-2</v>
      </c>
      <c r="X30" s="159"/>
      <c r="Y30" s="89">
        <v>4075066.2405540082</v>
      </c>
      <c r="Z30" s="89">
        <v>3612275.4541308004</v>
      </c>
      <c r="AA30" s="157">
        <f t="shared" si="44"/>
        <v>-462790.78642320773</v>
      </c>
      <c r="AB30" s="158">
        <f t="shared" si="45"/>
        <v>-0.11356644508440947</v>
      </c>
      <c r="AC30" s="158"/>
      <c r="AD30" s="204">
        <v>352696</v>
      </c>
      <c r="AE30" s="204">
        <v>352696</v>
      </c>
      <c r="AF30" s="292">
        <f t="shared" si="46"/>
        <v>0</v>
      </c>
      <c r="AG30" s="203">
        <f t="shared" si="47"/>
        <v>0</v>
      </c>
      <c r="AH30" s="158"/>
      <c r="AI30" s="291">
        <f t="shared" si="12"/>
        <v>4427762.2405540086</v>
      </c>
      <c r="AJ30" s="291">
        <f t="shared" si="13"/>
        <v>3964971.4541308004</v>
      </c>
      <c r="AK30" s="157">
        <f t="shared" si="48"/>
        <v>-462790.78642320819</v>
      </c>
      <c r="AL30" s="158">
        <f t="shared" si="49"/>
        <v>-0.10452024324714036</v>
      </c>
      <c r="AN30" s="108">
        <f t="shared" si="50"/>
        <v>149.59087294997269</v>
      </c>
      <c r="AO30" s="108">
        <f t="shared" si="51"/>
        <v>123.17961762559536</v>
      </c>
      <c r="AP30" s="157">
        <f t="shared" si="52"/>
        <v>-26.411255324377336</v>
      </c>
      <c r="AQ30" s="158">
        <f t="shared" si="53"/>
        <v>-0.17655659602447796</v>
      </c>
      <c r="AR30" s="293"/>
      <c r="AS30" s="108">
        <v>583.72624442809877</v>
      </c>
      <c r="AT30" s="108">
        <f t="shared" si="54"/>
        <v>502.46686217898861</v>
      </c>
      <c r="AU30" s="108">
        <f t="shared" si="55"/>
        <v>-81.259382249110161</v>
      </c>
      <c r="AV30" s="180">
        <f t="shared" si="56"/>
        <v>-0.13920803291742245</v>
      </c>
      <c r="AW30" s="293"/>
      <c r="AX30" s="108">
        <v>162.49871919128626</v>
      </c>
      <c r="AY30" s="108">
        <f t="shared" si="57"/>
        <v>175.47914763626781</v>
      </c>
      <c r="AZ30" s="157">
        <f t="shared" si="58"/>
        <v>12.980428444981555</v>
      </c>
      <c r="BA30" s="158">
        <f t="shared" si="59"/>
        <v>7.9880189269070936E-2</v>
      </c>
      <c r="BB30" s="293"/>
      <c r="BC30" s="108">
        <f t="shared" si="60"/>
        <v>895.81583656935766</v>
      </c>
      <c r="BD30" s="108">
        <f t="shared" si="61"/>
        <v>801.12562744085176</v>
      </c>
      <c r="BE30" s="157">
        <f t="shared" si="62"/>
        <v>-94.690209128505899</v>
      </c>
      <c r="BF30" s="158">
        <f t="shared" si="63"/>
        <v>-0.10570276307140793</v>
      </c>
      <c r="BG30" s="294"/>
      <c r="BH30" s="108">
        <v>77.532644537260936</v>
      </c>
      <c r="BI30" s="108">
        <v>77.532644537260936</v>
      </c>
      <c r="BJ30" s="157">
        <f t="shared" si="64"/>
        <v>0</v>
      </c>
      <c r="BK30" s="158">
        <f t="shared" si="65"/>
        <v>0</v>
      </c>
      <c r="BL30" s="158"/>
      <c r="BM30" s="108">
        <f t="shared" si="66"/>
        <v>973.34848110661869</v>
      </c>
      <c r="BN30" s="108">
        <f t="shared" si="67"/>
        <v>879.34607543375478</v>
      </c>
      <c r="BO30" s="268">
        <f t="shared" si="68"/>
        <v>-94.002405672863915</v>
      </c>
      <c r="BP30" s="158">
        <f t="shared" si="69"/>
        <v>-9.65763110515062E-2</v>
      </c>
    </row>
    <row r="31" spans="1:68">
      <c r="A31" s="82">
        <v>78</v>
      </c>
      <c r="B31" s="92">
        <v>1</v>
      </c>
      <c r="C31" s="93">
        <v>33</v>
      </c>
      <c r="D31" s="83" t="s">
        <v>43</v>
      </c>
      <c r="E31" s="85">
        <v>7721</v>
      </c>
      <c r="F31" s="108">
        <v>7702</v>
      </c>
      <c r="G31" s="157">
        <f t="shared" si="36"/>
        <v>-19</v>
      </c>
      <c r="H31" s="158">
        <f t="shared" si="37"/>
        <v>-2.460821137158399E-3</v>
      </c>
      <c r="I31" s="158"/>
      <c r="J31" s="108">
        <v>-1481407.7488994149</v>
      </c>
      <c r="K31" s="291">
        <v>-1288003.0045555308</v>
      </c>
      <c r="L31" s="157">
        <f t="shared" si="38"/>
        <v>193404.74434388406</v>
      </c>
      <c r="M31" s="158">
        <f t="shared" si="39"/>
        <v>-0.13055470007333944</v>
      </c>
      <c r="N31" s="158"/>
      <c r="O31" s="108">
        <v>-100723.51854938859</v>
      </c>
      <c r="P31" s="291">
        <v>-64725.065859571623</v>
      </c>
      <c r="Q31" s="157">
        <f t="shared" si="40"/>
        <v>35998.452689816972</v>
      </c>
      <c r="R31" s="158">
        <f t="shared" si="41"/>
        <v>-0.35739868114481677</v>
      </c>
      <c r="S31" s="158"/>
      <c r="T31" s="108">
        <v>632745.19106490666</v>
      </c>
      <c r="U31" s="108">
        <v>687735.68224470445</v>
      </c>
      <c r="V31" s="157">
        <f t="shared" si="42"/>
        <v>54990.491179797798</v>
      </c>
      <c r="W31" s="158">
        <f t="shared" si="43"/>
        <v>8.6907797888197469E-2</v>
      </c>
      <c r="X31" s="159"/>
      <c r="Y31" s="89">
        <v>-949386.07638389675</v>
      </c>
      <c r="Z31" s="89">
        <v>-664992.38817039796</v>
      </c>
      <c r="AA31" s="157">
        <f t="shared" si="44"/>
        <v>284393.6882134988</v>
      </c>
      <c r="AB31" s="158">
        <f t="shared" si="45"/>
        <v>-0.29955536034057073</v>
      </c>
      <c r="AC31" s="158"/>
      <c r="AD31" s="204">
        <v>-111844</v>
      </c>
      <c r="AE31" s="204">
        <v>-111844</v>
      </c>
      <c r="AF31" s="292">
        <f t="shared" si="46"/>
        <v>0</v>
      </c>
      <c r="AG31" s="203">
        <f t="shared" si="47"/>
        <v>0</v>
      </c>
      <c r="AH31" s="158"/>
      <c r="AI31" s="291">
        <f t="shared" si="12"/>
        <v>-1061230.0763838966</v>
      </c>
      <c r="AJ31" s="291">
        <f t="shared" si="13"/>
        <v>-776836.38817039796</v>
      </c>
      <c r="AK31" s="157">
        <f t="shared" si="48"/>
        <v>284393.68821349868</v>
      </c>
      <c r="AL31" s="158">
        <f t="shared" si="49"/>
        <v>-0.26798494929823319</v>
      </c>
      <c r="AN31" s="108">
        <f t="shared" si="50"/>
        <v>-191.8673421706275</v>
      </c>
      <c r="AO31" s="108">
        <f t="shared" si="51"/>
        <v>-167.22968119391467</v>
      </c>
      <c r="AP31" s="157">
        <f t="shared" si="52"/>
        <v>24.637660976712823</v>
      </c>
      <c r="AQ31" s="158">
        <f t="shared" si="53"/>
        <v>-0.12840987266505505</v>
      </c>
      <c r="AR31" s="293"/>
      <c r="AS31" s="108">
        <v>-13.045398076594818</v>
      </c>
      <c r="AT31" s="108">
        <f t="shared" si="54"/>
        <v>-8.4036699376229063</v>
      </c>
      <c r="AU31" s="108">
        <f t="shared" si="55"/>
        <v>4.6417281389719118</v>
      </c>
      <c r="AV31" s="180">
        <f t="shared" si="56"/>
        <v>-0.3558134532743612</v>
      </c>
      <c r="AW31" s="293"/>
      <c r="AX31" s="108">
        <v>81.951196874097477</v>
      </c>
      <c r="AY31" s="108">
        <f t="shared" si="57"/>
        <v>89.293129348832053</v>
      </c>
      <c r="AZ31" s="157">
        <f t="shared" si="58"/>
        <v>7.3419324747345769</v>
      </c>
      <c r="BA31" s="158">
        <f t="shared" si="59"/>
        <v>8.958908173133906E-2</v>
      </c>
      <c r="BB31" s="293"/>
      <c r="BC31" s="108">
        <f t="shared" si="60"/>
        <v>-122.96154337312483</v>
      </c>
      <c r="BD31" s="108">
        <f t="shared" si="61"/>
        <v>-86.340221782705527</v>
      </c>
      <c r="BE31" s="157">
        <f t="shared" si="62"/>
        <v>36.621321590419299</v>
      </c>
      <c r="BF31" s="158">
        <f t="shared" si="63"/>
        <v>-0.297827439261172</v>
      </c>
      <c r="BG31" s="294"/>
      <c r="BH31" s="108">
        <v>-14.485688382333894</v>
      </c>
      <c r="BI31" s="108">
        <v>-14.485688382333894</v>
      </c>
      <c r="BJ31" s="157">
        <f t="shared" si="64"/>
        <v>0</v>
      </c>
      <c r="BK31" s="158">
        <f t="shared" si="65"/>
        <v>0</v>
      </c>
      <c r="BL31" s="158"/>
      <c r="BM31" s="108">
        <f t="shared" si="66"/>
        <v>-137.44723175545869</v>
      </c>
      <c r="BN31" s="108">
        <f t="shared" si="67"/>
        <v>-100.86164478971669</v>
      </c>
      <c r="BO31" s="268">
        <f t="shared" si="68"/>
        <v>36.585586965741996</v>
      </c>
      <c r="BP31" s="158">
        <f t="shared" si="69"/>
        <v>-0.26617914743334953</v>
      </c>
    </row>
    <row r="32" spans="1:68">
      <c r="A32" s="82">
        <v>79</v>
      </c>
      <c r="B32" s="92">
        <v>4</v>
      </c>
      <c r="C32" s="92">
        <v>4</v>
      </c>
      <c r="D32" s="83" t="s">
        <v>44</v>
      </c>
      <c r="E32" s="85">
        <v>6703</v>
      </c>
      <c r="F32" s="108">
        <v>6647</v>
      </c>
      <c r="G32" s="157">
        <f t="shared" si="36"/>
        <v>-56</v>
      </c>
      <c r="H32" s="158">
        <f t="shared" si="37"/>
        <v>-8.3544681485901839E-3</v>
      </c>
      <c r="I32" s="158"/>
      <c r="J32" s="108">
        <v>-898095.10677376646</v>
      </c>
      <c r="K32" s="291">
        <v>-540521.6567607522</v>
      </c>
      <c r="L32" s="157">
        <f t="shared" si="38"/>
        <v>357573.45001301426</v>
      </c>
      <c r="M32" s="158">
        <f t="shared" si="39"/>
        <v>-0.39814652960033148</v>
      </c>
      <c r="N32" s="158"/>
      <c r="O32" s="108">
        <v>-288177.29764688265</v>
      </c>
      <c r="P32" s="291">
        <v>-325871.14777347614</v>
      </c>
      <c r="Q32" s="157">
        <f t="shared" si="40"/>
        <v>-37693.85012659349</v>
      </c>
      <c r="R32" s="158">
        <f t="shared" si="41"/>
        <v>0.13080090081482254</v>
      </c>
      <c r="S32" s="158"/>
      <c r="T32" s="108">
        <v>591397.03875460767</v>
      </c>
      <c r="U32" s="108">
        <v>644866.78150360694</v>
      </c>
      <c r="V32" s="157">
        <f t="shared" si="42"/>
        <v>53469.74274899927</v>
      </c>
      <c r="W32" s="158">
        <f t="shared" si="43"/>
        <v>9.0412598043436987E-2</v>
      </c>
      <c r="X32" s="159"/>
      <c r="Y32" s="89">
        <v>-594875.3656660415</v>
      </c>
      <c r="Z32" s="89">
        <v>-221526.02303062135</v>
      </c>
      <c r="AA32" s="157">
        <f t="shared" si="44"/>
        <v>373349.34263542015</v>
      </c>
      <c r="AB32" s="158">
        <f t="shared" si="45"/>
        <v>-0.62760935177977373</v>
      </c>
      <c r="AC32" s="158"/>
      <c r="AD32" s="204">
        <v>-55124</v>
      </c>
      <c r="AE32" s="204">
        <v>-55124</v>
      </c>
      <c r="AF32" s="292">
        <f t="shared" si="46"/>
        <v>0</v>
      </c>
      <c r="AG32" s="203">
        <f t="shared" si="47"/>
        <v>0</v>
      </c>
      <c r="AH32" s="158"/>
      <c r="AI32" s="291">
        <f t="shared" si="12"/>
        <v>-649999.3656660415</v>
      </c>
      <c r="AJ32" s="291">
        <f t="shared" si="13"/>
        <v>-276650.02303062135</v>
      </c>
      <c r="AK32" s="157">
        <f t="shared" si="48"/>
        <v>373349.34263542015</v>
      </c>
      <c r="AL32" s="158">
        <f t="shared" si="49"/>
        <v>-0.57438416459507846</v>
      </c>
      <c r="AN32" s="108">
        <f t="shared" si="50"/>
        <v>-133.9840529276095</v>
      </c>
      <c r="AO32" s="108">
        <f t="shared" si="51"/>
        <v>-81.318137018316861</v>
      </c>
      <c r="AP32" s="157">
        <f t="shared" si="52"/>
        <v>52.665915909292636</v>
      </c>
      <c r="AQ32" s="158">
        <f t="shared" si="53"/>
        <v>-0.39307600239371476</v>
      </c>
      <c r="AR32" s="293"/>
      <c r="AS32" s="108">
        <v>-42.992286684601318</v>
      </c>
      <c r="AT32" s="108">
        <f t="shared" si="54"/>
        <v>-49.025296791556514</v>
      </c>
      <c r="AU32" s="108">
        <f t="shared" si="55"/>
        <v>-6.0330101069551958</v>
      </c>
      <c r="AV32" s="180">
        <f t="shared" si="56"/>
        <v>0.14032773253524236</v>
      </c>
      <c r="AW32" s="293"/>
      <c r="AX32" s="108">
        <v>88.228709347248639</v>
      </c>
      <c r="AY32" s="108">
        <f t="shared" si="57"/>
        <v>97.016215059967948</v>
      </c>
      <c r="AZ32" s="157">
        <f t="shared" si="58"/>
        <v>8.7875057127193088</v>
      </c>
      <c r="BA32" s="158">
        <f t="shared" si="59"/>
        <v>9.9599164237273774E-2</v>
      </c>
      <c r="BB32" s="293"/>
      <c r="BC32" s="108">
        <f t="shared" si="60"/>
        <v>-88.747630264962183</v>
      </c>
      <c r="BD32" s="108">
        <f t="shared" si="61"/>
        <v>-33.327218749905427</v>
      </c>
      <c r="BE32" s="157">
        <f t="shared" si="62"/>
        <v>55.420411515056756</v>
      </c>
      <c r="BF32" s="158">
        <f t="shared" si="63"/>
        <v>-0.62447201519178919</v>
      </c>
      <c r="BG32" s="294"/>
      <c r="BH32" s="108">
        <v>-13.460241682828585</v>
      </c>
      <c r="BI32" s="108">
        <v>-13.460241682828585</v>
      </c>
      <c r="BJ32" s="157">
        <f t="shared" si="64"/>
        <v>0</v>
      </c>
      <c r="BK32" s="158">
        <f t="shared" si="65"/>
        <v>0</v>
      </c>
      <c r="BL32" s="158"/>
      <c r="BM32" s="108">
        <f t="shared" si="66"/>
        <v>-96.971410661799425</v>
      </c>
      <c r="BN32" s="108">
        <f t="shared" si="67"/>
        <v>-41.620283290299589</v>
      </c>
      <c r="BO32" s="268">
        <f t="shared" si="68"/>
        <v>55.351127371499835</v>
      </c>
      <c r="BP32" s="158">
        <f t="shared" si="69"/>
        <v>-0.57079841361227779</v>
      </c>
    </row>
    <row r="33" spans="1:68">
      <c r="A33" s="82">
        <v>81</v>
      </c>
      <c r="B33" s="92">
        <v>7</v>
      </c>
      <c r="C33" s="92">
        <v>7</v>
      </c>
      <c r="D33" s="83" t="s">
        <v>45</v>
      </c>
      <c r="E33" s="85">
        <v>2531</v>
      </c>
      <c r="F33" s="108">
        <v>2482</v>
      </c>
      <c r="G33" s="157">
        <f t="shared" si="36"/>
        <v>-49</v>
      </c>
      <c r="H33" s="158">
        <f t="shared" si="37"/>
        <v>-1.9359936783879889E-2</v>
      </c>
      <c r="I33" s="158"/>
      <c r="J33" s="108">
        <v>-157448.02236581218</v>
      </c>
      <c r="K33" s="291">
        <v>-28003.224489122164</v>
      </c>
      <c r="L33" s="157">
        <f t="shared" si="38"/>
        <v>129444.79787669002</v>
      </c>
      <c r="M33" s="158">
        <f t="shared" si="39"/>
        <v>-0.82214305350841488</v>
      </c>
      <c r="N33" s="158"/>
      <c r="O33" s="108">
        <v>693673.22814464103</v>
      </c>
      <c r="P33" s="291">
        <v>408754.96549200296</v>
      </c>
      <c r="Q33" s="157">
        <f t="shared" si="40"/>
        <v>-284918.26265263808</v>
      </c>
      <c r="R33" s="158">
        <f t="shared" si="41"/>
        <v>-0.41073844440372209</v>
      </c>
      <c r="S33" s="158"/>
      <c r="T33" s="108">
        <v>459573.27209315856</v>
      </c>
      <c r="U33" s="108">
        <v>491360.19863831357</v>
      </c>
      <c r="V33" s="157">
        <f t="shared" si="42"/>
        <v>31786.926545155002</v>
      </c>
      <c r="W33" s="158">
        <f t="shared" si="43"/>
        <v>6.9166177572466792E-2</v>
      </c>
      <c r="X33" s="159"/>
      <c r="Y33" s="89">
        <v>995798.47787198739</v>
      </c>
      <c r="Z33" s="89">
        <v>872111.93964119442</v>
      </c>
      <c r="AA33" s="157">
        <f t="shared" si="44"/>
        <v>-123686.53823079297</v>
      </c>
      <c r="AB33" s="158">
        <f t="shared" si="45"/>
        <v>-0.1242084025827294</v>
      </c>
      <c r="AC33" s="158"/>
      <c r="AD33" s="204">
        <v>-723321</v>
      </c>
      <c r="AE33" s="204">
        <v>-723321</v>
      </c>
      <c r="AF33" s="292">
        <f t="shared" si="46"/>
        <v>0</v>
      </c>
      <c r="AG33" s="203">
        <f t="shared" si="47"/>
        <v>0</v>
      </c>
      <c r="AH33" s="158"/>
      <c r="AI33" s="291">
        <f t="shared" si="12"/>
        <v>272477.47787198739</v>
      </c>
      <c r="AJ33" s="291">
        <f t="shared" si="13"/>
        <v>148790.93964119442</v>
      </c>
      <c r="AK33" s="157">
        <f t="shared" si="48"/>
        <v>-123686.53823079297</v>
      </c>
      <c r="AL33" s="158">
        <f t="shared" si="49"/>
        <v>-0.45393307071383759</v>
      </c>
      <c r="AN33" s="108">
        <f t="shared" si="50"/>
        <v>-62.207831831612872</v>
      </c>
      <c r="AO33" s="108">
        <f t="shared" si="51"/>
        <v>-11.282523968220049</v>
      </c>
      <c r="AP33" s="157">
        <f t="shared" si="52"/>
        <v>50.925307863392824</v>
      </c>
      <c r="AQ33" s="158">
        <f t="shared" si="53"/>
        <v>-0.81863177616027316</v>
      </c>
      <c r="AR33" s="293"/>
      <c r="AS33" s="108">
        <v>274.07081317449268</v>
      </c>
      <c r="AT33" s="108">
        <f t="shared" si="54"/>
        <v>164.68773790975141</v>
      </c>
      <c r="AU33" s="108">
        <f t="shared" si="55"/>
        <v>-109.38307526474128</v>
      </c>
      <c r="AV33" s="180">
        <f t="shared" si="56"/>
        <v>-0.3991051582537552</v>
      </c>
      <c r="AW33" s="293"/>
      <c r="AX33" s="108">
        <v>181.57774480172208</v>
      </c>
      <c r="AY33" s="108">
        <f t="shared" si="57"/>
        <v>197.96945956418759</v>
      </c>
      <c r="AZ33" s="157">
        <f t="shared" si="58"/>
        <v>16.391714762465512</v>
      </c>
      <c r="BA33" s="158">
        <f t="shared" si="59"/>
        <v>9.0273809603510682E-2</v>
      </c>
      <c r="BB33" s="293"/>
      <c r="BC33" s="108">
        <f t="shared" si="60"/>
        <v>393.44072614460191</v>
      </c>
      <c r="BD33" s="108">
        <f t="shared" si="61"/>
        <v>351.37467350571893</v>
      </c>
      <c r="BE33" s="157">
        <f t="shared" si="62"/>
        <v>-42.066052638882979</v>
      </c>
      <c r="BF33" s="158">
        <f t="shared" si="63"/>
        <v>-0.10691839924935065</v>
      </c>
      <c r="BG33" s="294"/>
      <c r="BH33" s="108">
        <v>-285.78467009087319</v>
      </c>
      <c r="BI33" s="108">
        <v>-285.78467009087319</v>
      </c>
      <c r="BJ33" s="157">
        <f t="shared" si="64"/>
        <v>0</v>
      </c>
      <c r="BK33" s="158">
        <f t="shared" si="65"/>
        <v>0</v>
      </c>
      <c r="BL33" s="158"/>
      <c r="BM33" s="108">
        <f t="shared" si="66"/>
        <v>107.65605605372872</v>
      </c>
      <c r="BN33" s="108">
        <f t="shared" si="67"/>
        <v>59.948001467040456</v>
      </c>
      <c r="BO33" s="268">
        <f t="shared" si="68"/>
        <v>-47.708054586688263</v>
      </c>
      <c r="BP33" s="158">
        <f t="shared" si="69"/>
        <v>-0.44315253907200769</v>
      </c>
    </row>
    <row r="34" spans="1:68">
      <c r="A34" s="82">
        <v>82</v>
      </c>
      <c r="B34" s="92">
        <v>5</v>
      </c>
      <c r="C34" s="92">
        <v>5</v>
      </c>
      <c r="D34" s="83" t="s">
        <v>46</v>
      </c>
      <c r="E34" s="85">
        <v>9371</v>
      </c>
      <c r="F34" s="108">
        <v>9361</v>
      </c>
      <c r="G34" s="157">
        <f t="shared" si="36"/>
        <v>-10</v>
      </c>
      <c r="H34" s="158">
        <f t="shared" si="37"/>
        <v>-1.0671219720414043E-3</v>
      </c>
      <c r="I34" s="158"/>
      <c r="J34" s="108">
        <v>3382562.5047684177</v>
      </c>
      <c r="K34" s="291">
        <v>3505656.3144767452</v>
      </c>
      <c r="L34" s="157">
        <f t="shared" si="38"/>
        <v>123093.80970832752</v>
      </c>
      <c r="M34" s="158">
        <f t="shared" si="39"/>
        <v>3.639069774314635E-2</v>
      </c>
      <c r="N34" s="158"/>
      <c r="O34" s="108">
        <v>490327.33947179036</v>
      </c>
      <c r="P34" s="291">
        <v>525235.04306692851</v>
      </c>
      <c r="Q34" s="157">
        <f t="shared" si="40"/>
        <v>34907.703595138155</v>
      </c>
      <c r="R34" s="158">
        <f t="shared" si="41"/>
        <v>7.1192651898103004E-2</v>
      </c>
      <c r="S34" s="158"/>
      <c r="T34" s="108">
        <v>696205.06375250907</v>
      </c>
      <c r="U34" s="108">
        <v>738349.50140428625</v>
      </c>
      <c r="V34" s="157">
        <f t="shared" si="42"/>
        <v>42144.437651777174</v>
      </c>
      <c r="W34" s="158">
        <f t="shared" si="43"/>
        <v>6.0534517552372928E-2</v>
      </c>
      <c r="X34" s="159"/>
      <c r="Y34" s="89">
        <v>4569094.9079927169</v>
      </c>
      <c r="Z34" s="89">
        <v>4769240.8589479597</v>
      </c>
      <c r="AA34" s="157">
        <f t="shared" si="44"/>
        <v>200145.95095524285</v>
      </c>
      <c r="AB34" s="158">
        <f t="shared" si="45"/>
        <v>4.3804288373421083E-2</v>
      </c>
      <c r="AC34" s="158"/>
      <c r="AD34" s="204">
        <v>-2034140</v>
      </c>
      <c r="AE34" s="204">
        <v>-2034140</v>
      </c>
      <c r="AF34" s="292">
        <f t="shared" si="46"/>
        <v>0</v>
      </c>
      <c r="AG34" s="203">
        <f t="shared" si="47"/>
        <v>0</v>
      </c>
      <c r="AH34" s="158"/>
      <c r="AI34" s="291">
        <f t="shared" si="12"/>
        <v>2534954.9079927169</v>
      </c>
      <c r="AJ34" s="291">
        <f t="shared" si="13"/>
        <v>2735100.8589479597</v>
      </c>
      <c r="AK34" s="157">
        <f t="shared" si="48"/>
        <v>200145.95095524285</v>
      </c>
      <c r="AL34" s="158">
        <f t="shared" si="49"/>
        <v>7.8954442275948319E-2</v>
      </c>
      <c r="AN34" s="108">
        <f t="shared" si="50"/>
        <v>360.96067706417858</v>
      </c>
      <c r="AO34" s="108">
        <f t="shared" si="51"/>
        <v>374.49592078589308</v>
      </c>
      <c r="AP34" s="157">
        <f t="shared" si="52"/>
        <v>13.535243721714494</v>
      </c>
      <c r="AQ34" s="158">
        <f t="shared" si="53"/>
        <v>3.7497834478263506E-2</v>
      </c>
      <c r="AR34" s="293"/>
      <c r="AS34" s="108">
        <v>52.323907744295205</v>
      </c>
      <c r="AT34" s="108">
        <f t="shared" si="54"/>
        <v>56.108860492140636</v>
      </c>
      <c r="AU34" s="108">
        <f t="shared" si="55"/>
        <v>3.7849527478454306</v>
      </c>
      <c r="AV34" s="180">
        <f t="shared" si="56"/>
        <v>7.2336966236205821E-2</v>
      </c>
      <c r="AW34" s="293"/>
      <c r="AX34" s="108">
        <v>74.293572057678915</v>
      </c>
      <c r="AY34" s="108">
        <f t="shared" si="57"/>
        <v>78.875066916385663</v>
      </c>
      <c r="AZ34" s="157">
        <f t="shared" si="58"/>
        <v>4.5814948587067477</v>
      </c>
      <c r="BA34" s="158">
        <f t="shared" si="59"/>
        <v>6.1667446211225871E-2</v>
      </c>
      <c r="BB34" s="293"/>
      <c r="BC34" s="108">
        <f t="shared" si="60"/>
        <v>487.57815686615271</v>
      </c>
      <c r="BD34" s="108">
        <f t="shared" si="61"/>
        <v>509.47984819441939</v>
      </c>
      <c r="BE34" s="157">
        <f t="shared" si="62"/>
        <v>21.901691328266679</v>
      </c>
      <c r="BF34" s="158">
        <f t="shared" si="63"/>
        <v>4.491934476523117E-2</v>
      </c>
      <c r="BG34" s="294"/>
      <c r="BH34" s="108">
        <v>-217.06754882083021</v>
      </c>
      <c r="BI34" s="108">
        <v>-217.06754882083021</v>
      </c>
      <c r="BJ34" s="157">
        <f t="shared" si="64"/>
        <v>0</v>
      </c>
      <c r="BK34" s="158">
        <f t="shared" si="65"/>
        <v>0</v>
      </c>
      <c r="BL34" s="158"/>
      <c r="BM34" s="108">
        <f t="shared" si="66"/>
        <v>270.5106080453225</v>
      </c>
      <c r="BN34" s="108">
        <f t="shared" si="67"/>
        <v>292.18041437324644</v>
      </c>
      <c r="BO34" s="268">
        <f t="shared" si="68"/>
        <v>21.669806327923936</v>
      </c>
      <c r="BP34" s="158">
        <f t="shared" si="69"/>
        <v>8.0107048239281192E-2</v>
      </c>
    </row>
    <row r="35" spans="1:68">
      <c r="A35" s="82">
        <v>86</v>
      </c>
      <c r="B35" s="92">
        <v>5</v>
      </c>
      <c r="C35" s="92">
        <v>5</v>
      </c>
      <c r="D35" s="83" t="s">
        <v>47</v>
      </c>
      <c r="E35" s="85">
        <v>7998</v>
      </c>
      <c r="F35" s="108">
        <v>7901</v>
      </c>
      <c r="G35" s="157">
        <f t="shared" si="36"/>
        <v>-97</v>
      </c>
      <c r="H35" s="158">
        <f t="shared" si="37"/>
        <v>-1.2128032008002E-2</v>
      </c>
      <c r="I35" s="158"/>
      <c r="J35" s="108">
        <v>2472031.3305316176</v>
      </c>
      <c r="K35" s="291">
        <v>2213634.6538776145</v>
      </c>
      <c r="L35" s="157">
        <f t="shared" si="38"/>
        <v>-258396.67665400309</v>
      </c>
      <c r="M35" s="158">
        <f t="shared" si="39"/>
        <v>-0.10452807513504861</v>
      </c>
      <c r="N35" s="158"/>
      <c r="O35" s="108">
        <v>2656717.1701602526</v>
      </c>
      <c r="P35" s="291">
        <v>2541417.1721653109</v>
      </c>
      <c r="Q35" s="157">
        <f t="shared" si="40"/>
        <v>-115299.99799494166</v>
      </c>
      <c r="R35" s="158">
        <f t="shared" si="41"/>
        <v>-4.3399425158977982E-2</v>
      </c>
      <c r="S35" s="158"/>
      <c r="T35" s="108">
        <v>732795.93461063458</v>
      </c>
      <c r="U35" s="108">
        <v>783822.01470357366</v>
      </c>
      <c r="V35" s="157">
        <f t="shared" si="42"/>
        <v>51026.080092939083</v>
      </c>
      <c r="W35" s="158">
        <f t="shared" si="43"/>
        <v>6.9632045816481497E-2</v>
      </c>
      <c r="X35" s="159"/>
      <c r="Y35" s="89">
        <v>5861544.4353025053</v>
      </c>
      <c r="Z35" s="89">
        <v>5538873.8407464996</v>
      </c>
      <c r="AA35" s="157">
        <f t="shared" si="44"/>
        <v>-322670.59455600567</v>
      </c>
      <c r="AB35" s="158">
        <f t="shared" si="45"/>
        <v>-5.5048732994779921E-2</v>
      </c>
      <c r="AC35" s="158"/>
      <c r="AD35" s="204">
        <v>-1124940</v>
      </c>
      <c r="AE35" s="204">
        <v>-1124940</v>
      </c>
      <c r="AF35" s="292">
        <f t="shared" si="46"/>
        <v>0</v>
      </c>
      <c r="AG35" s="203">
        <f t="shared" si="47"/>
        <v>0</v>
      </c>
      <c r="AH35" s="158"/>
      <c r="AI35" s="291">
        <f t="shared" si="12"/>
        <v>4736604.4353025053</v>
      </c>
      <c r="AJ35" s="291">
        <f t="shared" si="13"/>
        <v>4413933.8407464996</v>
      </c>
      <c r="AK35" s="157">
        <f t="shared" si="48"/>
        <v>-322670.59455600567</v>
      </c>
      <c r="AL35" s="158">
        <f t="shared" si="49"/>
        <v>-6.8122765783670131E-2</v>
      </c>
      <c r="AN35" s="108">
        <f t="shared" si="50"/>
        <v>309.0811866131055</v>
      </c>
      <c r="AO35" s="108">
        <f t="shared" si="51"/>
        <v>280.17145347141053</v>
      </c>
      <c r="AP35" s="157">
        <f t="shared" si="52"/>
        <v>-28.909733141694971</v>
      </c>
      <c r="AQ35" s="158">
        <f t="shared" si="53"/>
        <v>-9.3534431708659535E-2</v>
      </c>
      <c r="AR35" s="293"/>
      <c r="AS35" s="108">
        <v>332.1726894423922</v>
      </c>
      <c r="AT35" s="108">
        <f t="shared" si="54"/>
        <v>321.65766006395529</v>
      </c>
      <c r="AU35" s="108">
        <f t="shared" si="55"/>
        <v>-10.515029378436907</v>
      </c>
      <c r="AV35" s="180">
        <f t="shared" si="56"/>
        <v>-3.1655309760980514E-2</v>
      </c>
      <c r="AW35" s="293"/>
      <c r="AX35" s="108">
        <v>91.622397425685747</v>
      </c>
      <c r="AY35" s="108">
        <f t="shared" si="57"/>
        <v>99.205418896794541</v>
      </c>
      <c r="AZ35" s="157">
        <f t="shared" si="58"/>
        <v>7.5830214711087933</v>
      </c>
      <c r="BA35" s="158">
        <f t="shared" si="59"/>
        <v>8.2763840329099947E-2</v>
      </c>
      <c r="BB35" s="293"/>
      <c r="BC35" s="108">
        <f t="shared" si="60"/>
        <v>732.87627348118349</v>
      </c>
      <c r="BD35" s="108">
        <f t="shared" si="61"/>
        <v>701.0345324321604</v>
      </c>
      <c r="BE35" s="157">
        <f t="shared" si="62"/>
        <v>-31.841741049023085</v>
      </c>
      <c r="BF35" s="158">
        <f t="shared" si="63"/>
        <v>-4.3447635298348372E-2</v>
      </c>
      <c r="BG35" s="294"/>
      <c r="BH35" s="108">
        <v>-140.65266316579144</v>
      </c>
      <c r="BI35" s="108">
        <v>-140.65266316579144</v>
      </c>
      <c r="BJ35" s="157">
        <f t="shared" si="64"/>
        <v>0</v>
      </c>
      <c r="BK35" s="158">
        <f t="shared" si="65"/>
        <v>0</v>
      </c>
      <c r="BL35" s="158"/>
      <c r="BM35" s="108">
        <f t="shared" si="66"/>
        <v>592.22361031539197</v>
      </c>
      <c r="BN35" s="108">
        <f t="shared" si="67"/>
        <v>558.65508679236802</v>
      </c>
      <c r="BO35" s="268">
        <f t="shared" si="68"/>
        <v>-33.568523523023941</v>
      </c>
      <c r="BP35" s="158">
        <f t="shared" si="69"/>
        <v>-5.6682177033007583E-2</v>
      </c>
    </row>
    <row r="36" spans="1:68">
      <c r="A36" s="82">
        <v>90</v>
      </c>
      <c r="B36" s="92">
        <v>12</v>
      </c>
      <c r="C36" s="92">
        <v>12</v>
      </c>
      <c r="D36" s="83" t="s">
        <v>48</v>
      </c>
      <c r="E36" s="85">
        <v>3001</v>
      </c>
      <c r="F36" s="108">
        <v>2929</v>
      </c>
      <c r="G36" s="157">
        <f t="shared" si="36"/>
        <v>-72</v>
      </c>
      <c r="H36" s="158">
        <f t="shared" si="37"/>
        <v>-2.3992002665778073E-2</v>
      </c>
      <c r="I36" s="158"/>
      <c r="J36" s="108">
        <v>-152075.97779678646</v>
      </c>
      <c r="K36" s="291">
        <v>-215564.49635412334</v>
      </c>
      <c r="L36" s="157">
        <f t="shared" si="38"/>
        <v>-63488.51855733688</v>
      </c>
      <c r="M36" s="158">
        <f t="shared" si="39"/>
        <v>0.41747894359866783</v>
      </c>
      <c r="N36" s="158"/>
      <c r="O36" s="108">
        <v>821466.77204264642</v>
      </c>
      <c r="P36" s="291">
        <v>821711.68183180923</v>
      </c>
      <c r="Q36" s="157">
        <f t="shared" si="40"/>
        <v>244.90978916280437</v>
      </c>
      <c r="R36" s="158">
        <f t="shared" si="41"/>
        <v>2.9813718277833139E-4</v>
      </c>
      <c r="S36" s="158"/>
      <c r="T36" s="108">
        <v>518550.07760858641</v>
      </c>
      <c r="U36" s="108">
        <v>553283.38204413035</v>
      </c>
      <c r="V36" s="157">
        <f t="shared" si="42"/>
        <v>34733.304435543949</v>
      </c>
      <c r="W36" s="158">
        <f t="shared" si="43"/>
        <v>6.6981581789987601E-2</v>
      </c>
      <c r="X36" s="159"/>
      <c r="Y36" s="89">
        <v>1187940.8718544464</v>
      </c>
      <c r="Z36" s="89">
        <v>1159430.5675218161</v>
      </c>
      <c r="AA36" s="157">
        <f t="shared" si="44"/>
        <v>-28510.304332630243</v>
      </c>
      <c r="AB36" s="158">
        <f t="shared" si="45"/>
        <v>-2.3999767166966789E-2</v>
      </c>
      <c r="AC36" s="158"/>
      <c r="AD36" s="204">
        <v>-377625</v>
      </c>
      <c r="AE36" s="204">
        <v>-377625</v>
      </c>
      <c r="AF36" s="292">
        <f t="shared" si="46"/>
        <v>0</v>
      </c>
      <c r="AG36" s="203">
        <f t="shared" si="47"/>
        <v>0</v>
      </c>
      <c r="AH36" s="158"/>
      <c r="AI36" s="291">
        <f t="shared" si="12"/>
        <v>810315.87185444636</v>
      </c>
      <c r="AJ36" s="291">
        <f t="shared" si="13"/>
        <v>781805.56752181612</v>
      </c>
      <c r="AK36" s="157">
        <f t="shared" si="48"/>
        <v>-28510.304332630243</v>
      </c>
      <c r="AL36" s="158">
        <f t="shared" si="49"/>
        <v>-3.5184185973530367E-2</v>
      </c>
      <c r="AN36" s="108">
        <f t="shared" si="50"/>
        <v>-50.675100898629282</v>
      </c>
      <c r="AO36" s="108">
        <f t="shared" si="51"/>
        <v>-73.596618762076929</v>
      </c>
      <c r="AP36" s="157">
        <f t="shared" si="52"/>
        <v>-22.921517863447647</v>
      </c>
      <c r="AQ36" s="158">
        <f t="shared" si="53"/>
        <v>0.45232308287456524</v>
      </c>
      <c r="AR36" s="293"/>
      <c r="AS36" s="108">
        <v>273.73101367632336</v>
      </c>
      <c r="AT36" s="108">
        <f t="shared" si="54"/>
        <v>280.54342158819026</v>
      </c>
      <c r="AU36" s="108">
        <f t="shared" si="55"/>
        <v>6.8124079118668988</v>
      </c>
      <c r="AV36" s="180">
        <f t="shared" si="56"/>
        <v>2.4887234443672922E-2</v>
      </c>
      <c r="AW36" s="293"/>
      <c r="AX36" s="108">
        <v>172.79242839339767</v>
      </c>
      <c r="AY36" s="108">
        <f t="shared" si="57"/>
        <v>188.89838922640163</v>
      </c>
      <c r="AZ36" s="157">
        <f t="shared" si="58"/>
        <v>16.105960833003962</v>
      </c>
      <c r="BA36" s="158">
        <f t="shared" si="59"/>
        <v>9.320987605044484E-2</v>
      </c>
      <c r="BB36" s="293"/>
      <c r="BC36" s="108">
        <f t="shared" si="60"/>
        <v>395.84834117109176</v>
      </c>
      <c r="BD36" s="108">
        <f t="shared" si="61"/>
        <v>395.8451920525149</v>
      </c>
      <c r="BE36" s="157">
        <f t="shared" si="62"/>
        <v>-3.1491185768572905E-3</v>
      </c>
      <c r="BF36" s="158">
        <f t="shared" si="63"/>
        <v>-7.9553663596033438E-6</v>
      </c>
      <c r="BG36" s="294"/>
      <c r="BH36" s="108">
        <v>-125.83305564811729</v>
      </c>
      <c r="BI36" s="108">
        <v>-125.83305564811729</v>
      </c>
      <c r="BJ36" s="157">
        <f t="shared" si="64"/>
        <v>0</v>
      </c>
      <c r="BK36" s="158">
        <f t="shared" si="65"/>
        <v>0</v>
      </c>
      <c r="BL36" s="158"/>
      <c r="BM36" s="108">
        <f t="shared" si="66"/>
        <v>270.01528552297447</v>
      </c>
      <c r="BN36" s="108">
        <f t="shared" si="67"/>
        <v>266.91893735807992</v>
      </c>
      <c r="BO36" s="268">
        <f t="shared" si="68"/>
        <v>-3.0963481648945503</v>
      </c>
      <c r="BP36" s="158">
        <f t="shared" si="69"/>
        <v>-1.1467306967075741E-2</v>
      </c>
    </row>
    <row r="37" spans="1:68">
      <c r="A37" s="82">
        <v>91</v>
      </c>
      <c r="B37" s="92">
        <v>1</v>
      </c>
      <c r="C37" s="93">
        <v>31</v>
      </c>
      <c r="D37" s="83" t="s">
        <v>49</v>
      </c>
      <c r="E37" s="85">
        <v>674500</v>
      </c>
      <c r="F37" s="108">
        <v>684018</v>
      </c>
      <c r="G37" s="157">
        <f t="shared" si="36"/>
        <v>9518</v>
      </c>
      <c r="H37" s="158">
        <f t="shared" si="37"/>
        <v>1.411119347664937E-2</v>
      </c>
      <c r="I37" s="158"/>
      <c r="J37" s="108">
        <v>354853819.86788362</v>
      </c>
      <c r="K37" s="291">
        <v>401099360.42083758</v>
      </c>
      <c r="L37" s="157">
        <f t="shared" si="38"/>
        <v>46245540.552953959</v>
      </c>
      <c r="M37" s="158">
        <f t="shared" si="39"/>
        <v>0.13032279198846369</v>
      </c>
      <c r="N37" s="158"/>
      <c r="O37" s="108">
        <v>-59661438.269037366</v>
      </c>
      <c r="P37" s="291">
        <v>-57336581.434572332</v>
      </c>
      <c r="Q37" s="157">
        <f t="shared" si="40"/>
        <v>2324856.8344650343</v>
      </c>
      <c r="R37" s="158">
        <f t="shared" si="41"/>
        <v>-3.8967495620560164E-2</v>
      </c>
      <c r="S37" s="158"/>
      <c r="T37" s="108">
        <v>72023595.608879149</v>
      </c>
      <c r="U37" s="108">
        <v>73422406.978055447</v>
      </c>
      <c r="V37" s="157">
        <f t="shared" si="42"/>
        <v>1398811.3691762984</v>
      </c>
      <c r="W37" s="158">
        <f t="shared" si="43"/>
        <v>1.9421570908129605E-2</v>
      </c>
      <c r="X37" s="159"/>
      <c r="Y37" s="89">
        <v>367215977.20772541</v>
      </c>
      <c r="Z37" s="89">
        <v>417185185.96432066</v>
      </c>
      <c r="AA37" s="157">
        <f t="shared" si="44"/>
        <v>49969208.756595254</v>
      </c>
      <c r="AB37" s="158">
        <f t="shared" si="45"/>
        <v>0.13607580241076725</v>
      </c>
      <c r="AC37" s="158"/>
      <c r="AD37" s="204">
        <v>55938847</v>
      </c>
      <c r="AE37" s="204">
        <v>55938847</v>
      </c>
      <c r="AF37" s="292">
        <f t="shared" si="46"/>
        <v>0</v>
      </c>
      <c r="AG37" s="203">
        <f t="shared" si="47"/>
        <v>0</v>
      </c>
      <c r="AH37" s="158"/>
      <c r="AI37" s="291">
        <f t="shared" si="12"/>
        <v>423154824.20772541</v>
      </c>
      <c r="AJ37" s="291">
        <f t="shared" si="13"/>
        <v>473124032.96432066</v>
      </c>
      <c r="AK37" s="157">
        <f t="shared" si="48"/>
        <v>49969208.756595254</v>
      </c>
      <c r="AL37" s="158">
        <f t="shared" si="49"/>
        <v>0.11808729547194179</v>
      </c>
      <c r="AN37" s="108">
        <f t="shared" si="50"/>
        <v>526.09906577892309</v>
      </c>
      <c r="AO37" s="108">
        <f t="shared" si="51"/>
        <v>586.38714247408336</v>
      </c>
      <c r="AP37" s="157">
        <f t="shared" si="52"/>
        <v>60.288076695160271</v>
      </c>
      <c r="AQ37" s="158">
        <f t="shared" si="53"/>
        <v>0.11459453288688119</v>
      </c>
      <c r="AR37" s="293"/>
      <c r="AS37" s="108">
        <v>-88.452836573813741</v>
      </c>
      <c r="AT37" s="108">
        <f t="shared" si="54"/>
        <v>-83.823205580222051</v>
      </c>
      <c r="AU37" s="108">
        <f t="shared" si="55"/>
        <v>4.6296309935916895</v>
      </c>
      <c r="AV37" s="180">
        <f t="shared" si="56"/>
        <v>-5.2340107710715081E-2</v>
      </c>
      <c r="AW37" s="293"/>
      <c r="AX37" s="108">
        <v>106.78071995386085</v>
      </c>
      <c r="AY37" s="108">
        <f t="shared" si="57"/>
        <v>107.33987552674849</v>
      </c>
      <c r="AZ37" s="157">
        <f t="shared" si="58"/>
        <v>0.55915557288763296</v>
      </c>
      <c r="BA37" s="158">
        <f t="shared" si="59"/>
        <v>5.2364843871556578E-3</v>
      </c>
      <c r="BB37" s="293"/>
      <c r="BC37" s="108">
        <f t="shared" si="60"/>
        <v>544.42694915897016</v>
      </c>
      <c r="BD37" s="108">
        <f t="shared" si="61"/>
        <v>609.90381242060982</v>
      </c>
      <c r="BE37" s="157">
        <f t="shared" si="62"/>
        <v>65.476863261639664</v>
      </c>
      <c r="BF37" s="158">
        <f t="shared" si="63"/>
        <v>0.12026749109827906</v>
      </c>
      <c r="BG37" s="294"/>
      <c r="BH37" s="108">
        <v>82.933798369162346</v>
      </c>
      <c r="BI37" s="108">
        <v>82.933798369162346</v>
      </c>
      <c r="BJ37" s="157">
        <f t="shared" si="64"/>
        <v>0</v>
      </c>
      <c r="BK37" s="158">
        <f t="shared" si="65"/>
        <v>0</v>
      </c>
      <c r="BL37" s="158"/>
      <c r="BM37" s="108">
        <f t="shared" si="66"/>
        <v>627.36074752813261</v>
      </c>
      <c r="BN37" s="108">
        <f t="shared" si="67"/>
        <v>691.68360037940613</v>
      </c>
      <c r="BO37" s="268">
        <f t="shared" si="68"/>
        <v>64.322852851273524</v>
      </c>
      <c r="BP37" s="158">
        <f t="shared" si="69"/>
        <v>0.10252929132833435</v>
      </c>
    </row>
    <row r="38" spans="1:68">
      <c r="A38" s="82">
        <v>92</v>
      </c>
      <c r="B38" s="92">
        <v>1</v>
      </c>
      <c r="C38" s="93">
        <v>32</v>
      </c>
      <c r="D38" s="83" t="s">
        <v>50</v>
      </c>
      <c r="E38" s="85">
        <v>247443</v>
      </c>
      <c r="F38" s="108">
        <v>251269</v>
      </c>
      <c r="G38" s="157">
        <f t="shared" si="36"/>
        <v>3826</v>
      </c>
      <c r="H38" s="158">
        <f t="shared" si="37"/>
        <v>1.5462146837857607E-2</v>
      </c>
      <c r="I38" s="158"/>
      <c r="J38" s="108">
        <v>186716848.28324309</v>
      </c>
      <c r="K38" s="291">
        <v>206879706.19466585</v>
      </c>
      <c r="L38" s="157">
        <f t="shared" si="38"/>
        <v>20162857.911422759</v>
      </c>
      <c r="M38" s="158">
        <f t="shared" si="39"/>
        <v>0.1079862802784481</v>
      </c>
      <c r="N38" s="158"/>
      <c r="O38" s="108">
        <v>-4106519.3348600878</v>
      </c>
      <c r="P38" s="291">
        <v>-2617935.5315747526</v>
      </c>
      <c r="Q38" s="157">
        <f t="shared" si="40"/>
        <v>1488583.8032853352</v>
      </c>
      <c r="R38" s="158">
        <f t="shared" si="41"/>
        <v>-0.3624928271124413</v>
      </c>
      <c r="S38" s="158"/>
      <c r="T38" s="108">
        <v>19439473.412511222</v>
      </c>
      <c r="U38" s="108">
        <v>20195157.702178806</v>
      </c>
      <c r="V38" s="157">
        <f t="shared" si="42"/>
        <v>755684.289667584</v>
      </c>
      <c r="W38" s="158">
        <f t="shared" si="43"/>
        <v>3.8873701649820742E-2</v>
      </c>
      <c r="X38" s="159"/>
      <c r="Y38" s="89">
        <v>202049802.36089423</v>
      </c>
      <c r="Z38" s="89">
        <v>224456928.3652699</v>
      </c>
      <c r="AA38" s="157">
        <f t="shared" si="44"/>
        <v>22407126.004375666</v>
      </c>
      <c r="AB38" s="158">
        <f t="shared" si="45"/>
        <v>0.11089902460955071</v>
      </c>
      <c r="AC38" s="158"/>
      <c r="AD38" s="204">
        <v>35006896</v>
      </c>
      <c r="AE38" s="204">
        <v>35006896</v>
      </c>
      <c r="AF38" s="292">
        <f t="shared" si="46"/>
        <v>0</v>
      </c>
      <c r="AG38" s="203">
        <f t="shared" si="47"/>
        <v>0</v>
      </c>
      <c r="AH38" s="158"/>
      <c r="AI38" s="291">
        <f t="shared" si="12"/>
        <v>237056698.36089423</v>
      </c>
      <c r="AJ38" s="291">
        <f t="shared" si="13"/>
        <v>259463824.3652699</v>
      </c>
      <c r="AK38" s="157">
        <f t="shared" si="48"/>
        <v>22407126.004375666</v>
      </c>
      <c r="AL38" s="158">
        <f t="shared" si="49"/>
        <v>9.4522222570834688E-2</v>
      </c>
      <c r="AN38" s="108">
        <f t="shared" si="50"/>
        <v>754.58529149437686</v>
      </c>
      <c r="AO38" s="108">
        <f t="shared" si="51"/>
        <v>823.33955320658674</v>
      </c>
      <c r="AP38" s="157">
        <f t="shared" si="52"/>
        <v>68.754261712209882</v>
      </c>
      <c r="AQ38" s="158">
        <f t="shared" si="53"/>
        <v>9.1115295364489937E-2</v>
      </c>
      <c r="AR38" s="293"/>
      <c r="AS38" s="108">
        <v>-16.595819380059602</v>
      </c>
      <c r="AT38" s="108">
        <f t="shared" si="54"/>
        <v>-10.418856013176129</v>
      </c>
      <c r="AU38" s="108">
        <f t="shared" si="55"/>
        <v>6.1769633668834736</v>
      </c>
      <c r="AV38" s="180">
        <f t="shared" si="56"/>
        <v>-0.37219996346220113</v>
      </c>
      <c r="AW38" s="293"/>
      <c r="AX38" s="108">
        <v>78.561419852294151</v>
      </c>
      <c r="AY38" s="108">
        <f t="shared" si="57"/>
        <v>80.372659190663413</v>
      </c>
      <c r="AZ38" s="157">
        <f t="shared" si="58"/>
        <v>1.811239338369262</v>
      </c>
      <c r="BA38" s="158">
        <f t="shared" si="59"/>
        <v>2.3055073874360104E-2</v>
      </c>
      <c r="BB38" s="293"/>
      <c r="BC38" s="108">
        <f t="shared" si="60"/>
        <v>816.5508919666114</v>
      </c>
      <c r="BD38" s="108">
        <f t="shared" si="61"/>
        <v>893.29335638407406</v>
      </c>
      <c r="BE38" s="157">
        <f t="shared" si="62"/>
        <v>76.742464417462656</v>
      </c>
      <c r="BF38" s="158">
        <f t="shared" si="63"/>
        <v>9.3983688184619163E-2</v>
      </c>
      <c r="BG38" s="294"/>
      <c r="BH38" s="108">
        <v>141.47458606628598</v>
      </c>
      <c r="BI38" s="108">
        <v>141.47458606628598</v>
      </c>
      <c r="BJ38" s="157">
        <f t="shared" si="64"/>
        <v>0</v>
      </c>
      <c r="BK38" s="158">
        <f t="shared" si="65"/>
        <v>0</v>
      </c>
      <c r="BL38" s="158"/>
      <c r="BM38" s="108">
        <f t="shared" si="66"/>
        <v>958.02547803289735</v>
      </c>
      <c r="BN38" s="108">
        <f t="shared" si="67"/>
        <v>1032.6137500657458</v>
      </c>
      <c r="BO38" s="268">
        <f t="shared" si="68"/>
        <v>74.588272032848408</v>
      </c>
      <c r="BP38" s="158">
        <f t="shared" si="69"/>
        <v>7.7856250948565214E-2</v>
      </c>
    </row>
    <row r="39" spans="1:68">
      <c r="A39" s="82">
        <v>97</v>
      </c>
      <c r="B39" s="92">
        <v>10</v>
      </c>
      <c r="C39" s="92">
        <v>10</v>
      </c>
      <c r="D39" s="83" t="s">
        <v>51</v>
      </c>
      <c r="E39" s="85">
        <v>2062</v>
      </c>
      <c r="F39" s="108">
        <v>2059</v>
      </c>
      <c r="G39" s="157">
        <f t="shared" si="36"/>
        <v>-3</v>
      </c>
      <c r="H39" s="158">
        <f t="shared" si="37"/>
        <v>-1.454898157129001E-3</v>
      </c>
      <c r="I39" s="158"/>
      <c r="J39" s="108">
        <v>144066.82946932869</v>
      </c>
      <c r="K39" s="291">
        <v>290054.35133739753</v>
      </c>
      <c r="L39" s="157">
        <f t="shared" si="38"/>
        <v>145987.52186806884</v>
      </c>
      <c r="M39" s="158">
        <f t="shared" si="39"/>
        <v>1.0133319543840524</v>
      </c>
      <c r="N39" s="158"/>
      <c r="O39" s="108">
        <v>303754.22466936085</v>
      </c>
      <c r="P39" s="291">
        <v>198906.53432385542</v>
      </c>
      <c r="Q39" s="157">
        <f t="shared" si="40"/>
        <v>-104847.69034550543</v>
      </c>
      <c r="R39" s="158">
        <f t="shared" si="41"/>
        <v>-0.34517278059139117</v>
      </c>
      <c r="S39" s="158"/>
      <c r="T39" s="108">
        <v>351973.3447873565</v>
      </c>
      <c r="U39" s="108">
        <v>370969.03282891575</v>
      </c>
      <c r="V39" s="157">
        <f t="shared" si="42"/>
        <v>18995.688041559246</v>
      </c>
      <c r="W39" s="158">
        <f t="shared" si="43"/>
        <v>5.3969109658106147E-2</v>
      </c>
      <c r="X39" s="159"/>
      <c r="Y39" s="89">
        <v>799794.39892604598</v>
      </c>
      <c r="Z39" s="89">
        <v>859929.91849016864</v>
      </c>
      <c r="AA39" s="157">
        <f t="shared" si="44"/>
        <v>60135.51956412266</v>
      </c>
      <c r="AB39" s="158">
        <f t="shared" si="45"/>
        <v>7.5188723057915754E-2</v>
      </c>
      <c r="AC39" s="158"/>
      <c r="AD39" s="204">
        <v>-539473</v>
      </c>
      <c r="AE39" s="204">
        <v>-539473</v>
      </c>
      <c r="AF39" s="292">
        <f t="shared" si="46"/>
        <v>0</v>
      </c>
      <c r="AG39" s="203">
        <f t="shared" si="47"/>
        <v>0</v>
      </c>
      <c r="AH39" s="158"/>
      <c r="AI39" s="291">
        <f t="shared" si="12"/>
        <v>260321.39892604598</v>
      </c>
      <c r="AJ39" s="291">
        <f t="shared" si="13"/>
        <v>320456.91849016864</v>
      </c>
      <c r="AK39" s="157">
        <f t="shared" si="48"/>
        <v>60135.51956412266</v>
      </c>
      <c r="AL39" s="158">
        <f t="shared" si="49"/>
        <v>0.23100490321660572</v>
      </c>
      <c r="AN39" s="108">
        <f t="shared" si="50"/>
        <v>69.867521566114789</v>
      </c>
      <c r="AO39" s="108">
        <f t="shared" si="51"/>
        <v>140.87146738096044</v>
      </c>
      <c r="AP39" s="157">
        <f t="shared" si="52"/>
        <v>71.00394581484565</v>
      </c>
      <c r="AQ39" s="158">
        <f t="shared" si="53"/>
        <v>1.0162654152209403</v>
      </c>
      <c r="AR39" s="293"/>
      <c r="AS39" s="108">
        <v>147.31048723053388</v>
      </c>
      <c r="AT39" s="108">
        <f t="shared" si="54"/>
        <v>96.603464946020111</v>
      </c>
      <c r="AU39" s="108">
        <f t="shared" si="55"/>
        <v>-50.707022284513769</v>
      </c>
      <c r="AV39" s="180">
        <f t="shared" si="56"/>
        <v>-0.34421868556554092</v>
      </c>
      <c r="AW39" s="293"/>
      <c r="AX39" s="108">
        <v>170.69512356321849</v>
      </c>
      <c r="AY39" s="108">
        <f t="shared" si="57"/>
        <v>180.1695157012704</v>
      </c>
      <c r="AZ39" s="157">
        <f t="shared" si="58"/>
        <v>9.4743921380519112</v>
      </c>
      <c r="BA39" s="158">
        <f t="shared" si="59"/>
        <v>5.5504761590585122E-2</v>
      </c>
      <c r="BB39" s="293"/>
      <c r="BC39" s="108">
        <f t="shared" si="60"/>
        <v>387.8731323598671</v>
      </c>
      <c r="BD39" s="108">
        <f t="shared" si="61"/>
        <v>417.64444802825091</v>
      </c>
      <c r="BE39" s="157">
        <f t="shared" si="62"/>
        <v>29.771315668383806</v>
      </c>
      <c r="BF39" s="158">
        <f t="shared" si="63"/>
        <v>7.6755292348432383E-2</v>
      </c>
      <c r="BG39" s="294"/>
      <c r="BH39" s="108">
        <v>-261.62609117361785</v>
      </c>
      <c r="BI39" s="108">
        <v>-261.62609117361785</v>
      </c>
      <c r="BJ39" s="157">
        <f t="shared" si="64"/>
        <v>0</v>
      </c>
      <c r="BK39" s="158">
        <f t="shared" si="65"/>
        <v>0</v>
      </c>
      <c r="BL39" s="158"/>
      <c r="BM39" s="108">
        <f t="shared" si="66"/>
        <v>126.24704118624926</v>
      </c>
      <c r="BN39" s="108">
        <f t="shared" si="67"/>
        <v>155.63716293840147</v>
      </c>
      <c r="BO39" s="268">
        <f t="shared" si="68"/>
        <v>29.390121752152211</v>
      </c>
      <c r="BP39" s="158">
        <f t="shared" si="69"/>
        <v>0.23279849948161291</v>
      </c>
    </row>
    <row r="40" spans="1:68">
      <c r="A40" s="82">
        <v>98</v>
      </c>
      <c r="B40" s="92">
        <v>7</v>
      </c>
      <c r="C40" s="92">
        <v>7</v>
      </c>
      <c r="D40" s="83" t="s">
        <v>52</v>
      </c>
      <c r="E40" s="85">
        <v>22885</v>
      </c>
      <c r="F40" s="108">
        <v>22849</v>
      </c>
      <c r="G40" s="157">
        <f t="shared" si="36"/>
        <v>-36</v>
      </c>
      <c r="H40" s="158">
        <f t="shared" si="37"/>
        <v>-1.5730828053310028E-3</v>
      </c>
      <c r="I40" s="158"/>
      <c r="J40" s="108">
        <v>15442748.576127321</v>
      </c>
      <c r="K40" s="291">
        <v>14750852.295439083</v>
      </c>
      <c r="L40" s="157">
        <f t="shared" si="38"/>
        <v>-691896.2806882374</v>
      </c>
      <c r="M40" s="158">
        <f t="shared" si="39"/>
        <v>-4.4803959429724059E-2</v>
      </c>
      <c r="N40" s="158"/>
      <c r="O40" s="108">
        <v>6279039.7376398472</v>
      </c>
      <c r="P40" s="291">
        <v>6150331.6905012438</v>
      </c>
      <c r="Q40" s="157">
        <f t="shared" si="40"/>
        <v>-128708.0471386034</v>
      </c>
      <c r="R40" s="158">
        <f t="shared" si="41"/>
        <v>-2.0498046280398589E-2</v>
      </c>
      <c r="S40" s="158"/>
      <c r="T40" s="108">
        <v>1892880.9795729837</v>
      </c>
      <c r="U40" s="108">
        <v>2007751.8467076276</v>
      </c>
      <c r="V40" s="157">
        <f t="shared" si="42"/>
        <v>114870.86713464395</v>
      </c>
      <c r="W40" s="158">
        <f t="shared" si="43"/>
        <v>6.0685731630394292E-2</v>
      </c>
      <c r="X40" s="159"/>
      <c r="Y40" s="89">
        <v>23614669.293340154</v>
      </c>
      <c r="Z40" s="89">
        <v>22908935.832647953</v>
      </c>
      <c r="AA40" s="157">
        <f t="shared" si="44"/>
        <v>-705733.46069220081</v>
      </c>
      <c r="AB40" s="158">
        <f t="shared" si="45"/>
        <v>-2.9885384035051164E-2</v>
      </c>
      <c r="AC40" s="158"/>
      <c r="AD40" s="204">
        <v>-5195002</v>
      </c>
      <c r="AE40" s="204">
        <v>-5195002</v>
      </c>
      <c r="AF40" s="292">
        <f t="shared" si="46"/>
        <v>0</v>
      </c>
      <c r="AG40" s="203">
        <f t="shared" si="47"/>
        <v>0</v>
      </c>
      <c r="AH40" s="158"/>
      <c r="AI40" s="291">
        <f t="shared" si="12"/>
        <v>18419667.293340154</v>
      </c>
      <c r="AJ40" s="291">
        <f t="shared" si="13"/>
        <v>17713933.832647953</v>
      </c>
      <c r="AK40" s="157">
        <f t="shared" si="48"/>
        <v>-705733.46069220081</v>
      </c>
      <c r="AL40" s="158">
        <f t="shared" si="49"/>
        <v>-3.8314126387471018E-2</v>
      </c>
      <c r="AN40" s="108">
        <f t="shared" si="50"/>
        <v>674.79784033765873</v>
      </c>
      <c r="AO40" s="108">
        <f t="shared" si="51"/>
        <v>645.57977572056029</v>
      </c>
      <c r="AP40" s="157">
        <f t="shared" si="52"/>
        <v>-29.218064617098435</v>
      </c>
      <c r="AQ40" s="158">
        <f t="shared" si="53"/>
        <v>-4.3298989520295671E-2</v>
      </c>
      <c r="AR40" s="293"/>
      <c r="AS40" s="108">
        <v>274.37359570198151</v>
      </c>
      <c r="AT40" s="108">
        <f t="shared" si="54"/>
        <v>269.17290430658863</v>
      </c>
      <c r="AU40" s="108">
        <f t="shared" si="55"/>
        <v>-5.2006913953928802</v>
      </c>
      <c r="AV40" s="180">
        <f t="shared" si="56"/>
        <v>-1.8954780915003772E-2</v>
      </c>
      <c r="AW40" s="293"/>
      <c r="AX40" s="108">
        <v>82.712736708454614</v>
      </c>
      <c r="AY40" s="108">
        <f t="shared" si="57"/>
        <v>87.870447140252423</v>
      </c>
      <c r="AZ40" s="157">
        <f t="shared" si="58"/>
        <v>5.1577104317978097</v>
      </c>
      <c r="BA40" s="158">
        <f t="shared" si="59"/>
        <v>6.2356907013942461E-2</v>
      </c>
      <c r="BB40" s="293"/>
      <c r="BC40" s="108">
        <f t="shared" si="60"/>
        <v>1031.8841727480949</v>
      </c>
      <c r="BD40" s="108">
        <f t="shared" si="61"/>
        <v>1002.6231271674013</v>
      </c>
      <c r="BE40" s="157">
        <f t="shared" si="62"/>
        <v>-29.261045580693576</v>
      </c>
      <c r="BF40" s="158">
        <f t="shared" si="63"/>
        <v>-2.8356908995673516E-2</v>
      </c>
      <c r="BG40" s="294"/>
      <c r="BH40" s="108">
        <v>-227.0046755516714</v>
      </c>
      <c r="BI40" s="108">
        <v>-227.0046755516714</v>
      </c>
      <c r="BJ40" s="157">
        <f t="shared" si="64"/>
        <v>0</v>
      </c>
      <c r="BK40" s="158">
        <f t="shared" si="65"/>
        <v>0</v>
      </c>
      <c r="BL40" s="158"/>
      <c r="BM40" s="108">
        <f t="shared" si="66"/>
        <v>804.87949719642359</v>
      </c>
      <c r="BN40" s="108">
        <f t="shared" si="67"/>
        <v>775.26079183543936</v>
      </c>
      <c r="BO40" s="268">
        <f t="shared" si="68"/>
        <v>-29.618705360984222</v>
      </c>
      <c r="BP40" s="158">
        <f t="shared" si="69"/>
        <v>-3.6798931348298522E-2</v>
      </c>
    </row>
    <row r="41" spans="1:68">
      <c r="A41" s="82">
        <v>102</v>
      </c>
      <c r="B41" s="92">
        <v>4</v>
      </c>
      <c r="C41" s="92">
        <v>4</v>
      </c>
      <c r="D41" s="83" t="s">
        <v>53</v>
      </c>
      <c r="E41" s="85">
        <v>9646</v>
      </c>
      <c r="F41" s="108">
        <v>9555</v>
      </c>
      <c r="G41" s="157">
        <f t="shared" si="36"/>
        <v>-91</v>
      </c>
      <c r="H41" s="158">
        <f t="shared" si="37"/>
        <v>-9.433962264150943E-3</v>
      </c>
      <c r="I41" s="158"/>
      <c r="J41" s="108">
        <v>2066654.8969129708</v>
      </c>
      <c r="K41" s="291">
        <v>2211916.991371939</v>
      </c>
      <c r="L41" s="157">
        <f t="shared" si="38"/>
        <v>145262.09445896815</v>
      </c>
      <c r="M41" s="158">
        <f t="shared" si="39"/>
        <v>7.0288510518108679E-2</v>
      </c>
      <c r="N41" s="158"/>
      <c r="O41" s="108">
        <v>3982234.5564156026</v>
      </c>
      <c r="P41" s="291">
        <v>3889512.4405678688</v>
      </c>
      <c r="Q41" s="157">
        <f t="shared" si="40"/>
        <v>-92722.115847733803</v>
      </c>
      <c r="R41" s="158">
        <f t="shared" si="41"/>
        <v>-2.3283941348545955E-2</v>
      </c>
      <c r="S41" s="158"/>
      <c r="T41" s="108">
        <v>1440479.2013762896</v>
      </c>
      <c r="U41" s="108">
        <v>1527964.0238848082</v>
      </c>
      <c r="V41" s="157">
        <f t="shared" si="42"/>
        <v>87484.822508518584</v>
      </c>
      <c r="W41" s="158">
        <f t="shared" si="43"/>
        <v>6.0733138267412813E-2</v>
      </c>
      <c r="X41" s="159"/>
      <c r="Y41" s="89">
        <v>7489368.6547048632</v>
      </c>
      <c r="Z41" s="89">
        <v>7629393.4558246154</v>
      </c>
      <c r="AA41" s="157">
        <f t="shared" si="44"/>
        <v>140024.80111975223</v>
      </c>
      <c r="AB41" s="158">
        <f t="shared" si="45"/>
        <v>1.8696475974885794E-2</v>
      </c>
      <c r="AC41" s="158"/>
      <c r="AD41" s="204">
        <v>1074556</v>
      </c>
      <c r="AE41" s="204">
        <v>1074556</v>
      </c>
      <c r="AF41" s="292">
        <f t="shared" si="46"/>
        <v>0</v>
      </c>
      <c r="AG41" s="203">
        <f t="shared" si="47"/>
        <v>0</v>
      </c>
      <c r="AH41" s="158"/>
      <c r="AI41" s="291">
        <f t="shared" si="12"/>
        <v>8563924.6547048632</v>
      </c>
      <c r="AJ41" s="291">
        <f t="shared" si="13"/>
        <v>8703949.4558246154</v>
      </c>
      <c r="AK41" s="157">
        <f t="shared" si="48"/>
        <v>140024.80111975223</v>
      </c>
      <c r="AL41" s="158">
        <f t="shared" si="49"/>
        <v>1.6350540992070169E-2</v>
      </c>
      <c r="AN41" s="108">
        <f t="shared" si="50"/>
        <v>214.24993747801895</v>
      </c>
      <c r="AO41" s="108">
        <f t="shared" si="51"/>
        <v>231.4931440472987</v>
      </c>
      <c r="AP41" s="157">
        <f t="shared" si="52"/>
        <v>17.243206569279749</v>
      </c>
      <c r="AQ41" s="158">
        <f t="shared" si="53"/>
        <v>8.0481734427805013E-2</v>
      </c>
      <c r="AR41" s="293"/>
      <c r="AS41" s="108">
        <v>412.83791793651284</v>
      </c>
      <c r="AT41" s="108">
        <f t="shared" si="54"/>
        <v>407.065666202812</v>
      </c>
      <c r="AU41" s="108">
        <f t="shared" si="55"/>
        <v>-5.7722517337008412</v>
      </c>
      <c r="AV41" s="180">
        <f t="shared" si="56"/>
        <v>-1.3981883647103635E-2</v>
      </c>
      <c r="AW41" s="293"/>
      <c r="AX41" s="108">
        <v>149.33435635250774</v>
      </c>
      <c r="AY41" s="108">
        <f t="shared" si="57"/>
        <v>159.91250904079624</v>
      </c>
      <c r="AZ41" s="157">
        <f t="shared" si="58"/>
        <v>10.578152688288498</v>
      </c>
      <c r="BA41" s="158">
        <f t="shared" si="59"/>
        <v>7.0835358631864229E-2</v>
      </c>
      <c r="BB41" s="293"/>
      <c r="BC41" s="108">
        <f t="shared" si="60"/>
        <v>776.42221176703947</v>
      </c>
      <c r="BD41" s="108">
        <f t="shared" si="61"/>
        <v>798.47131929090688</v>
      </c>
      <c r="BE41" s="157">
        <f t="shared" si="62"/>
        <v>22.049107523867406</v>
      </c>
      <c r="BF41" s="158">
        <f t="shared" si="63"/>
        <v>2.8398347174646645E-2</v>
      </c>
      <c r="BG41" s="294"/>
      <c r="BH41" s="108">
        <v>111.39912917271408</v>
      </c>
      <c r="BI41" s="108">
        <v>111.39912917271408</v>
      </c>
      <c r="BJ41" s="157">
        <f t="shared" si="64"/>
        <v>0</v>
      </c>
      <c r="BK41" s="158">
        <f t="shared" si="65"/>
        <v>0</v>
      </c>
      <c r="BL41" s="158"/>
      <c r="BM41" s="108">
        <f t="shared" si="66"/>
        <v>887.82134093975355</v>
      </c>
      <c r="BN41" s="108">
        <f t="shared" si="67"/>
        <v>910.93139255098015</v>
      </c>
      <c r="BO41" s="268">
        <f t="shared" si="68"/>
        <v>23.110051611226595</v>
      </c>
      <c r="BP41" s="158">
        <f t="shared" si="69"/>
        <v>2.6030069953899445E-2</v>
      </c>
    </row>
    <row r="42" spans="1:68">
      <c r="A42" s="82">
        <v>103</v>
      </c>
      <c r="B42" s="92">
        <v>5</v>
      </c>
      <c r="C42" s="92">
        <v>5</v>
      </c>
      <c r="D42" s="83" t="s">
        <v>54</v>
      </c>
      <c r="E42" s="85">
        <v>2125</v>
      </c>
      <c r="F42" s="108">
        <v>2094</v>
      </c>
      <c r="G42" s="157">
        <f t="shared" si="36"/>
        <v>-31</v>
      </c>
      <c r="H42" s="158">
        <f t="shared" si="37"/>
        <v>-1.4588235294117647E-2</v>
      </c>
      <c r="I42" s="158"/>
      <c r="J42" s="108">
        <v>430658.77888175414</v>
      </c>
      <c r="K42" s="291">
        <v>282318.11356810521</v>
      </c>
      <c r="L42" s="157">
        <f t="shared" si="38"/>
        <v>-148340.66531364893</v>
      </c>
      <c r="M42" s="158">
        <f t="shared" si="39"/>
        <v>-0.34445057801638079</v>
      </c>
      <c r="N42" s="158"/>
      <c r="O42" s="108">
        <v>1131983.2281112976</v>
      </c>
      <c r="P42" s="291">
        <v>1106073.604945271</v>
      </c>
      <c r="Q42" s="157">
        <f t="shared" si="40"/>
        <v>-25909.623166026548</v>
      </c>
      <c r="R42" s="158">
        <f t="shared" si="41"/>
        <v>-2.288869880983704E-2</v>
      </c>
      <c r="S42" s="158"/>
      <c r="T42" s="108">
        <v>347484.36015546625</v>
      </c>
      <c r="U42" s="108">
        <v>369718.04728867603</v>
      </c>
      <c r="V42" s="157">
        <f t="shared" si="42"/>
        <v>22233.68713320978</v>
      </c>
      <c r="W42" s="158">
        <f t="shared" si="43"/>
        <v>6.3984713220653494E-2</v>
      </c>
      <c r="X42" s="159"/>
      <c r="Y42" s="89">
        <v>1910126.3671485179</v>
      </c>
      <c r="Z42" s="89">
        <v>1758109.7658020523</v>
      </c>
      <c r="AA42" s="157">
        <f t="shared" si="44"/>
        <v>-152016.60134646553</v>
      </c>
      <c r="AB42" s="158">
        <f t="shared" si="45"/>
        <v>-7.9584578256672894E-2</v>
      </c>
      <c r="AC42" s="158"/>
      <c r="AD42" s="204">
        <v>-547163</v>
      </c>
      <c r="AE42" s="204">
        <v>-547163</v>
      </c>
      <c r="AF42" s="292">
        <f t="shared" si="46"/>
        <v>0</v>
      </c>
      <c r="AG42" s="203">
        <f t="shared" si="47"/>
        <v>0</v>
      </c>
      <c r="AH42" s="158"/>
      <c r="AI42" s="291">
        <f t="shared" si="12"/>
        <v>1362963.3671485179</v>
      </c>
      <c r="AJ42" s="291">
        <f t="shared" si="13"/>
        <v>1210946.7658020523</v>
      </c>
      <c r="AK42" s="157">
        <f t="shared" si="48"/>
        <v>-152016.60134646553</v>
      </c>
      <c r="AL42" s="158">
        <f t="shared" si="49"/>
        <v>-0.11153388639087373</v>
      </c>
      <c r="AN42" s="108">
        <f t="shared" si="50"/>
        <v>202.66295476788432</v>
      </c>
      <c r="AO42" s="108">
        <f t="shared" si="51"/>
        <v>134.82240380520784</v>
      </c>
      <c r="AP42" s="157">
        <f t="shared" si="52"/>
        <v>-67.840550962676474</v>
      </c>
      <c r="AQ42" s="158">
        <f t="shared" si="53"/>
        <v>-0.33474569163553447</v>
      </c>
      <c r="AR42" s="293"/>
      <c r="AS42" s="108">
        <v>532.69798969943417</v>
      </c>
      <c r="AT42" s="108">
        <f t="shared" si="54"/>
        <v>528.21089061378746</v>
      </c>
      <c r="AU42" s="108">
        <f t="shared" si="55"/>
        <v>-4.4870990856467188</v>
      </c>
      <c r="AV42" s="180">
        <f t="shared" si="56"/>
        <v>-8.4233452583113537E-3</v>
      </c>
      <c r="AW42" s="293"/>
      <c r="AX42" s="108">
        <v>163.52205183786646</v>
      </c>
      <c r="AY42" s="108">
        <f t="shared" si="57"/>
        <v>176.56067205762943</v>
      </c>
      <c r="AZ42" s="157">
        <f t="shared" si="58"/>
        <v>13.038620219762976</v>
      </c>
      <c r="BA42" s="158">
        <f t="shared" si="59"/>
        <v>7.973615835429268E-2</v>
      </c>
      <c r="BB42" s="293"/>
      <c r="BC42" s="108">
        <f t="shared" si="60"/>
        <v>898.88299630518486</v>
      </c>
      <c r="BD42" s="108">
        <f t="shared" si="61"/>
        <v>839.59396647662481</v>
      </c>
      <c r="BE42" s="157">
        <f t="shared" si="62"/>
        <v>-59.289029828560047</v>
      </c>
      <c r="BF42" s="158">
        <f t="shared" si="63"/>
        <v>-6.5958561984445968E-2</v>
      </c>
      <c r="BG42" s="294"/>
      <c r="BH42" s="108">
        <v>-257.48847058823532</v>
      </c>
      <c r="BI42" s="108">
        <v>-257.48847058823532</v>
      </c>
      <c r="BJ42" s="157">
        <f t="shared" si="64"/>
        <v>0</v>
      </c>
      <c r="BK42" s="158">
        <f t="shared" si="65"/>
        <v>0</v>
      </c>
      <c r="BL42" s="158"/>
      <c r="BM42" s="108">
        <f t="shared" si="66"/>
        <v>641.3945257169496</v>
      </c>
      <c r="BN42" s="108">
        <f t="shared" si="67"/>
        <v>578.29358443268973</v>
      </c>
      <c r="BO42" s="268">
        <f t="shared" si="68"/>
        <v>-63.100941284259875</v>
      </c>
      <c r="BP42" s="158">
        <f t="shared" si="69"/>
        <v>-9.838085414546649E-2</v>
      </c>
    </row>
    <row r="43" spans="1:68">
      <c r="A43" s="82">
        <v>105</v>
      </c>
      <c r="B43" s="92">
        <v>18</v>
      </c>
      <c r="C43" s="92">
        <v>18</v>
      </c>
      <c r="D43" s="83" t="s">
        <v>55</v>
      </c>
      <c r="E43" s="85">
        <v>2063</v>
      </c>
      <c r="F43" s="108">
        <v>2002</v>
      </c>
      <c r="G43" s="157">
        <f t="shared" si="36"/>
        <v>-61</v>
      </c>
      <c r="H43" s="158">
        <f t="shared" si="37"/>
        <v>-2.9568589432864761E-2</v>
      </c>
      <c r="I43" s="158"/>
      <c r="J43" s="108">
        <v>2081284.7998079809</v>
      </c>
      <c r="K43" s="291">
        <v>1901283.046115174</v>
      </c>
      <c r="L43" s="157">
        <f t="shared" si="38"/>
        <v>-180001.75369280693</v>
      </c>
      <c r="M43" s="158">
        <f t="shared" si="39"/>
        <v>-8.6485883003332306E-2</v>
      </c>
      <c r="N43" s="158"/>
      <c r="O43" s="108">
        <v>1015450.043168533</v>
      </c>
      <c r="P43" s="291">
        <v>1044045.3238986753</v>
      </c>
      <c r="Q43" s="157">
        <f t="shared" si="40"/>
        <v>28595.280730142258</v>
      </c>
      <c r="R43" s="158">
        <f t="shared" si="41"/>
        <v>2.8160204357188977E-2</v>
      </c>
      <c r="S43" s="158"/>
      <c r="T43" s="108">
        <v>361131.20175991615</v>
      </c>
      <c r="U43" s="108">
        <v>386044.70679849142</v>
      </c>
      <c r="V43" s="157">
        <f t="shared" si="42"/>
        <v>24913.505038575269</v>
      </c>
      <c r="W43" s="158">
        <f t="shared" si="43"/>
        <v>6.8987406563496084E-2</v>
      </c>
      <c r="X43" s="159"/>
      <c r="Y43" s="89">
        <v>3457866.04473643</v>
      </c>
      <c r="Z43" s="89">
        <v>3331373.0768123409</v>
      </c>
      <c r="AA43" s="157">
        <f t="shared" si="44"/>
        <v>-126492.96792408917</v>
      </c>
      <c r="AB43" s="158">
        <f t="shared" si="45"/>
        <v>-3.6581222721636948E-2</v>
      </c>
      <c r="AC43" s="158"/>
      <c r="AD43" s="204">
        <v>-485611</v>
      </c>
      <c r="AE43" s="204">
        <v>-485611</v>
      </c>
      <c r="AF43" s="292">
        <f t="shared" si="46"/>
        <v>0</v>
      </c>
      <c r="AG43" s="203">
        <f t="shared" si="47"/>
        <v>0</v>
      </c>
      <c r="AH43" s="158"/>
      <c r="AI43" s="291">
        <f t="shared" si="12"/>
        <v>2972255.04473643</v>
      </c>
      <c r="AJ43" s="291">
        <f t="shared" si="13"/>
        <v>2845762.0768123409</v>
      </c>
      <c r="AK43" s="157">
        <f t="shared" si="48"/>
        <v>-126492.96792408917</v>
      </c>
      <c r="AL43" s="158">
        <f t="shared" si="49"/>
        <v>-4.255791176066661E-2</v>
      </c>
      <c r="AN43" s="108">
        <f t="shared" si="50"/>
        <v>1008.8632088259723</v>
      </c>
      <c r="AO43" s="108">
        <f t="shared" si="51"/>
        <v>949.69183122636059</v>
      </c>
      <c r="AP43" s="157">
        <f t="shared" si="52"/>
        <v>-59.171377599611674</v>
      </c>
      <c r="AQ43" s="158">
        <f t="shared" si="53"/>
        <v>-5.8651536781156095E-2</v>
      </c>
      <c r="AR43" s="293"/>
      <c r="AS43" s="108">
        <v>492.22008878746146</v>
      </c>
      <c r="AT43" s="108">
        <f t="shared" si="54"/>
        <v>521.5011607885491</v>
      </c>
      <c r="AU43" s="108">
        <f t="shared" si="55"/>
        <v>29.281072001087637</v>
      </c>
      <c r="AV43" s="180">
        <f t="shared" si="56"/>
        <v>5.9487763031409062E-2</v>
      </c>
      <c r="AW43" s="293"/>
      <c r="AX43" s="108">
        <v>175.05147928255752</v>
      </c>
      <c r="AY43" s="108">
        <f t="shared" si="57"/>
        <v>192.82952387537034</v>
      </c>
      <c r="AZ43" s="157">
        <f t="shared" si="58"/>
        <v>17.778044592812819</v>
      </c>
      <c r="BA43" s="158">
        <f t="shared" si="59"/>
        <v>0.10155895091932685</v>
      </c>
      <c r="BB43" s="293"/>
      <c r="BC43" s="108">
        <f t="shared" si="60"/>
        <v>1676.1347768959913</v>
      </c>
      <c r="BD43" s="108">
        <f t="shared" si="61"/>
        <v>1664.0225158902801</v>
      </c>
      <c r="BE43" s="157">
        <f t="shared" si="62"/>
        <v>-12.112261005711161</v>
      </c>
      <c r="BF43" s="158">
        <f t="shared" si="63"/>
        <v>-7.2263049324360869E-3</v>
      </c>
      <c r="BG43" s="294"/>
      <c r="BH43" s="108">
        <v>-235.39069316529327</v>
      </c>
      <c r="BI43" s="108">
        <v>-235.39069316529327</v>
      </c>
      <c r="BJ43" s="157">
        <f t="shared" si="64"/>
        <v>0</v>
      </c>
      <c r="BK43" s="158">
        <f t="shared" si="65"/>
        <v>0</v>
      </c>
      <c r="BL43" s="158"/>
      <c r="BM43" s="108">
        <f t="shared" si="66"/>
        <v>1440.7440837306981</v>
      </c>
      <c r="BN43" s="108">
        <f t="shared" si="67"/>
        <v>1421.4595788273432</v>
      </c>
      <c r="BO43" s="268">
        <f t="shared" si="68"/>
        <v>-19.2845049033549</v>
      </c>
      <c r="BP43" s="158">
        <f t="shared" si="69"/>
        <v>-1.338510088024733E-2</v>
      </c>
    </row>
    <row r="44" spans="1:68">
      <c r="A44" s="82">
        <v>106</v>
      </c>
      <c r="B44" s="92">
        <v>1</v>
      </c>
      <c r="C44" s="93">
        <v>35</v>
      </c>
      <c r="D44" s="83" t="s">
        <v>56</v>
      </c>
      <c r="E44" s="85">
        <v>46901</v>
      </c>
      <c r="F44" s="108">
        <v>47031</v>
      </c>
      <c r="G44" s="157">
        <f t="shared" si="36"/>
        <v>130</v>
      </c>
      <c r="H44" s="158">
        <f t="shared" si="37"/>
        <v>2.7717959105349565E-3</v>
      </c>
      <c r="I44" s="158"/>
      <c r="J44" s="108">
        <v>12773685.970555173</v>
      </c>
      <c r="K44" s="291">
        <v>13479627.117834212</v>
      </c>
      <c r="L44" s="157">
        <f t="shared" si="38"/>
        <v>705941.14727903903</v>
      </c>
      <c r="M44" s="158">
        <f t="shared" si="39"/>
        <v>5.5265265555010136E-2</v>
      </c>
      <c r="N44" s="158"/>
      <c r="O44" s="108">
        <v>-136556.22956492784</v>
      </c>
      <c r="P44" s="291">
        <v>391115.46523308795</v>
      </c>
      <c r="Q44" s="157">
        <f t="shared" si="40"/>
        <v>527671.69479801576</v>
      </c>
      <c r="R44" s="158">
        <f t="shared" si="41"/>
        <v>-3.8641349170169188</v>
      </c>
      <c r="S44" s="158"/>
      <c r="T44" s="108">
        <v>3749093.6870227093</v>
      </c>
      <c r="U44" s="108">
        <v>3906344.7738615233</v>
      </c>
      <c r="V44" s="157">
        <f t="shared" si="42"/>
        <v>157251.08683881396</v>
      </c>
      <c r="W44" s="158">
        <f t="shared" si="43"/>
        <v>4.1943760270150177E-2</v>
      </c>
      <c r="X44" s="159"/>
      <c r="Y44" s="89">
        <v>16386223.428012956</v>
      </c>
      <c r="Z44" s="89">
        <v>17777087.356928822</v>
      </c>
      <c r="AA44" s="157">
        <f t="shared" si="44"/>
        <v>1390863.9289158657</v>
      </c>
      <c r="AB44" s="158">
        <f t="shared" si="45"/>
        <v>8.4880078379629798E-2</v>
      </c>
      <c r="AC44" s="158"/>
      <c r="AD44" s="204">
        <v>-438732</v>
      </c>
      <c r="AE44" s="204">
        <v>-438732</v>
      </c>
      <c r="AF44" s="292">
        <f t="shared" si="46"/>
        <v>0</v>
      </c>
      <c r="AG44" s="203">
        <f t="shared" si="47"/>
        <v>0</v>
      </c>
      <c r="AH44" s="158"/>
      <c r="AI44" s="291">
        <f t="shared" si="12"/>
        <v>15947491.428012956</v>
      </c>
      <c r="AJ44" s="291">
        <f t="shared" si="13"/>
        <v>17338355.356928822</v>
      </c>
      <c r="AK44" s="157">
        <f t="shared" si="48"/>
        <v>1390863.9289158657</v>
      </c>
      <c r="AL44" s="158">
        <f t="shared" si="49"/>
        <v>8.7215217214207733E-2</v>
      </c>
      <c r="AN44" s="108">
        <f t="shared" si="50"/>
        <v>272.35423488955831</v>
      </c>
      <c r="AO44" s="108">
        <f t="shared" si="51"/>
        <v>286.61153532423748</v>
      </c>
      <c r="AP44" s="157">
        <f t="shared" si="52"/>
        <v>14.257300434679166</v>
      </c>
      <c r="AQ44" s="158">
        <f t="shared" si="53"/>
        <v>5.2348370644798706E-2</v>
      </c>
      <c r="AR44" s="293"/>
      <c r="AS44" s="108">
        <v>-2.9115846051241516</v>
      </c>
      <c r="AT44" s="108">
        <f t="shared" si="54"/>
        <v>8.3161205424738558</v>
      </c>
      <c r="AU44" s="108">
        <f t="shared" si="55"/>
        <v>11.227705147598007</v>
      </c>
      <c r="AV44" s="180">
        <f t="shared" si="56"/>
        <v>-3.8562180634689991</v>
      </c>
      <c r="AW44" s="293"/>
      <c r="AX44" s="108">
        <v>79.93632730693821</v>
      </c>
      <c r="AY44" s="108">
        <f t="shared" si="57"/>
        <v>83.058935039899708</v>
      </c>
      <c r="AZ44" s="157">
        <f t="shared" si="58"/>
        <v>3.1226077329614981</v>
      </c>
      <c r="BA44" s="158">
        <f t="shared" si="59"/>
        <v>3.9063687789549793E-2</v>
      </c>
      <c r="BB44" s="293"/>
      <c r="BC44" s="108">
        <f t="shared" si="60"/>
        <v>349.3789775913724</v>
      </c>
      <c r="BD44" s="108">
        <f t="shared" si="61"/>
        <v>377.98659090661101</v>
      </c>
      <c r="BE44" s="157">
        <f t="shared" si="62"/>
        <v>28.607613315238609</v>
      </c>
      <c r="BF44" s="158">
        <f t="shared" si="63"/>
        <v>8.1881324149667575E-2</v>
      </c>
      <c r="BG44" s="294"/>
      <c r="BH44" s="108">
        <v>-9.3544274109294037</v>
      </c>
      <c r="BI44" s="108">
        <v>-9.3544274109294037</v>
      </c>
      <c r="BJ44" s="157">
        <f t="shared" si="64"/>
        <v>0</v>
      </c>
      <c r="BK44" s="158">
        <f t="shared" si="65"/>
        <v>0</v>
      </c>
      <c r="BL44" s="158"/>
      <c r="BM44" s="108">
        <f t="shared" si="66"/>
        <v>340.02455018044299</v>
      </c>
      <c r="BN44" s="108">
        <f t="shared" si="67"/>
        <v>368.65802038929263</v>
      </c>
      <c r="BO44" s="268">
        <f t="shared" si="68"/>
        <v>28.633470208849644</v>
      </c>
      <c r="BP44" s="158">
        <f t="shared" si="69"/>
        <v>8.4210008346910656E-2</v>
      </c>
    </row>
    <row r="45" spans="1:68">
      <c r="A45" s="82">
        <v>108</v>
      </c>
      <c r="B45" s="92">
        <v>6</v>
      </c>
      <c r="C45" s="92">
        <v>6</v>
      </c>
      <c r="D45" s="83" t="s">
        <v>57</v>
      </c>
      <c r="E45" s="85">
        <v>10319</v>
      </c>
      <c r="F45" s="108">
        <v>10348</v>
      </c>
      <c r="G45" s="157">
        <f t="shared" si="36"/>
        <v>29</v>
      </c>
      <c r="H45" s="158">
        <f t="shared" si="37"/>
        <v>2.8103498401007851E-3</v>
      </c>
      <c r="I45" s="158"/>
      <c r="J45" s="108">
        <v>5067467.999450488</v>
      </c>
      <c r="K45" s="291">
        <v>5052509.0367900403</v>
      </c>
      <c r="L45" s="157">
        <f t="shared" si="38"/>
        <v>-14958.962660447694</v>
      </c>
      <c r="M45" s="158">
        <f t="shared" si="39"/>
        <v>-2.9519599654245143E-3</v>
      </c>
      <c r="N45" s="158"/>
      <c r="O45" s="108">
        <v>3827579.1002644775</v>
      </c>
      <c r="P45" s="291">
        <v>4459067.7976792827</v>
      </c>
      <c r="Q45" s="157">
        <f t="shared" si="40"/>
        <v>631488.69741480518</v>
      </c>
      <c r="R45" s="158">
        <f t="shared" si="41"/>
        <v>0.16498383988228243</v>
      </c>
      <c r="S45" s="158"/>
      <c r="T45" s="108">
        <v>920546.44722506776</v>
      </c>
      <c r="U45" s="108">
        <v>1003920.0031634908</v>
      </c>
      <c r="V45" s="157">
        <f t="shared" si="42"/>
        <v>83373.555938423029</v>
      </c>
      <c r="W45" s="158">
        <f t="shared" si="43"/>
        <v>9.0569635231060458E-2</v>
      </c>
      <c r="X45" s="159"/>
      <c r="Y45" s="89">
        <v>9815593.5469400324</v>
      </c>
      <c r="Z45" s="89">
        <v>10515496.837632813</v>
      </c>
      <c r="AA45" s="157">
        <f t="shared" si="44"/>
        <v>699903.29069278017</v>
      </c>
      <c r="AB45" s="158">
        <f t="shared" si="45"/>
        <v>7.1305243778250357E-2</v>
      </c>
      <c r="AC45" s="158"/>
      <c r="AD45" s="204">
        <v>-1268321</v>
      </c>
      <c r="AE45" s="204">
        <v>-1268321</v>
      </c>
      <c r="AF45" s="292">
        <f t="shared" si="46"/>
        <v>0</v>
      </c>
      <c r="AG45" s="203">
        <f t="shared" si="47"/>
        <v>0</v>
      </c>
      <c r="AH45" s="158"/>
      <c r="AI45" s="291">
        <f t="shared" si="12"/>
        <v>8547272.5469400324</v>
      </c>
      <c r="AJ45" s="291">
        <f t="shared" si="13"/>
        <v>9247175.8376328126</v>
      </c>
      <c r="AK45" s="157">
        <f t="shared" si="48"/>
        <v>699903.29069278017</v>
      </c>
      <c r="AL45" s="158">
        <f t="shared" si="49"/>
        <v>8.1886155712134062E-2</v>
      </c>
      <c r="AN45" s="108">
        <f t="shared" si="50"/>
        <v>491.08130627488015</v>
      </c>
      <c r="AO45" s="108">
        <f t="shared" si="51"/>
        <v>488.25947398434869</v>
      </c>
      <c r="AP45" s="157">
        <f t="shared" si="52"/>
        <v>-2.8218322905314608</v>
      </c>
      <c r="AQ45" s="158">
        <f t="shared" si="53"/>
        <v>-5.7461610826455593E-3</v>
      </c>
      <c r="AR45" s="293"/>
      <c r="AS45" s="108">
        <v>370.92539008280625</v>
      </c>
      <c r="AT45" s="108">
        <f t="shared" si="54"/>
        <v>430.91107437952093</v>
      </c>
      <c r="AU45" s="108">
        <f t="shared" si="55"/>
        <v>59.98568429671468</v>
      </c>
      <c r="AV45" s="180">
        <f t="shared" si="56"/>
        <v>0.16171900306776879</v>
      </c>
      <c r="AW45" s="293"/>
      <c r="AX45" s="108">
        <v>89.208881405666034</v>
      </c>
      <c r="AY45" s="108">
        <f t="shared" si="57"/>
        <v>97.015848778845267</v>
      </c>
      <c r="AZ45" s="157">
        <f t="shared" si="58"/>
        <v>7.8069673731792335</v>
      </c>
      <c r="BA45" s="158">
        <f t="shared" si="59"/>
        <v>8.7513342283466633E-2</v>
      </c>
      <c r="BB45" s="293"/>
      <c r="BC45" s="108">
        <f t="shared" si="60"/>
        <v>951.21557776335226</v>
      </c>
      <c r="BD45" s="108">
        <f t="shared" si="61"/>
        <v>1016.1863971427148</v>
      </c>
      <c r="BE45" s="157">
        <f t="shared" si="62"/>
        <v>64.970819379362524</v>
      </c>
      <c r="BF45" s="158">
        <f t="shared" si="63"/>
        <v>6.8302938785056624E-2</v>
      </c>
      <c r="BG45" s="294"/>
      <c r="BH45" s="108">
        <v>-122.91123170849889</v>
      </c>
      <c r="BI45" s="108">
        <v>-122.91123170849889</v>
      </c>
      <c r="BJ45" s="157">
        <f t="shared" si="64"/>
        <v>0</v>
      </c>
      <c r="BK45" s="158">
        <f t="shared" si="65"/>
        <v>0</v>
      </c>
      <c r="BL45" s="158"/>
      <c r="BM45" s="108">
        <f t="shared" si="66"/>
        <v>828.30434605485345</v>
      </c>
      <c r="BN45" s="108">
        <f t="shared" si="67"/>
        <v>893.61962095407932</v>
      </c>
      <c r="BO45" s="268">
        <f t="shared" si="68"/>
        <v>65.315274899225869</v>
      </c>
      <c r="BP45" s="158">
        <f t="shared" si="69"/>
        <v>7.8854197989322694E-2</v>
      </c>
    </row>
    <row r="46" spans="1:68">
      <c r="A46" s="82">
        <v>109</v>
      </c>
      <c r="B46" s="92">
        <v>5</v>
      </c>
      <c r="C46" s="92">
        <v>5</v>
      </c>
      <c r="D46" s="83" t="s">
        <v>58</v>
      </c>
      <c r="E46" s="85">
        <v>68319</v>
      </c>
      <c r="F46" s="108">
        <v>68433</v>
      </c>
      <c r="G46" s="157">
        <f t="shared" si="36"/>
        <v>114</v>
      </c>
      <c r="H46" s="158">
        <f t="shared" si="37"/>
        <v>1.6686426909058973E-3</v>
      </c>
      <c r="I46" s="158"/>
      <c r="J46" s="108">
        <v>17270640.592768643</v>
      </c>
      <c r="K46" s="291">
        <v>17731045.344175052</v>
      </c>
      <c r="L46" s="157">
        <f t="shared" si="38"/>
        <v>460404.75140640885</v>
      </c>
      <c r="M46" s="158">
        <f t="shared" si="39"/>
        <v>2.6658232445598111E-2</v>
      </c>
      <c r="N46" s="158"/>
      <c r="O46" s="108">
        <v>6805371.7640928486</v>
      </c>
      <c r="P46" s="291">
        <v>3953720.7689020964</v>
      </c>
      <c r="Q46" s="157">
        <f t="shared" si="40"/>
        <v>-2851650.9951907522</v>
      </c>
      <c r="R46" s="158">
        <f t="shared" si="41"/>
        <v>-0.41902942176309971</v>
      </c>
      <c r="S46" s="158"/>
      <c r="T46" s="108">
        <v>6111782.4553717664</v>
      </c>
      <c r="U46" s="108">
        <v>6525005.2306398107</v>
      </c>
      <c r="V46" s="157">
        <f t="shared" si="42"/>
        <v>413222.77526804432</v>
      </c>
      <c r="W46" s="158">
        <f t="shared" si="43"/>
        <v>6.7610844837066253E-2</v>
      </c>
      <c r="X46" s="159"/>
      <c r="Y46" s="89">
        <v>30187794.812233258</v>
      </c>
      <c r="Z46" s="89">
        <v>28209771.34371696</v>
      </c>
      <c r="AA46" s="157">
        <f t="shared" si="44"/>
        <v>-1978023.4685162976</v>
      </c>
      <c r="AB46" s="158">
        <f t="shared" si="45"/>
        <v>-6.5523947039507716E-2</v>
      </c>
      <c r="AC46" s="158"/>
      <c r="AD46" s="204">
        <v>-12751843</v>
      </c>
      <c r="AE46" s="204">
        <v>-12751843</v>
      </c>
      <c r="AF46" s="292">
        <f t="shared" si="46"/>
        <v>0</v>
      </c>
      <c r="AG46" s="203">
        <f t="shared" si="47"/>
        <v>0</v>
      </c>
      <c r="AH46" s="158"/>
      <c r="AI46" s="291">
        <f t="shared" si="12"/>
        <v>17435951.812233258</v>
      </c>
      <c r="AJ46" s="291">
        <f t="shared" si="13"/>
        <v>15457928.34371696</v>
      </c>
      <c r="AK46" s="157">
        <f t="shared" si="48"/>
        <v>-1978023.4685162976</v>
      </c>
      <c r="AL46" s="158">
        <f t="shared" si="49"/>
        <v>-0.1134451098407197</v>
      </c>
      <c r="AN46" s="108">
        <f t="shared" si="50"/>
        <v>252.79410695075518</v>
      </c>
      <c r="AO46" s="108">
        <f t="shared" si="51"/>
        <v>259.1008043513371</v>
      </c>
      <c r="AP46" s="157">
        <f t="shared" si="52"/>
        <v>6.3066974005819247</v>
      </c>
      <c r="AQ46" s="158">
        <f t="shared" si="53"/>
        <v>2.4947960522712986E-2</v>
      </c>
      <c r="AR46" s="293"/>
      <c r="AS46" s="108">
        <v>99.611700465358808</v>
      </c>
      <c r="AT46" s="108">
        <f t="shared" si="54"/>
        <v>57.775061284790908</v>
      </c>
      <c r="AU46" s="108">
        <f t="shared" si="55"/>
        <v>-41.8366391805679</v>
      </c>
      <c r="AV46" s="180">
        <f t="shared" si="56"/>
        <v>-0.41999723913072945</v>
      </c>
      <c r="AW46" s="293"/>
      <c r="AX46" s="108">
        <v>89.459483531254349</v>
      </c>
      <c r="AY46" s="108">
        <f t="shared" si="57"/>
        <v>95.348811693770699</v>
      </c>
      <c r="AZ46" s="157">
        <f t="shared" si="58"/>
        <v>5.8893281625163496</v>
      </c>
      <c r="BA46" s="158">
        <f t="shared" si="59"/>
        <v>6.5832351474048048E-2</v>
      </c>
      <c r="BB46" s="293"/>
      <c r="BC46" s="108">
        <f t="shared" si="60"/>
        <v>441.86529094736835</v>
      </c>
      <c r="BD46" s="108">
        <f t="shared" si="61"/>
        <v>412.22467732989873</v>
      </c>
      <c r="BE46" s="157">
        <f t="shared" si="62"/>
        <v>-29.640613617469626</v>
      </c>
      <c r="BF46" s="158">
        <f t="shared" si="63"/>
        <v>-6.7080656083938012E-2</v>
      </c>
      <c r="BG46" s="294"/>
      <c r="BH46" s="108">
        <v>-186.65148787306606</v>
      </c>
      <c r="BI46" s="108">
        <v>-186.65148787306606</v>
      </c>
      <c r="BJ46" s="157">
        <f t="shared" si="64"/>
        <v>0</v>
      </c>
      <c r="BK46" s="158">
        <f t="shared" si="65"/>
        <v>0</v>
      </c>
      <c r="BL46" s="158"/>
      <c r="BM46" s="108">
        <f t="shared" si="66"/>
        <v>255.21380307430229</v>
      </c>
      <c r="BN46" s="108">
        <f t="shared" si="67"/>
        <v>225.88412525706838</v>
      </c>
      <c r="BO46" s="268">
        <f t="shared" si="68"/>
        <v>-29.329677817233915</v>
      </c>
      <c r="BP46" s="158">
        <f t="shared" si="69"/>
        <v>-0.11492198879499847</v>
      </c>
    </row>
    <row r="47" spans="1:68">
      <c r="A47" s="82">
        <v>111</v>
      </c>
      <c r="B47" s="92">
        <v>7</v>
      </c>
      <c r="C47" s="92">
        <v>7</v>
      </c>
      <c r="D47" s="83" t="s">
        <v>59</v>
      </c>
      <c r="E47" s="85">
        <v>17953</v>
      </c>
      <c r="F47" s="108">
        <v>17829</v>
      </c>
      <c r="G47" s="157">
        <f t="shared" si="36"/>
        <v>-124</v>
      </c>
      <c r="H47" s="158">
        <f t="shared" si="37"/>
        <v>-6.9069236339330473E-3</v>
      </c>
      <c r="I47" s="158"/>
      <c r="J47" s="108">
        <v>4777594.4116267264</v>
      </c>
      <c r="K47" s="291">
        <v>4694813.2542413305</v>
      </c>
      <c r="L47" s="157">
        <f t="shared" si="38"/>
        <v>-82781.15738539584</v>
      </c>
      <c r="M47" s="158">
        <f t="shared" si="39"/>
        <v>-1.7326953745579594E-2</v>
      </c>
      <c r="N47" s="158"/>
      <c r="O47" s="108">
        <v>5716852.6871153358</v>
      </c>
      <c r="P47" s="291">
        <v>4271809.4994046809</v>
      </c>
      <c r="Q47" s="157">
        <f t="shared" si="40"/>
        <v>-1445043.1877106549</v>
      </c>
      <c r="R47" s="158">
        <f t="shared" si="41"/>
        <v>-0.25276900889321474</v>
      </c>
      <c r="S47" s="158"/>
      <c r="T47" s="108">
        <v>1943745.2944886847</v>
      </c>
      <c r="U47" s="108">
        <v>2081636.843299624</v>
      </c>
      <c r="V47" s="157">
        <f t="shared" si="42"/>
        <v>137891.5488109393</v>
      </c>
      <c r="W47" s="158">
        <f t="shared" si="43"/>
        <v>7.0941161479293816E-2</v>
      </c>
      <c r="X47" s="159"/>
      <c r="Y47" s="89">
        <v>12438192.393230747</v>
      </c>
      <c r="Z47" s="89">
        <v>11048259.596945636</v>
      </c>
      <c r="AA47" s="157">
        <f t="shared" si="44"/>
        <v>-1389932.7962851115</v>
      </c>
      <c r="AB47" s="158">
        <f t="shared" si="45"/>
        <v>-0.11174716971266309</v>
      </c>
      <c r="AC47" s="158"/>
      <c r="AD47" s="204">
        <v>-2282506</v>
      </c>
      <c r="AE47" s="204">
        <v>-2282506</v>
      </c>
      <c r="AF47" s="292">
        <f t="shared" si="46"/>
        <v>0</v>
      </c>
      <c r="AG47" s="203">
        <f t="shared" si="47"/>
        <v>0</v>
      </c>
      <c r="AH47" s="158"/>
      <c r="AI47" s="291">
        <f t="shared" si="12"/>
        <v>10155686.393230747</v>
      </c>
      <c r="AJ47" s="291">
        <f t="shared" si="13"/>
        <v>8765753.596945636</v>
      </c>
      <c r="AK47" s="157">
        <f t="shared" si="48"/>
        <v>-1389932.7962851115</v>
      </c>
      <c r="AL47" s="158">
        <f t="shared" si="49"/>
        <v>-0.13686251647269931</v>
      </c>
      <c r="AN47" s="108">
        <f t="shared" si="50"/>
        <v>266.11677221783134</v>
      </c>
      <c r="AO47" s="108">
        <f t="shared" si="51"/>
        <v>263.32454171525774</v>
      </c>
      <c r="AP47" s="157">
        <f t="shared" si="52"/>
        <v>-2.7922305025736023</v>
      </c>
      <c r="AQ47" s="158">
        <f t="shared" si="53"/>
        <v>-1.0492501014885325E-2</v>
      </c>
      <c r="AR47" s="293"/>
      <c r="AS47" s="108">
        <v>318.43439464798843</v>
      </c>
      <c r="AT47" s="108">
        <f t="shared" si="54"/>
        <v>239.59893989593812</v>
      </c>
      <c r="AU47" s="108">
        <f t="shared" si="55"/>
        <v>-78.83545475205031</v>
      </c>
      <c r="AV47" s="180">
        <f t="shared" si="56"/>
        <v>-0.24757204647820327</v>
      </c>
      <c r="AW47" s="293"/>
      <c r="AX47" s="108">
        <v>108.26855091008103</v>
      </c>
      <c r="AY47" s="108">
        <f t="shared" si="57"/>
        <v>116.7556701609526</v>
      </c>
      <c r="AZ47" s="157">
        <f t="shared" si="58"/>
        <v>8.4871192508715723</v>
      </c>
      <c r="BA47" s="158">
        <f t="shared" si="59"/>
        <v>7.8389515510559268E-2</v>
      </c>
      <c r="BB47" s="293"/>
      <c r="BC47" s="108">
        <f t="shared" si="60"/>
        <v>692.81971777590081</v>
      </c>
      <c r="BD47" s="108">
        <f t="shared" si="61"/>
        <v>619.67915177214854</v>
      </c>
      <c r="BE47" s="157">
        <f t="shared" si="62"/>
        <v>-73.140566003752269</v>
      </c>
      <c r="BF47" s="158">
        <f t="shared" si="63"/>
        <v>-0.10556940590338436</v>
      </c>
      <c r="BG47" s="294"/>
      <c r="BH47" s="108">
        <v>-127.13785996769342</v>
      </c>
      <c r="BI47" s="108">
        <v>-127.13785996769342</v>
      </c>
      <c r="BJ47" s="157">
        <f t="shared" si="64"/>
        <v>0</v>
      </c>
      <c r="BK47" s="158">
        <f t="shared" si="65"/>
        <v>0</v>
      </c>
      <c r="BL47" s="158"/>
      <c r="BM47" s="108">
        <f t="shared" si="66"/>
        <v>565.68185780820738</v>
      </c>
      <c r="BN47" s="108">
        <f t="shared" si="67"/>
        <v>491.65705294439596</v>
      </c>
      <c r="BO47" s="268">
        <f t="shared" si="68"/>
        <v>-74.024804863811426</v>
      </c>
      <c r="BP47" s="158">
        <f t="shared" si="69"/>
        <v>-0.13085942892110444</v>
      </c>
    </row>
    <row r="48" spans="1:68">
      <c r="A48" s="82">
        <v>139</v>
      </c>
      <c r="B48" s="92">
        <v>17</v>
      </c>
      <c r="C48" s="92">
        <v>17</v>
      </c>
      <c r="D48" s="83" t="s">
        <v>60</v>
      </c>
      <c r="E48" s="85">
        <v>9766</v>
      </c>
      <c r="F48" s="108">
        <v>9806</v>
      </c>
      <c r="G48" s="157">
        <f t="shared" si="36"/>
        <v>40</v>
      </c>
      <c r="H48" s="158">
        <f t="shared" si="37"/>
        <v>4.0958427196395655E-3</v>
      </c>
      <c r="I48" s="158"/>
      <c r="J48" s="108">
        <v>7560124.670449269</v>
      </c>
      <c r="K48" s="291">
        <v>7808759.8215495683</v>
      </c>
      <c r="L48" s="157">
        <f t="shared" si="38"/>
        <v>248635.15110029932</v>
      </c>
      <c r="M48" s="158">
        <f t="shared" si="39"/>
        <v>3.2887705155465893E-2</v>
      </c>
      <c r="N48" s="158"/>
      <c r="O48" s="108">
        <v>5493137.8700356977</v>
      </c>
      <c r="P48" s="291">
        <v>5635285.969299498</v>
      </c>
      <c r="Q48" s="157">
        <f t="shared" si="40"/>
        <v>142148.09926380031</v>
      </c>
      <c r="R48" s="158">
        <f t="shared" si="41"/>
        <v>2.5877395147716645E-2</v>
      </c>
      <c r="S48" s="158"/>
      <c r="T48" s="108">
        <v>721684.24410468037</v>
      </c>
      <c r="U48" s="108">
        <v>786867.13080035895</v>
      </c>
      <c r="V48" s="157">
        <f t="shared" si="42"/>
        <v>65182.886695678579</v>
      </c>
      <c r="W48" s="158">
        <f t="shared" si="43"/>
        <v>9.0320506825729993E-2</v>
      </c>
      <c r="X48" s="159"/>
      <c r="Y48" s="89">
        <v>13774946.784589646</v>
      </c>
      <c r="Z48" s="89">
        <v>14230912.921649426</v>
      </c>
      <c r="AA48" s="157">
        <f t="shared" si="44"/>
        <v>455966.13705977984</v>
      </c>
      <c r="AB48" s="158">
        <f t="shared" si="45"/>
        <v>3.310111786202178E-2</v>
      </c>
      <c r="AC48" s="158"/>
      <c r="AD48" s="204">
        <v>116217</v>
      </c>
      <c r="AE48" s="204">
        <v>116217</v>
      </c>
      <c r="AF48" s="292">
        <f t="shared" si="46"/>
        <v>0</v>
      </c>
      <c r="AG48" s="203">
        <f t="shared" si="47"/>
        <v>0</v>
      </c>
      <c r="AH48" s="158"/>
      <c r="AI48" s="291">
        <f t="shared" si="12"/>
        <v>13891163.784589646</v>
      </c>
      <c r="AJ48" s="291">
        <f t="shared" si="13"/>
        <v>14347129.921649426</v>
      </c>
      <c r="AK48" s="157">
        <f t="shared" si="48"/>
        <v>455966.13705977984</v>
      </c>
      <c r="AL48" s="158">
        <f t="shared" si="49"/>
        <v>3.2824185513211798E-2</v>
      </c>
      <c r="AN48" s="108">
        <f t="shared" si="50"/>
        <v>774.12703977567776</v>
      </c>
      <c r="AO48" s="108">
        <f t="shared" si="51"/>
        <v>796.32468096569119</v>
      </c>
      <c r="AP48" s="157">
        <f t="shared" si="52"/>
        <v>22.197641190013428</v>
      </c>
      <c r="AQ48" s="158">
        <f t="shared" si="53"/>
        <v>2.8674416535618932E-2</v>
      </c>
      <c r="AR48" s="293"/>
      <c r="AS48" s="108">
        <v>562.47571882405259</v>
      </c>
      <c r="AT48" s="108">
        <f t="shared" si="54"/>
        <v>574.67733727304687</v>
      </c>
      <c r="AU48" s="108">
        <f t="shared" si="55"/>
        <v>12.201618448994282</v>
      </c>
      <c r="AV48" s="180">
        <f t="shared" si="56"/>
        <v>2.1692702530348794E-2</v>
      </c>
      <c r="AW48" s="293"/>
      <c r="AX48" s="108">
        <v>73.897628927368459</v>
      </c>
      <c r="AY48" s="108">
        <f t="shared" si="57"/>
        <v>80.243435733261165</v>
      </c>
      <c r="AZ48" s="157">
        <f t="shared" si="58"/>
        <v>6.3458068058927068</v>
      </c>
      <c r="BA48" s="158">
        <f t="shared" si="59"/>
        <v>8.5872942041615316E-2</v>
      </c>
      <c r="BB48" s="293"/>
      <c r="BC48" s="108">
        <f t="shared" si="60"/>
        <v>1410.5003875270988</v>
      </c>
      <c r="BD48" s="108">
        <f t="shared" si="61"/>
        <v>1451.2454539719995</v>
      </c>
      <c r="BE48" s="157">
        <f t="shared" si="62"/>
        <v>40.745066444900658</v>
      </c>
      <c r="BF48" s="158">
        <f t="shared" si="63"/>
        <v>2.8886958702886465E-2</v>
      </c>
      <c r="BG48" s="294"/>
      <c r="BH48" s="108">
        <v>11.900163833708785</v>
      </c>
      <c r="BI48" s="108">
        <v>11.900163833708785</v>
      </c>
      <c r="BJ48" s="157">
        <f t="shared" si="64"/>
        <v>0</v>
      </c>
      <c r="BK48" s="158">
        <f t="shared" si="65"/>
        <v>0</v>
      </c>
      <c r="BL48" s="158"/>
      <c r="BM48" s="108">
        <f t="shared" si="66"/>
        <v>1422.4005513608076</v>
      </c>
      <c r="BN48" s="108">
        <f t="shared" si="67"/>
        <v>1463.0970754282507</v>
      </c>
      <c r="BO48" s="268">
        <f t="shared" si="68"/>
        <v>40.696524067443079</v>
      </c>
      <c r="BP48" s="158">
        <f t="shared" si="69"/>
        <v>2.8611155998574944E-2</v>
      </c>
    </row>
    <row r="49" spans="1:68">
      <c r="A49" s="82">
        <v>140</v>
      </c>
      <c r="B49" s="92">
        <v>11</v>
      </c>
      <c r="C49" s="92">
        <v>11</v>
      </c>
      <c r="D49" s="83" t="s">
        <v>61</v>
      </c>
      <c r="E49" s="85">
        <v>20618</v>
      </c>
      <c r="F49" s="108">
        <v>20463</v>
      </c>
      <c r="G49" s="157">
        <f t="shared" si="36"/>
        <v>-155</v>
      </c>
      <c r="H49" s="158">
        <f t="shared" si="37"/>
        <v>-7.5177029779804052E-3</v>
      </c>
      <c r="I49" s="158"/>
      <c r="J49" s="108">
        <v>14059595.48453591</v>
      </c>
      <c r="K49" s="291">
        <v>13394751.198041271</v>
      </c>
      <c r="L49" s="157">
        <f t="shared" si="38"/>
        <v>-664844.28649463877</v>
      </c>
      <c r="M49" s="158">
        <f t="shared" si="39"/>
        <v>-4.7287582862956347E-2</v>
      </c>
      <c r="N49" s="158"/>
      <c r="O49" s="108">
        <v>7436128.0022081425</v>
      </c>
      <c r="P49" s="291">
        <v>7490129.2668185811</v>
      </c>
      <c r="Q49" s="157">
        <f t="shared" si="40"/>
        <v>54001.264610438608</v>
      </c>
      <c r="R49" s="158">
        <f t="shared" si="41"/>
        <v>7.2620138591486111E-3</v>
      </c>
      <c r="S49" s="158"/>
      <c r="T49" s="108">
        <v>2296322.9965546103</v>
      </c>
      <c r="U49" s="108">
        <v>2454170.8028353425</v>
      </c>
      <c r="V49" s="157">
        <f t="shared" si="42"/>
        <v>157847.80628073215</v>
      </c>
      <c r="W49" s="158">
        <f t="shared" si="43"/>
        <v>6.8739374433634162E-2</v>
      </c>
      <c r="X49" s="159"/>
      <c r="Y49" s="89">
        <v>23792046.483298663</v>
      </c>
      <c r="Z49" s="89">
        <v>23339051.267695192</v>
      </c>
      <c r="AA49" s="157">
        <f t="shared" si="44"/>
        <v>-452995.2156034708</v>
      </c>
      <c r="AB49" s="158">
        <f t="shared" si="45"/>
        <v>-1.903977515853714E-2</v>
      </c>
      <c r="AC49" s="158"/>
      <c r="AD49" s="204">
        <v>-1016332</v>
      </c>
      <c r="AE49" s="204">
        <v>-1016332</v>
      </c>
      <c r="AF49" s="292">
        <f t="shared" si="46"/>
        <v>0</v>
      </c>
      <c r="AG49" s="203">
        <f t="shared" si="47"/>
        <v>0</v>
      </c>
      <c r="AH49" s="158"/>
      <c r="AI49" s="291">
        <f t="shared" si="12"/>
        <v>22775714.483298663</v>
      </c>
      <c r="AJ49" s="291">
        <f t="shared" si="13"/>
        <v>22322719.267695192</v>
      </c>
      <c r="AK49" s="157">
        <f t="shared" si="48"/>
        <v>-452995.2156034708</v>
      </c>
      <c r="AL49" s="158">
        <f t="shared" si="49"/>
        <v>-1.9889396485701923E-2</v>
      </c>
      <c r="AN49" s="108">
        <f t="shared" si="50"/>
        <v>681.90879253739013</v>
      </c>
      <c r="AO49" s="108">
        <f t="shared" si="51"/>
        <v>654.58394165280117</v>
      </c>
      <c r="AP49" s="157">
        <f t="shared" si="52"/>
        <v>-27.324850884588955</v>
      </c>
      <c r="AQ49" s="158">
        <f t="shared" si="53"/>
        <v>-4.0071122683303269E-2</v>
      </c>
      <c r="AR49" s="293"/>
      <c r="AS49" s="108">
        <v>360.66194597963636</v>
      </c>
      <c r="AT49" s="108">
        <f t="shared" si="54"/>
        <v>366.03280392995072</v>
      </c>
      <c r="AU49" s="108">
        <f t="shared" si="55"/>
        <v>5.3708579503143596</v>
      </c>
      <c r="AV49" s="180">
        <f t="shared" si="56"/>
        <v>1.4891667973802838E-2</v>
      </c>
      <c r="AW49" s="293"/>
      <c r="AX49" s="108">
        <v>111.37467244905473</v>
      </c>
      <c r="AY49" s="108">
        <f t="shared" si="57"/>
        <v>119.93211175464704</v>
      </c>
      <c r="AZ49" s="157">
        <f t="shared" si="58"/>
        <v>8.557439305592311</v>
      </c>
      <c r="BA49" s="158">
        <f t="shared" si="59"/>
        <v>7.6834697848441935E-2</v>
      </c>
      <c r="BB49" s="293"/>
      <c r="BC49" s="108">
        <f t="shared" si="60"/>
        <v>1153.9454109660812</v>
      </c>
      <c r="BD49" s="108">
        <f t="shared" si="61"/>
        <v>1140.5488573373989</v>
      </c>
      <c r="BE49" s="157">
        <f t="shared" si="62"/>
        <v>-13.396553628682341</v>
      </c>
      <c r="BF49" s="158">
        <f t="shared" si="63"/>
        <v>-1.160934780915396E-2</v>
      </c>
      <c r="BG49" s="294"/>
      <c r="BH49" s="108">
        <v>-49.293432922688915</v>
      </c>
      <c r="BI49" s="108">
        <v>-49.293432922688915</v>
      </c>
      <c r="BJ49" s="157">
        <f t="shared" si="64"/>
        <v>0</v>
      </c>
      <c r="BK49" s="158">
        <f t="shared" si="65"/>
        <v>0</v>
      </c>
      <c r="BL49" s="158"/>
      <c r="BM49" s="108">
        <f t="shared" si="66"/>
        <v>1104.6519780433923</v>
      </c>
      <c r="BN49" s="108">
        <f t="shared" si="67"/>
        <v>1090.8820440646628</v>
      </c>
      <c r="BO49" s="268">
        <f t="shared" si="68"/>
        <v>-13.769933978729568</v>
      </c>
      <c r="BP49" s="158">
        <f t="shared" si="69"/>
        <v>-1.2465404717890856E-2</v>
      </c>
    </row>
    <row r="50" spans="1:68">
      <c r="A50" s="82">
        <v>142</v>
      </c>
      <c r="B50" s="92">
        <v>7</v>
      </c>
      <c r="C50" s="92">
        <v>7</v>
      </c>
      <c r="D50" s="83" t="s">
        <v>62</v>
      </c>
      <c r="E50" s="85">
        <v>6444</v>
      </c>
      <c r="F50" s="108">
        <v>6401</v>
      </c>
      <c r="G50" s="157">
        <f t="shared" si="36"/>
        <v>-43</v>
      </c>
      <c r="H50" s="158">
        <f t="shared" si="37"/>
        <v>-6.6728739913097454E-3</v>
      </c>
      <c r="I50" s="158"/>
      <c r="J50" s="108">
        <v>1471502.0642348365</v>
      </c>
      <c r="K50" s="291">
        <v>1352911.8332177675</v>
      </c>
      <c r="L50" s="157">
        <f t="shared" si="38"/>
        <v>-118590.23101706896</v>
      </c>
      <c r="M50" s="158">
        <f t="shared" si="39"/>
        <v>-8.0591277375295062E-2</v>
      </c>
      <c r="N50" s="158"/>
      <c r="O50" s="108">
        <v>2687570.5485506472</v>
      </c>
      <c r="P50" s="291">
        <v>2616553.9576814286</v>
      </c>
      <c r="Q50" s="157">
        <f t="shared" si="40"/>
        <v>-71016.590869218577</v>
      </c>
      <c r="R50" s="158">
        <f t="shared" si="41"/>
        <v>-2.6424084349159278E-2</v>
      </c>
      <c r="S50" s="158"/>
      <c r="T50" s="108">
        <v>798448.74171630526</v>
      </c>
      <c r="U50" s="108">
        <v>853093.74127698643</v>
      </c>
      <c r="V50" s="157">
        <f t="shared" si="42"/>
        <v>54644.999560681172</v>
      </c>
      <c r="W50" s="158">
        <f t="shared" si="43"/>
        <v>6.8438957575684856E-2</v>
      </c>
      <c r="X50" s="159"/>
      <c r="Y50" s="89">
        <v>4957521.3545017894</v>
      </c>
      <c r="Z50" s="89">
        <v>4822559.5321761826</v>
      </c>
      <c r="AA50" s="157">
        <f t="shared" si="44"/>
        <v>-134961.82232560683</v>
      </c>
      <c r="AB50" s="158">
        <f t="shared" si="45"/>
        <v>-2.7223649213946741E-2</v>
      </c>
      <c r="AC50" s="158"/>
      <c r="AD50" s="204">
        <v>-642496</v>
      </c>
      <c r="AE50" s="204">
        <v>-642496</v>
      </c>
      <c r="AF50" s="292">
        <f t="shared" si="46"/>
        <v>0</v>
      </c>
      <c r="AG50" s="203">
        <f t="shared" si="47"/>
        <v>0</v>
      </c>
      <c r="AH50" s="158"/>
      <c r="AI50" s="291">
        <f t="shared" si="12"/>
        <v>4315025.3545017894</v>
      </c>
      <c r="AJ50" s="291">
        <f t="shared" si="13"/>
        <v>4180063.5321761826</v>
      </c>
      <c r="AK50" s="157">
        <f t="shared" si="48"/>
        <v>-134961.82232560683</v>
      </c>
      <c r="AL50" s="158">
        <f t="shared" si="49"/>
        <v>-3.1277179445725285E-2</v>
      </c>
      <c r="AN50" s="108">
        <f t="shared" si="50"/>
        <v>228.3522756416568</v>
      </c>
      <c r="AO50" s="108">
        <f t="shared" si="51"/>
        <v>211.35944902636581</v>
      </c>
      <c r="AP50" s="157">
        <f t="shared" si="52"/>
        <v>-16.992826615290994</v>
      </c>
      <c r="AQ50" s="158">
        <f t="shared" si="53"/>
        <v>-7.4414965068958144E-2</v>
      </c>
      <c r="AR50" s="293"/>
      <c r="AS50" s="108">
        <v>417.06557240078325</v>
      </c>
      <c r="AT50" s="108">
        <f t="shared" si="54"/>
        <v>408.77268515566766</v>
      </c>
      <c r="AU50" s="108">
        <f t="shared" si="55"/>
        <v>-8.2928872451155939</v>
      </c>
      <c r="AV50" s="180">
        <f t="shared" si="56"/>
        <v>-1.9883893070767451E-2</v>
      </c>
      <c r="AW50" s="293"/>
      <c r="AX50" s="108">
        <v>123.9057637672727</v>
      </c>
      <c r="AY50" s="108">
        <f t="shared" si="57"/>
        <v>133.27507284439719</v>
      </c>
      <c r="AZ50" s="157">
        <f t="shared" si="58"/>
        <v>9.369309077124484</v>
      </c>
      <c r="BA50" s="158">
        <f t="shared" si="59"/>
        <v>7.56164103449012E-2</v>
      </c>
      <c r="BB50" s="293"/>
      <c r="BC50" s="108">
        <f t="shared" si="60"/>
        <v>769.32361180971282</v>
      </c>
      <c r="BD50" s="108">
        <f t="shared" si="61"/>
        <v>753.40720702643068</v>
      </c>
      <c r="BE50" s="157">
        <f t="shared" si="62"/>
        <v>-15.916404783282132</v>
      </c>
      <c r="BF50" s="158">
        <f t="shared" si="63"/>
        <v>-2.0688829172734336E-2</v>
      </c>
      <c r="BG50" s="294"/>
      <c r="BH50" s="108">
        <v>-99.704531346989441</v>
      </c>
      <c r="BI50" s="108">
        <v>-99.704531346989441</v>
      </c>
      <c r="BJ50" s="157">
        <f t="shared" si="64"/>
        <v>0</v>
      </c>
      <c r="BK50" s="158">
        <f t="shared" si="65"/>
        <v>0</v>
      </c>
      <c r="BL50" s="158"/>
      <c r="BM50" s="108">
        <f t="shared" si="66"/>
        <v>669.61908046272333</v>
      </c>
      <c r="BN50" s="108">
        <f t="shared" si="67"/>
        <v>653.03289051338584</v>
      </c>
      <c r="BO50" s="268">
        <f t="shared" si="68"/>
        <v>-16.586189949337495</v>
      </c>
      <c r="BP50" s="158">
        <f t="shared" si="69"/>
        <v>-2.476958980600736E-2</v>
      </c>
    </row>
    <row r="51" spans="1:68">
      <c r="A51" s="82">
        <v>143</v>
      </c>
      <c r="B51" s="92">
        <v>6</v>
      </c>
      <c r="C51" s="92">
        <v>6</v>
      </c>
      <c r="D51" s="83" t="s">
        <v>63</v>
      </c>
      <c r="E51" s="85">
        <v>6850</v>
      </c>
      <c r="F51" s="108">
        <v>6758</v>
      </c>
      <c r="G51" s="157">
        <f t="shared" si="36"/>
        <v>-92</v>
      </c>
      <c r="H51" s="158">
        <f t="shared" si="37"/>
        <v>-1.3430656934306569E-2</v>
      </c>
      <c r="I51" s="158"/>
      <c r="J51" s="108">
        <v>936934.59066321165</v>
      </c>
      <c r="K51" s="291">
        <v>1034552.7319548693</v>
      </c>
      <c r="L51" s="157">
        <f t="shared" si="38"/>
        <v>97618.141291657696</v>
      </c>
      <c r="M51" s="158">
        <f t="shared" si="39"/>
        <v>0.10418885401867641</v>
      </c>
      <c r="N51" s="158"/>
      <c r="O51" s="108">
        <v>2634901.2489665342</v>
      </c>
      <c r="P51" s="291">
        <v>2746443.9878385393</v>
      </c>
      <c r="Q51" s="157">
        <f t="shared" si="40"/>
        <v>111542.73887200514</v>
      </c>
      <c r="R51" s="158">
        <f t="shared" si="41"/>
        <v>4.2332796690484946E-2</v>
      </c>
      <c r="S51" s="158"/>
      <c r="T51" s="108">
        <v>848830.85145489522</v>
      </c>
      <c r="U51" s="108">
        <v>916933.98736683442</v>
      </c>
      <c r="V51" s="157">
        <f t="shared" si="42"/>
        <v>68103.1359119392</v>
      </c>
      <c r="W51" s="158">
        <f t="shared" si="43"/>
        <v>8.0231692563024176E-2</v>
      </c>
      <c r="X51" s="159"/>
      <c r="Y51" s="89">
        <v>4420666.691084641</v>
      </c>
      <c r="Z51" s="89">
        <v>4697930.7071602428</v>
      </c>
      <c r="AA51" s="157">
        <f t="shared" si="44"/>
        <v>277264.0160756018</v>
      </c>
      <c r="AB51" s="158">
        <f t="shared" si="45"/>
        <v>6.2719955031844563E-2</v>
      </c>
      <c r="AC51" s="158"/>
      <c r="AD51" s="204">
        <v>-875471</v>
      </c>
      <c r="AE51" s="204">
        <v>-875471</v>
      </c>
      <c r="AF51" s="292">
        <f t="shared" si="46"/>
        <v>0</v>
      </c>
      <c r="AG51" s="203">
        <f t="shared" si="47"/>
        <v>0</v>
      </c>
      <c r="AH51" s="158"/>
      <c r="AI51" s="291">
        <f t="shared" si="12"/>
        <v>3545195.691084641</v>
      </c>
      <c r="AJ51" s="291">
        <f t="shared" si="13"/>
        <v>3822459.7071602428</v>
      </c>
      <c r="AK51" s="157">
        <f t="shared" si="48"/>
        <v>277264.0160756018</v>
      </c>
      <c r="AL51" s="158">
        <f t="shared" si="49"/>
        <v>7.8208381210903982E-2</v>
      </c>
      <c r="AN51" s="108">
        <f t="shared" si="50"/>
        <v>136.77877235959295</v>
      </c>
      <c r="AO51" s="108">
        <f t="shared" si="51"/>
        <v>153.08563657219139</v>
      </c>
      <c r="AP51" s="157">
        <f t="shared" si="52"/>
        <v>16.306864212598441</v>
      </c>
      <c r="AQ51" s="158">
        <f t="shared" si="53"/>
        <v>0.11922072359099341</v>
      </c>
      <c r="AR51" s="293"/>
      <c r="AS51" s="108">
        <v>384.65711663745026</v>
      </c>
      <c r="AT51" s="108">
        <f t="shared" si="54"/>
        <v>406.39893279646924</v>
      </c>
      <c r="AU51" s="108">
        <f t="shared" si="55"/>
        <v>21.741816159018981</v>
      </c>
      <c r="AV51" s="180">
        <f t="shared" si="56"/>
        <v>5.6522589128413896E-2</v>
      </c>
      <c r="AW51" s="293"/>
      <c r="AX51" s="108">
        <v>123.91691262115259</v>
      </c>
      <c r="AY51" s="108">
        <f t="shared" si="57"/>
        <v>135.68126477757241</v>
      </c>
      <c r="AZ51" s="157">
        <f t="shared" si="58"/>
        <v>11.764352156419818</v>
      </c>
      <c r="BA51" s="158">
        <f t="shared" si="59"/>
        <v>9.4937421434849775E-2</v>
      </c>
      <c r="BB51" s="293"/>
      <c r="BC51" s="108">
        <f t="shared" si="60"/>
        <v>645.35280161819583</v>
      </c>
      <c r="BD51" s="108">
        <f t="shared" si="61"/>
        <v>695.16583414623301</v>
      </c>
      <c r="BE51" s="157">
        <f t="shared" si="62"/>
        <v>49.813032528037184</v>
      </c>
      <c r="BF51" s="158">
        <f t="shared" si="63"/>
        <v>7.718728795030104E-2</v>
      </c>
      <c r="BG51" s="294"/>
      <c r="BH51" s="108">
        <v>-127.80598540145985</v>
      </c>
      <c r="BI51" s="108">
        <v>-127.80598540145985</v>
      </c>
      <c r="BJ51" s="157">
        <f t="shared" si="64"/>
        <v>0</v>
      </c>
      <c r="BK51" s="158">
        <f t="shared" si="65"/>
        <v>0</v>
      </c>
      <c r="BL51" s="158"/>
      <c r="BM51" s="108">
        <f t="shared" si="66"/>
        <v>517.54681621673592</v>
      </c>
      <c r="BN51" s="108">
        <f t="shared" si="67"/>
        <v>565.61996258659997</v>
      </c>
      <c r="BO51" s="268">
        <f t="shared" si="68"/>
        <v>48.073146369864048</v>
      </c>
      <c r="BP51" s="158">
        <f t="shared" si="69"/>
        <v>9.2886565743517571E-2</v>
      </c>
    </row>
    <row r="52" spans="1:68">
      <c r="A52" s="82">
        <v>145</v>
      </c>
      <c r="B52" s="92">
        <v>14</v>
      </c>
      <c r="C52" s="92">
        <v>14</v>
      </c>
      <c r="D52" s="83" t="s">
        <v>64</v>
      </c>
      <c r="E52" s="85">
        <v>12343</v>
      </c>
      <c r="F52" s="108">
        <v>12429</v>
      </c>
      <c r="G52" s="157">
        <f t="shared" si="36"/>
        <v>86</v>
      </c>
      <c r="H52" s="158">
        <f t="shared" si="37"/>
        <v>6.96751195009317E-3</v>
      </c>
      <c r="I52" s="158"/>
      <c r="J52" s="108">
        <v>7934953.6861384604</v>
      </c>
      <c r="K52" s="291">
        <v>8129103.0018182909</v>
      </c>
      <c r="L52" s="157">
        <f t="shared" si="38"/>
        <v>194149.3156798305</v>
      </c>
      <c r="M52" s="158">
        <f t="shared" si="39"/>
        <v>2.4467605402535515E-2</v>
      </c>
      <c r="N52" s="158"/>
      <c r="O52" s="108">
        <v>5791882.8272914449</v>
      </c>
      <c r="P52" s="291">
        <v>5951412.3619697662</v>
      </c>
      <c r="Q52" s="157">
        <f t="shared" si="40"/>
        <v>159529.53467832133</v>
      </c>
      <c r="R52" s="158">
        <f t="shared" si="41"/>
        <v>2.7543639855180702E-2</v>
      </c>
      <c r="S52" s="158"/>
      <c r="T52" s="108">
        <v>1126306.7453618362</v>
      </c>
      <c r="U52" s="108">
        <v>1217837.3063130216</v>
      </c>
      <c r="V52" s="157">
        <f t="shared" si="42"/>
        <v>91530.560951185413</v>
      </c>
      <c r="W52" s="158">
        <f t="shared" si="43"/>
        <v>8.1266103863899347E-2</v>
      </c>
      <c r="X52" s="159"/>
      <c r="Y52" s="89">
        <v>14853143.258791743</v>
      </c>
      <c r="Z52" s="89">
        <v>15298352.670101078</v>
      </c>
      <c r="AA52" s="157">
        <f t="shared" si="44"/>
        <v>445209.41130933538</v>
      </c>
      <c r="AB52" s="158">
        <f t="shared" si="45"/>
        <v>2.997408720513154E-2</v>
      </c>
      <c r="AC52" s="158"/>
      <c r="AD52" s="204">
        <v>-418180</v>
      </c>
      <c r="AE52" s="204">
        <v>-418180</v>
      </c>
      <c r="AF52" s="292">
        <f t="shared" si="46"/>
        <v>0</v>
      </c>
      <c r="AG52" s="203">
        <f t="shared" si="47"/>
        <v>0</v>
      </c>
      <c r="AH52" s="158"/>
      <c r="AI52" s="291">
        <f t="shared" si="12"/>
        <v>14434963.258791743</v>
      </c>
      <c r="AJ52" s="291">
        <f t="shared" si="13"/>
        <v>14880172.670101078</v>
      </c>
      <c r="AK52" s="157">
        <f t="shared" si="48"/>
        <v>445209.41130933538</v>
      </c>
      <c r="AL52" s="158">
        <f t="shared" si="49"/>
        <v>3.0842434672507853E-2</v>
      </c>
      <c r="AN52" s="108">
        <f t="shared" si="50"/>
        <v>642.87075153029741</v>
      </c>
      <c r="AO52" s="108">
        <f t="shared" si="51"/>
        <v>654.04320555300433</v>
      </c>
      <c r="AP52" s="157">
        <f t="shared" si="52"/>
        <v>11.172454022706916</v>
      </c>
      <c r="AQ52" s="158">
        <f t="shared" si="53"/>
        <v>1.7379005027234277E-2</v>
      </c>
      <c r="AR52" s="293"/>
      <c r="AS52" s="108">
        <v>469.24433503130882</v>
      </c>
      <c r="AT52" s="108">
        <f t="shared" si="54"/>
        <v>478.83275902886527</v>
      </c>
      <c r="AU52" s="108">
        <f t="shared" si="55"/>
        <v>9.5884239975564469</v>
      </c>
      <c r="AV52" s="180">
        <f t="shared" si="56"/>
        <v>2.0433755469667397E-2</v>
      </c>
      <c r="AW52" s="293"/>
      <c r="AX52" s="108">
        <v>91.250647764873705</v>
      </c>
      <c r="AY52" s="108">
        <f t="shared" si="57"/>
        <v>97.983530960899643</v>
      </c>
      <c r="AZ52" s="157">
        <f t="shared" si="58"/>
        <v>6.7328831960259379</v>
      </c>
      <c r="BA52" s="158">
        <f t="shared" si="59"/>
        <v>7.3784497545426889E-2</v>
      </c>
      <c r="BB52" s="293"/>
      <c r="BC52" s="108">
        <f t="shared" si="60"/>
        <v>1203.3657343264799</v>
      </c>
      <c r="BD52" s="108">
        <f t="shared" si="61"/>
        <v>1230.8594955427691</v>
      </c>
      <c r="BE52" s="157">
        <f t="shared" si="62"/>
        <v>27.493761216289158</v>
      </c>
      <c r="BF52" s="158">
        <f t="shared" si="63"/>
        <v>2.2847385821300064E-2</v>
      </c>
      <c r="BG52" s="294"/>
      <c r="BH52" s="108">
        <v>-33.879931945232116</v>
      </c>
      <c r="BI52" s="108">
        <v>-33.879931945232116</v>
      </c>
      <c r="BJ52" s="157">
        <f t="shared" si="64"/>
        <v>0</v>
      </c>
      <c r="BK52" s="158">
        <f t="shared" si="65"/>
        <v>0</v>
      </c>
      <c r="BL52" s="158"/>
      <c r="BM52" s="108">
        <f t="shared" si="66"/>
        <v>1169.4858023812478</v>
      </c>
      <c r="BN52" s="108">
        <f t="shared" si="67"/>
        <v>1197.213989065981</v>
      </c>
      <c r="BO52" s="268">
        <f t="shared" si="68"/>
        <v>27.728186684733146</v>
      </c>
      <c r="BP52" s="158">
        <f t="shared" si="69"/>
        <v>2.3709724930627132E-2</v>
      </c>
    </row>
    <row r="53" spans="1:68">
      <c r="A53" s="82">
        <v>146</v>
      </c>
      <c r="B53" s="92">
        <v>12</v>
      </c>
      <c r="C53" s="92">
        <v>12</v>
      </c>
      <c r="D53" s="83" t="s">
        <v>65</v>
      </c>
      <c r="E53" s="85">
        <v>4406</v>
      </c>
      <c r="F53" s="108">
        <v>4382</v>
      </c>
      <c r="G53" s="157">
        <f t="shared" si="36"/>
        <v>-24</v>
      </c>
      <c r="H53" s="158">
        <f t="shared" si="37"/>
        <v>-5.4471175669541533E-3</v>
      </c>
      <c r="I53" s="158"/>
      <c r="J53" s="108">
        <v>2474634.345674728</v>
      </c>
      <c r="K53" s="291">
        <v>2612654.5849840688</v>
      </c>
      <c r="L53" s="157">
        <f t="shared" si="38"/>
        <v>138020.23930934072</v>
      </c>
      <c r="M53" s="158">
        <f t="shared" si="39"/>
        <v>5.5773993257055697E-2</v>
      </c>
      <c r="N53" s="158"/>
      <c r="O53" s="108">
        <v>1250649.6578673408</v>
      </c>
      <c r="P53" s="291">
        <v>895553.14162231702</v>
      </c>
      <c r="Q53" s="157">
        <f t="shared" si="40"/>
        <v>-355096.51624502381</v>
      </c>
      <c r="R53" s="158">
        <f t="shared" si="41"/>
        <v>-0.28392964729271103</v>
      </c>
      <c r="S53" s="158"/>
      <c r="T53" s="108">
        <v>746288.09527620673</v>
      </c>
      <c r="U53" s="108">
        <v>795411.60481011565</v>
      </c>
      <c r="V53" s="157">
        <f t="shared" si="42"/>
        <v>49123.509533908917</v>
      </c>
      <c r="W53" s="158">
        <f t="shared" si="43"/>
        <v>6.5823788219116566E-2</v>
      </c>
      <c r="X53" s="159"/>
      <c r="Y53" s="89">
        <v>4471572.0988182761</v>
      </c>
      <c r="Z53" s="89">
        <v>4303619.3314165017</v>
      </c>
      <c r="AA53" s="157">
        <f t="shared" si="44"/>
        <v>-167952.76740177441</v>
      </c>
      <c r="AB53" s="158">
        <f t="shared" si="45"/>
        <v>-3.7560116149342668E-2</v>
      </c>
      <c r="AC53" s="158"/>
      <c r="AD53" s="204">
        <v>-257617</v>
      </c>
      <c r="AE53" s="204">
        <v>-257617</v>
      </c>
      <c r="AF53" s="292">
        <f t="shared" si="46"/>
        <v>0</v>
      </c>
      <c r="AG53" s="203">
        <f t="shared" si="47"/>
        <v>0</v>
      </c>
      <c r="AH53" s="158"/>
      <c r="AI53" s="291">
        <f t="shared" si="12"/>
        <v>4213955.0988182761</v>
      </c>
      <c r="AJ53" s="291">
        <f t="shared" si="13"/>
        <v>4046002.3314165017</v>
      </c>
      <c r="AK53" s="157">
        <f t="shared" si="48"/>
        <v>-167952.76740177441</v>
      </c>
      <c r="AL53" s="158">
        <f t="shared" si="49"/>
        <v>-3.9856325818201907E-2</v>
      </c>
      <c r="AN53" s="108">
        <f t="shared" si="50"/>
        <v>561.65100900470452</v>
      </c>
      <c r="AO53" s="108">
        <f t="shared" si="51"/>
        <v>596.22423208216992</v>
      </c>
      <c r="AP53" s="157">
        <f t="shared" si="52"/>
        <v>34.5732230774654</v>
      </c>
      <c r="AQ53" s="158">
        <f t="shared" si="53"/>
        <v>6.1556415858189627E-2</v>
      </c>
      <c r="AR53" s="293"/>
      <c r="AS53" s="108">
        <v>283.85148839476642</v>
      </c>
      <c r="AT53" s="108">
        <f t="shared" si="54"/>
        <v>204.37086755415723</v>
      </c>
      <c r="AU53" s="108">
        <f t="shared" si="55"/>
        <v>-79.480620840609191</v>
      </c>
      <c r="AV53" s="180">
        <f t="shared" si="56"/>
        <v>-0.2800077649410509</v>
      </c>
      <c r="AW53" s="293"/>
      <c r="AX53" s="108">
        <v>169.37995807449087</v>
      </c>
      <c r="AY53" s="108">
        <f t="shared" si="57"/>
        <v>181.51793811276031</v>
      </c>
      <c r="AZ53" s="157">
        <f t="shared" si="58"/>
        <v>12.137980038269433</v>
      </c>
      <c r="BA53" s="158">
        <f t="shared" si="59"/>
        <v>7.1661253056464466E-2</v>
      </c>
      <c r="BB53" s="293"/>
      <c r="BC53" s="108">
        <f t="shared" si="60"/>
        <v>1014.8824554739618</v>
      </c>
      <c r="BD53" s="108">
        <f t="shared" si="61"/>
        <v>982.11303774908754</v>
      </c>
      <c r="BE53" s="157">
        <f t="shared" si="62"/>
        <v>-32.769417724874302</v>
      </c>
      <c r="BF53" s="158">
        <f t="shared" si="63"/>
        <v>-3.2288879907349077E-2</v>
      </c>
      <c r="BG53" s="294"/>
      <c r="BH53" s="108">
        <v>-58.469586926917842</v>
      </c>
      <c r="BI53" s="108">
        <v>-58.469586926917842</v>
      </c>
      <c r="BJ53" s="157">
        <f t="shared" si="64"/>
        <v>0</v>
      </c>
      <c r="BK53" s="158">
        <f t="shared" si="65"/>
        <v>0</v>
      </c>
      <c r="BL53" s="158"/>
      <c r="BM53" s="108">
        <f t="shared" si="66"/>
        <v>956.41286854704401</v>
      </c>
      <c r="BN53" s="108">
        <f t="shared" si="67"/>
        <v>923.32321575000037</v>
      </c>
      <c r="BO53" s="268">
        <f t="shared" si="68"/>
        <v>-33.089652797043641</v>
      </c>
      <c r="BP53" s="158">
        <f t="shared" si="69"/>
        <v>-3.4597665804426622E-2</v>
      </c>
    </row>
    <row r="54" spans="1:68">
      <c r="A54" s="82">
        <v>148</v>
      </c>
      <c r="B54" s="92">
        <v>19</v>
      </c>
      <c r="C54" s="92">
        <v>19</v>
      </c>
      <c r="D54" s="83" t="s">
        <v>66</v>
      </c>
      <c r="E54" s="85">
        <v>7127</v>
      </c>
      <c r="F54" s="108">
        <v>7224</v>
      </c>
      <c r="G54" s="157">
        <f t="shared" si="36"/>
        <v>97</v>
      </c>
      <c r="H54" s="158">
        <f t="shared" si="37"/>
        <v>1.3610214676582012E-2</v>
      </c>
      <c r="I54" s="158"/>
      <c r="J54" s="108">
        <v>12260828.146905417</v>
      </c>
      <c r="K54" s="291">
        <v>12441899.367811989</v>
      </c>
      <c r="L54" s="157">
        <f t="shared" si="38"/>
        <v>181071.22090657242</v>
      </c>
      <c r="M54" s="158">
        <f t="shared" si="39"/>
        <v>1.4768270033396893E-2</v>
      </c>
      <c r="N54" s="158"/>
      <c r="O54" s="108">
        <v>-6188.502800136097</v>
      </c>
      <c r="P54" s="291">
        <v>-43150.498940316531</v>
      </c>
      <c r="Q54" s="157">
        <f t="shared" si="40"/>
        <v>-36961.996140180432</v>
      </c>
      <c r="R54" s="158">
        <f t="shared" si="41"/>
        <v>5.9726879560218613</v>
      </c>
      <c r="S54" s="158"/>
      <c r="T54" s="108">
        <v>764528.77901884099</v>
      </c>
      <c r="U54" s="108">
        <v>807056.68216537999</v>
      </c>
      <c r="V54" s="157">
        <f t="shared" si="42"/>
        <v>42527.903146539</v>
      </c>
      <c r="W54" s="158">
        <f t="shared" si="43"/>
        <v>5.5626294671493257E-2</v>
      </c>
      <c r="X54" s="159"/>
      <c r="Y54" s="89">
        <v>13019168.423124122</v>
      </c>
      <c r="Z54" s="89">
        <v>13205805.551037053</v>
      </c>
      <c r="AA54" s="157">
        <f t="shared" si="44"/>
        <v>186637.12791293114</v>
      </c>
      <c r="AB54" s="158">
        <f t="shared" si="45"/>
        <v>1.4335564442152374E-2</v>
      </c>
      <c r="AC54" s="158"/>
      <c r="AD54" s="204">
        <v>-608655</v>
      </c>
      <c r="AE54" s="204">
        <v>-608655</v>
      </c>
      <c r="AF54" s="292">
        <f t="shared" si="46"/>
        <v>0</v>
      </c>
      <c r="AG54" s="203">
        <f t="shared" si="47"/>
        <v>0</v>
      </c>
      <c r="AH54" s="158"/>
      <c r="AI54" s="291">
        <f t="shared" si="12"/>
        <v>12410513.423124122</v>
      </c>
      <c r="AJ54" s="291">
        <f t="shared" si="13"/>
        <v>12597150.551037053</v>
      </c>
      <c r="AK54" s="157">
        <f t="shared" si="48"/>
        <v>186637.12791293114</v>
      </c>
      <c r="AL54" s="158">
        <f t="shared" si="49"/>
        <v>1.5038630679466976E-2</v>
      </c>
      <c r="AN54" s="108">
        <f t="shared" si="50"/>
        <v>1720.3350844542467</v>
      </c>
      <c r="AO54" s="108">
        <f t="shared" si="51"/>
        <v>1722.3005769396441</v>
      </c>
      <c r="AP54" s="157">
        <f t="shared" si="52"/>
        <v>1.9654924853973625</v>
      </c>
      <c r="AQ54" s="158">
        <f t="shared" si="53"/>
        <v>1.1425056101909872E-3</v>
      </c>
      <c r="AR54" s="293"/>
      <c r="AS54" s="108">
        <v>-0.8683180581080534</v>
      </c>
      <c r="AT54" s="108">
        <f t="shared" si="54"/>
        <v>-5.9732141390249902</v>
      </c>
      <c r="AU54" s="108">
        <f t="shared" si="55"/>
        <v>-5.1048960809169373</v>
      </c>
      <c r="AV54" s="180">
        <f t="shared" si="56"/>
        <v>5.8790624394473721</v>
      </c>
      <c r="AW54" s="293"/>
      <c r="AX54" s="108">
        <v>107.27217328733562</v>
      </c>
      <c r="AY54" s="108">
        <f t="shared" si="57"/>
        <v>111.71880982355758</v>
      </c>
      <c r="AZ54" s="157">
        <f t="shared" si="58"/>
        <v>4.4466365362219591</v>
      </c>
      <c r="BA54" s="158">
        <f t="shared" si="59"/>
        <v>4.1451910592986203E-2</v>
      </c>
      <c r="BB54" s="293"/>
      <c r="BC54" s="108">
        <f t="shared" si="60"/>
        <v>1826.7389396834744</v>
      </c>
      <c r="BD54" s="108">
        <f t="shared" si="61"/>
        <v>1828.0461726241767</v>
      </c>
      <c r="BE54" s="157">
        <f t="shared" si="62"/>
        <v>1.3072329407023062</v>
      </c>
      <c r="BF54" s="158">
        <f t="shared" si="63"/>
        <v>7.1561015769927973E-4</v>
      </c>
      <c r="BG54" s="294"/>
      <c r="BH54" s="108">
        <v>-85.401290865721904</v>
      </c>
      <c r="BI54" s="108">
        <v>-85.401290865721904</v>
      </c>
      <c r="BJ54" s="157">
        <f t="shared" si="64"/>
        <v>0</v>
      </c>
      <c r="BK54" s="158">
        <f t="shared" si="65"/>
        <v>0</v>
      </c>
      <c r="BL54" s="158"/>
      <c r="BM54" s="108">
        <f t="shared" si="66"/>
        <v>1741.3376488177523</v>
      </c>
      <c r="BN54" s="108">
        <f t="shared" si="67"/>
        <v>1743.7916045178645</v>
      </c>
      <c r="BO54" s="268">
        <f t="shared" si="68"/>
        <v>2.4539557001121466</v>
      </c>
      <c r="BP54" s="158">
        <f t="shared" si="69"/>
        <v>1.4092359984166267E-3</v>
      </c>
    </row>
    <row r="55" spans="1:68">
      <c r="A55" s="82">
        <v>149</v>
      </c>
      <c r="B55" s="92">
        <v>1</v>
      </c>
      <c r="C55" s="93">
        <v>33</v>
      </c>
      <c r="D55" s="83" t="s">
        <v>67</v>
      </c>
      <c r="E55" s="85">
        <v>5379</v>
      </c>
      <c r="F55" s="108">
        <v>5402</v>
      </c>
      <c r="G55" s="157">
        <f t="shared" si="36"/>
        <v>23</v>
      </c>
      <c r="H55" s="158">
        <f t="shared" si="37"/>
        <v>4.2758877114705334E-3</v>
      </c>
      <c r="I55" s="158"/>
      <c r="J55" s="108">
        <v>3321894.2784139467</v>
      </c>
      <c r="K55" s="291">
        <v>3052664.7568408893</v>
      </c>
      <c r="L55" s="157">
        <f t="shared" si="38"/>
        <v>-269229.5215730574</v>
      </c>
      <c r="M55" s="158">
        <f t="shared" si="39"/>
        <v>-8.104698675166816E-2</v>
      </c>
      <c r="N55" s="158"/>
      <c r="O55" s="108">
        <v>-35725.995839481118</v>
      </c>
      <c r="P55" s="291">
        <v>-64223.15540082517</v>
      </c>
      <c r="Q55" s="157">
        <f t="shared" si="40"/>
        <v>-28497.159561344051</v>
      </c>
      <c r="R55" s="158">
        <f t="shared" si="41"/>
        <v>0.79765892851198239</v>
      </c>
      <c r="S55" s="158"/>
      <c r="T55" s="108">
        <v>567449.34893094888</v>
      </c>
      <c r="U55" s="108">
        <v>586993.44220854552</v>
      </c>
      <c r="V55" s="157">
        <f t="shared" si="42"/>
        <v>19544.093277596636</v>
      </c>
      <c r="W55" s="158">
        <f t="shared" si="43"/>
        <v>3.4442004937386743E-2</v>
      </c>
      <c r="X55" s="159"/>
      <c r="Y55" s="89">
        <v>3853617.6315054144</v>
      </c>
      <c r="Z55" s="89">
        <v>3575435.0436486099</v>
      </c>
      <c r="AA55" s="157">
        <f t="shared" si="44"/>
        <v>-278182.58785680449</v>
      </c>
      <c r="AB55" s="158">
        <f t="shared" si="45"/>
        <v>-7.2187387140465353E-2</v>
      </c>
      <c r="AC55" s="158"/>
      <c r="AD55" s="204">
        <v>-1394438</v>
      </c>
      <c r="AE55" s="204">
        <v>-1394438</v>
      </c>
      <c r="AF55" s="292">
        <f t="shared" si="46"/>
        <v>0</v>
      </c>
      <c r="AG55" s="203">
        <f t="shared" si="47"/>
        <v>0</v>
      </c>
      <c r="AH55" s="158"/>
      <c r="AI55" s="291">
        <f t="shared" si="12"/>
        <v>2459179.6315054144</v>
      </c>
      <c r="AJ55" s="291">
        <f t="shared" si="13"/>
        <v>2180997.0436486099</v>
      </c>
      <c r="AK55" s="157">
        <f t="shared" si="48"/>
        <v>-278182.58785680449</v>
      </c>
      <c r="AL55" s="158">
        <f t="shared" si="49"/>
        <v>-0.11312007642423091</v>
      </c>
      <c r="AN55" s="108">
        <f t="shared" si="50"/>
        <v>617.56725755975958</v>
      </c>
      <c r="AO55" s="108">
        <f t="shared" si="51"/>
        <v>565.09899238076446</v>
      </c>
      <c r="AP55" s="157">
        <f t="shared" si="52"/>
        <v>-52.468265178995125</v>
      </c>
      <c r="AQ55" s="158">
        <f t="shared" si="53"/>
        <v>-8.4959596767349627E-2</v>
      </c>
      <c r="AR55" s="293"/>
      <c r="AS55" s="108">
        <v>-6.6417541995689007</v>
      </c>
      <c r="AT55" s="108">
        <f t="shared" si="54"/>
        <v>-11.888773676568896</v>
      </c>
      <c r="AU55" s="108">
        <f t="shared" si="55"/>
        <v>-5.2470194769999949</v>
      </c>
      <c r="AV55" s="180">
        <f t="shared" si="56"/>
        <v>0.79000506783894009</v>
      </c>
      <c r="AW55" s="293"/>
      <c r="AX55" s="108">
        <v>105.49346512938257</v>
      </c>
      <c r="AY55" s="108">
        <f t="shared" si="57"/>
        <v>108.66224402231498</v>
      </c>
      <c r="AZ55" s="157">
        <f t="shared" si="58"/>
        <v>3.1687788929324086</v>
      </c>
      <c r="BA55" s="158">
        <f t="shared" si="59"/>
        <v>3.003767948134092E-2</v>
      </c>
      <c r="BB55" s="293"/>
      <c r="BC55" s="108">
        <f t="shared" si="60"/>
        <v>716.41896848957322</v>
      </c>
      <c r="BD55" s="108">
        <f t="shared" si="61"/>
        <v>661.87246272651055</v>
      </c>
      <c r="BE55" s="157">
        <f t="shared" si="62"/>
        <v>-54.546505763062669</v>
      </c>
      <c r="BF55" s="158">
        <f t="shared" si="63"/>
        <v>-7.6137718516949823E-2</v>
      </c>
      <c r="BG55" s="294"/>
      <c r="BH55" s="108">
        <v>-259.23740472206731</v>
      </c>
      <c r="BI55" s="108">
        <v>-259.23740472206731</v>
      </c>
      <c r="BJ55" s="157">
        <f t="shared" si="64"/>
        <v>0</v>
      </c>
      <c r="BK55" s="158">
        <f t="shared" si="65"/>
        <v>0</v>
      </c>
      <c r="BL55" s="158"/>
      <c r="BM55" s="108">
        <f t="shared" si="66"/>
        <v>457.18156376750591</v>
      </c>
      <c r="BN55" s="108">
        <f t="shared" si="67"/>
        <v>403.73880852436315</v>
      </c>
      <c r="BO55" s="268">
        <f t="shared" si="68"/>
        <v>-53.442755243142756</v>
      </c>
      <c r="BP55" s="158">
        <f t="shared" si="69"/>
        <v>-0.1168961294124284</v>
      </c>
    </row>
    <row r="56" spans="1:68">
      <c r="A56" s="82">
        <v>151</v>
      </c>
      <c r="B56" s="92">
        <v>14</v>
      </c>
      <c r="C56" s="92">
        <v>14</v>
      </c>
      <c r="D56" s="83" t="s">
        <v>68</v>
      </c>
      <c r="E56" s="85">
        <v>1814</v>
      </c>
      <c r="F56" s="108">
        <v>1794</v>
      </c>
      <c r="G56" s="157">
        <f t="shared" si="36"/>
        <v>-20</v>
      </c>
      <c r="H56" s="158">
        <f t="shared" si="37"/>
        <v>-1.1025358324145534E-2</v>
      </c>
      <c r="I56" s="158"/>
      <c r="J56" s="108">
        <v>21570.824809040758</v>
      </c>
      <c r="K56" s="291">
        <v>227688.95879233337</v>
      </c>
      <c r="L56" s="157">
        <f t="shared" si="38"/>
        <v>206118.13398329262</v>
      </c>
      <c r="M56" s="158">
        <f t="shared" si="39"/>
        <v>9.5554127302959895</v>
      </c>
      <c r="N56" s="158"/>
      <c r="O56" s="108">
        <v>577691.31165026431</v>
      </c>
      <c r="P56" s="291">
        <v>306164.47523045458</v>
      </c>
      <c r="Q56" s="157">
        <f t="shared" si="40"/>
        <v>-271526.83641980973</v>
      </c>
      <c r="R56" s="158">
        <f t="shared" si="41"/>
        <v>-0.4700206337605311</v>
      </c>
      <c r="S56" s="158"/>
      <c r="T56" s="108">
        <v>360911.43928667926</v>
      </c>
      <c r="U56" s="108">
        <v>385802.98401060351</v>
      </c>
      <c r="V56" s="157">
        <f t="shared" si="42"/>
        <v>24891.544723924249</v>
      </c>
      <c r="W56" s="158">
        <f t="shared" si="43"/>
        <v>6.8968566840444182E-2</v>
      </c>
      <c r="X56" s="159"/>
      <c r="Y56" s="89">
        <v>960173.57574598433</v>
      </c>
      <c r="Z56" s="89">
        <v>919656.41803339147</v>
      </c>
      <c r="AA56" s="157">
        <f t="shared" si="44"/>
        <v>-40517.15771259286</v>
      </c>
      <c r="AB56" s="158">
        <f t="shared" si="45"/>
        <v>-4.2197742924881064E-2</v>
      </c>
      <c r="AC56" s="158"/>
      <c r="AD56" s="204">
        <v>-426855</v>
      </c>
      <c r="AE56" s="204">
        <v>-426855</v>
      </c>
      <c r="AF56" s="292">
        <f t="shared" si="46"/>
        <v>0</v>
      </c>
      <c r="AG56" s="203">
        <f t="shared" si="47"/>
        <v>0</v>
      </c>
      <c r="AH56" s="158"/>
      <c r="AI56" s="291">
        <f t="shared" si="12"/>
        <v>533318.57574598433</v>
      </c>
      <c r="AJ56" s="291">
        <f t="shared" si="13"/>
        <v>492801.41803339147</v>
      </c>
      <c r="AK56" s="157">
        <f t="shared" si="48"/>
        <v>-40517.15771259286</v>
      </c>
      <c r="AL56" s="158">
        <f t="shared" si="49"/>
        <v>-7.5971772886251163E-2</v>
      </c>
      <c r="AN56" s="108">
        <f t="shared" si="50"/>
        <v>11.891303643352126</v>
      </c>
      <c r="AO56" s="108">
        <f t="shared" si="51"/>
        <v>126.91692240375328</v>
      </c>
      <c r="AP56" s="157">
        <f t="shared" si="52"/>
        <v>115.02561876040114</v>
      </c>
      <c r="AQ56" s="158">
        <f t="shared" si="53"/>
        <v>9.6730873426738722</v>
      </c>
      <c r="AR56" s="293"/>
      <c r="AS56" s="108">
        <v>318.46268558448969</v>
      </c>
      <c r="AT56" s="108">
        <f t="shared" si="54"/>
        <v>170.66024260337491</v>
      </c>
      <c r="AU56" s="108">
        <f t="shared" si="55"/>
        <v>-147.80244298111478</v>
      </c>
      <c r="AV56" s="180">
        <f t="shared" si="56"/>
        <v>-0.46411227962185253</v>
      </c>
      <c r="AW56" s="293"/>
      <c r="AX56" s="108">
        <v>198.95889707093676</v>
      </c>
      <c r="AY56" s="108">
        <f t="shared" si="57"/>
        <v>215.05183055217586</v>
      </c>
      <c r="AZ56" s="157">
        <f t="shared" si="58"/>
        <v>16.092933481239101</v>
      </c>
      <c r="BA56" s="158">
        <f t="shared" si="59"/>
        <v>8.0885719202098957E-2</v>
      </c>
      <c r="BB56" s="293"/>
      <c r="BC56" s="108">
        <f t="shared" si="60"/>
        <v>529.31288629877861</v>
      </c>
      <c r="BD56" s="108">
        <f t="shared" si="61"/>
        <v>512.62899555930403</v>
      </c>
      <c r="BE56" s="157">
        <f t="shared" si="62"/>
        <v>-16.683890739474577</v>
      </c>
      <c r="BF56" s="158">
        <f t="shared" si="63"/>
        <v>-3.1519902823709277E-2</v>
      </c>
      <c r="BG56" s="294"/>
      <c r="BH56" s="108">
        <v>-235.31146637265712</v>
      </c>
      <c r="BI56" s="108">
        <v>-235.31146637265712</v>
      </c>
      <c r="BJ56" s="157">
        <f t="shared" si="64"/>
        <v>0</v>
      </c>
      <c r="BK56" s="158">
        <f t="shared" si="65"/>
        <v>0</v>
      </c>
      <c r="BL56" s="158"/>
      <c r="BM56" s="108">
        <f t="shared" si="66"/>
        <v>294.00141992612146</v>
      </c>
      <c r="BN56" s="108">
        <f t="shared" si="67"/>
        <v>274.6942129506084</v>
      </c>
      <c r="BO56" s="268">
        <f t="shared" si="68"/>
        <v>-19.307206975513054</v>
      </c>
      <c r="BP56" s="158">
        <f t="shared" si="69"/>
        <v>-6.5670454858227187E-2</v>
      </c>
    </row>
    <row r="57" spans="1:68">
      <c r="A57" s="82">
        <v>152</v>
      </c>
      <c r="B57" s="92">
        <v>14</v>
      </c>
      <c r="C57" s="92">
        <v>14</v>
      </c>
      <c r="D57" s="83" t="s">
        <v>69</v>
      </c>
      <c r="E57" s="85">
        <v>4357</v>
      </c>
      <c r="F57" s="108">
        <v>4319</v>
      </c>
      <c r="G57" s="157">
        <f t="shared" si="36"/>
        <v>-38</v>
      </c>
      <c r="H57" s="158">
        <f t="shared" si="37"/>
        <v>-8.7215974294239159E-3</v>
      </c>
      <c r="I57" s="158"/>
      <c r="J57" s="108">
        <v>1431181.9371638191</v>
      </c>
      <c r="K57" s="291">
        <v>1355949.6860839939</v>
      </c>
      <c r="L57" s="157">
        <f t="shared" si="38"/>
        <v>-75232.251079825219</v>
      </c>
      <c r="M57" s="158">
        <f t="shared" si="39"/>
        <v>-5.2566518013016129E-2</v>
      </c>
      <c r="N57" s="158"/>
      <c r="O57" s="108">
        <v>2138807.8025793675</v>
      </c>
      <c r="P57" s="291">
        <v>2159001.5046590879</v>
      </c>
      <c r="Q57" s="157">
        <f t="shared" si="40"/>
        <v>20193.702079720329</v>
      </c>
      <c r="R57" s="158">
        <f t="shared" si="41"/>
        <v>9.4415692963935576E-3</v>
      </c>
      <c r="S57" s="158"/>
      <c r="T57" s="108">
        <v>623499.10927553941</v>
      </c>
      <c r="U57" s="108">
        <v>664550.66462666681</v>
      </c>
      <c r="V57" s="157">
        <f t="shared" si="42"/>
        <v>41051.555351127405</v>
      </c>
      <c r="W57" s="158">
        <f t="shared" si="43"/>
        <v>6.5840599834739666E-2</v>
      </c>
      <c r="X57" s="159"/>
      <c r="Y57" s="89">
        <v>4193488.849018726</v>
      </c>
      <c r="Z57" s="89">
        <v>4179501.8553697485</v>
      </c>
      <c r="AA57" s="157">
        <f t="shared" si="44"/>
        <v>-13986.993648977485</v>
      </c>
      <c r="AB57" s="158">
        <f t="shared" si="45"/>
        <v>-3.3354073785722437E-3</v>
      </c>
      <c r="AC57" s="158"/>
      <c r="AD57" s="204">
        <v>241944</v>
      </c>
      <c r="AE57" s="204">
        <v>241944</v>
      </c>
      <c r="AF57" s="292">
        <f t="shared" si="46"/>
        <v>0</v>
      </c>
      <c r="AG57" s="203">
        <f t="shared" si="47"/>
        <v>0</v>
      </c>
      <c r="AH57" s="158"/>
      <c r="AI57" s="291">
        <f t="shared" si="12"/>
        <v>4435432.8490187265</v>
      </c>
      <c r="AJ57" s="291">
        <f t="shared" si="13"/>
        <v>4421445.8553697485</v>
      </c>
      <c r="AK57" s="157">
        <f t="shared" si="48"/>
        <v>-13986.99364897795</v>
      </c>
      <c r="AL57" s="158">
        <f t="shared" si="49"/>
        <v>-3.1534675701543682E-3</v>
      </c>
      <c r="AN57" s="108">
        <f t="shared" si="50"/>
        <v>328.47875537383959</v>
      </c>
      <c r="AO57" s="108">
        <f t="shared" si="51"/>
        <v>313.94991574067927</v>
      </c>
      <c r="AP57" s="157">
        <f t="shared" si="52"/>
        <v>-14.528839633160317</v>
      </c>
      <c r="AQ57" s="158">
        <f t="shared" si="53"/>
        <v>-4.4230682792940859E-2</v>
      </c>
      <c r="AR57" s="293"/>
      <c r="AS57" s="108">
        <v>490.89001665810594</v>
      </c>
      <c r="AT57" s="108">
        <f t="shared" si="54"/>
        <v>499.8845808425765</v>
      </c>
      <c r="AU57" s="108">
        <f t="shared" si="55"/>
        <v>8.9945641844705619</v>
      </c>
      <c r="AV57" s="180">
        <f t="shared" si="56"/>
        <v>1.8322972314051108E-2</v>
      </c>
      <c r="AW57" s="293"/>
      <c r="AX57" s="108">
        <v>143.10284812383279</v>
      </c>
      <c r="AY57" s="108">
        <f t="shared" si="57"/>
        <v>153.86678967970985</v>
      </c>
      <c r="AZ57" s="157">
        <f t="shared" si="58"/>
        <v>10.763941555877068</v>
      </c>
      <c r="BA57" s="158">
        <f t="shared" si="59"/>
        <v>7.5218220300986502E-2</v>
      </c>
      <c r="BB57" s="293"/>
      <c r="BC57" s="108">
        <f t="shared" si="60"/>
        <v>962.47162015577828</v>
      </c>
      <c r="BD57" s="108">
        <f t="shared" si="61"/>
        <v>967.7012862629656</v>
      </c>
      <c r="BE57" s="157">
        <f t="shared" si="62"/>
        <v>5.2296661071873132</v>
      </c>
      <c r="BF57" s="158">
        <f t="shared" si="63"/>
        <v>5.4335795442372412E-3</v>
      </c>
      <c r="BG57" s="294"/>
      <c r="BH57" s="108">
        <v>55.529951801698417</v>
      </c>
      <c r="BI57" s="108">
        <v>55.529951801698417</v>
      </c>
      <c r="BJ57" s="157">
        <f t="shared" si="64"/>
        <v>0</v>
      </c>
      <c r="BK57" s="158">
        <f t="shared" si="65"/>
        <v>0</v>
      </c>
      <c r="BL57" s="158"/>
      <c r="BM57" s="108">
        <f t="shared" si="66"/>
        <v>1018.0015719574768</v>
      </c>
      <c r="BN57" s="108">
        <f t="shared" si="67"/>
        <v>1023.7198090691708</v>
      </c>
      <c r="BO57" s="268">
        <f t="shared" si="68"/>
        <v>5.7182371116939521</v>
      </c>
      <c r="BP57" s="158">
        <f t="shared" si="69"/>
        <v>5.6171201196659939E-3</v>
      </c>
    </row>
    <row r="58" spans="1:68">
      <c r="A58" s="82">
        <v>153</v>
      </c>
      <c r="B58" s="92">
        <v>9</v>
      </c>
      <c r="C58" s="92">
        <v>9</v>
      </c>
      <c r="D58" s="83" t="s">
        <v>70</v>
      </c>
      <c r="E58" s="85">
        <v>24919</v>
      </c>
      <c r="F58" s="108">
        <v>24724</v>
      </c>
      <c r="G58" s="157">
        <f t="shared" si="36"/>
        <v>-195</v>
      </c>
      <c r="H58" s="158">
        <f t="shared" si="37"/>
        <v>-7.8253541474376988E-3</v>
      </c>
      <c r="I58" s="158"/>
      <c r="J58" s="108">
        <v>11289918.889636852</v>
      </c>
      <c r="K58" s="291">
        <v>11672117.251859996</v>
      </c>
      <c r="L58" s="157">
        <f t="shared" si="38"/>
        <v>382198.36222314462</v>
      </c>
      <c r="M58" s="158">
        <f t="shared" si="39"/>
        <v>3.3853065372681193E-2</v>
      </c>
      <c r="N58" s="158"/>
      <c r="O58" s="108">
        <v>7294934.9361189082</v>
      </c>
      <c r="P58" s="291">
        <v>6789374.6815577028</v>
      </c>
      <c r="Q58" s="157">
        <f t="shared" si="40"/>
        <v>-505560.25456120539</v>
      </c>
      <c r="R58" s="158">
        <f t="shared" si="41"/>
        <v>-6.9302914829035667E-2</v>
      </c>
      <c r="S58" s="158"/>
      <c r="T58" s="108">
        <v>2078781.2440268996</v>
      </c>
      <c r="U58" s="108">
        <v>2239436.7162525817</v>
      </c>
      <c r="V58" s="157">
        <f t="shared" si="42"/>
        <v>160655.47222568211</v>
      </c>
      <c r="W58" s="158">
        <f t="shared" si="43"/>
        <v>7.7283491318436787E-2</v>
      </c>
      <c r="X58" s="159"/>
      <c r="Y58" s="89">
        <v>20663635.069782659</v>
      </c>
      <c r="Z58" s="89">
        <v>20700928.649670281</v>
      </c>
      <c r="AA58" s="157">
        <f t="shared" si="44"/>
        <v>37293.579887621105</v>
      </c>
      <c r="AB58" s="158">
        <f t="shared" si="45"/>
        <v>1.8047928044450004E-3</v>
      </c>
      <c r="AC58" s="158"/>
      <c r="AD58" s="204">
        <v>418539</v>
      </c>
      <c r="AE58" s="204">
        <v>418539</v>
      </c>
      <c r="AF58" s="292">
        <f t="shared" si="46"/>
        <v>0</v>
      </c>
      <c r="AG58" s="203">
        <f t="shared" si="47"/>
        <v>0</v>
      </c>
      <c r="AH58" s="158"/>
      <c r="AI58" s="291">
        <f t="shared" si="12"/>
        <v>21082174.069782659</v>
      </c>
      <c r="AJ58" s="291">
        <f t="shared" si="13"/>
        <v>21119467.649670281</v>
      </c>
      <c r="AK58" s="157">
        <f t="shared" si="48"/>
        <v>37293.579887621105</v>
      </c>
      <c r="AL58" s="158">
        <f t="shared" si="49"/>
        <v>1.7689627153337308E-3</v>
      </c>
      <c r="AN58" s="108">
        <f t="shared" si="50"/>
        <v>453.06468516541003</v>
      </c>
      <c r="AO58" s="108">
        <f t="shared" si="51"/>
        <v>472.09663694628688</v>
      </c>
      <c r="AP58" s="157">
        <f t="shared" si="52"/>
        <v>19.031951780876852</v>
      </c>
      <c r="AQ58" s="158">
        <f t="shared" si="53"/>
        <v>4.2007140269448393E-2</v>
      </c>
      <c r="AR58" s="293"/>
      <c r="AS58" s="108">
        <v>292.74589414177569</v>
      </c>
      <c r="AT58" s="108">
        <f t="shared" si="54"/>
        <v>274.60664461890076</v>
      </c>
      <c r="AU58" s="108">
        <f t="shared" si="55"/>
        <v>-18.139249522874934</v>
      </c>
      <c r="AV58" s="180">
        <f t="shared" si="56"/>
        <v>-6.196243870832964E-2</v>
      </c>
      <c r="AW58" s="293"/>
      <c r="AX58" s="108">
        <v>83.421535536213312</v>
      </c>
      <c r="AY58" s="108">
        <f t="shared" si="57"/>
        <v>90.577443627753667</v>
      </c>
      <c r="AZ58" s="157">
        <f t="shared" si="58"/>
        <v>7.1559080915403541</v>
      </c>
      <c r="BA58" s="158">
        <f t="shared" si="59"/>
        <v>8.5780105167615528E-2</v>
      </c>
      <c r="BB58" s="293"/>
      <c r="BC58" s="108">
        <f t="shared" si="60"/>
        <v>829.23211484339902</v>
      </c>
      <c r="BD58" s="108">
        <f t="shared" si="61"/>
        <v>837.2807251929413</v>
      </c>
      <c r="BE58" s="157">
        <f t="shared" si="62"/>
        <v>8.0486103495422867</v>
      </c>
      <c r="BF58" s="158">
        <f t="shared" si="63"/>
        <v>9.7061006266770927E-3</v>
      </c>
      <c r="BG58" s="294"/>
      <c r="BH58" s="108">
        <v>16.795978971868855</v>
      </c>
      <c r="BI58" s="108">
        <v>16.795978971868855</v>
      </c>
      <c r="BJ58" s="157">
        <f t="shared" si="64"/>
        <v>0</v>
      </c>
      <c r="BK58" s="158">
        <f t="shared" si="65"/>
        <v>0</v>
      </c>
      <c r="BL58" s="158"/>
      <c r="BM58" s="108">
        <f t="shared" si="66"/>
        <v>846.02809381526788</v>
      </c>
      <c r="BN58" s="108">
        <f t="shared" si="67"/>
        <v>854.20917528192365</v>
      </c>
      <c r="BO58" s="268">
        <f t="shared" si="68"/>
        <v>8.181081466655769</v>
      </c>
      <c r="BP58" s="158">
        <f t="shared" si="69"/>
        <v>9.6699879430270155E-3</v>
      </c>
    </row>
    <row r="59" spans="1:68">
      <c r="A59" s="82">
        <v>165</v>
      </c>
      <c r="B59" s="92">
        <v>5</v>
      </c>
      <c r="C59" s="92">
        <v>5</v>
      </c>
      <c r="D59" s="83" t="s">
        <v>71</v>
      </c>
      <c r="E59" s="85">
        <v>16123</v>
      </c>
      <c r="F59" s="108">
        <v>16015</v>
      </c>
      <c r="G59" s="157">
        <f t="shared" si="36"/>
        <v>-108</v>
      </c>
      <c r="H59" s="158">
        <f t="shared" si="37"/>
        <v>-6.6985052409601195E-3</v>
      </c>
      <c r="I59" s="158"/>
      <c r="J59" s="108">
        <v>6097597.8132187752</v>
      </c>
      <c r="K59" s="291">
        <v>6094078.1030119294</v>
      </c>
      <c r="L59" s="157">
        <f t="shared" si="38"/>
        <v>-3519.7102068457752</v>
      </c>
      <c r="M59" s="158">
        <f t="shared" si="39"/>
        <v>-5.7722898667004812E-4</v>
      </c>
      <c r="N59" s="158"/>
      <c r="O59" s="108">
        <v>3981597.5143024991</v>
      </c>
      <c r="P59" s="291">
        <v>3525475.6965456665</v>
      </c>
      <c r="Q59" s="157">
        <f t="shared" si="40"/>
        <v>-456121.81775683258</v>
      </c>
      <c r="R59" s="158">
        <f t="shared" si="41"/>
        <v>-0.1145574900824039</v>
      </c>
      <c r="S59" s="158"/>
      <c r="T59" s="108">
        <v>1296939.0716320421</v>
      </c>
      <c r="U59" s="108">
        <v>1390502.3948606891</v>
      </c>
      <c r="V59" s="157">
        <f t="shared" si="42"/>
        <v>93563.323228647001</v>
      </c>
      <c r="W59" s="158">
        <f t="shared" si="43"/>
        <v>7.2141648960354632E-2</v>
      </c>
      <c r="X59" s="159"/>
      <c r="Y59" s="89">
        <v>11376134.399153316</v>
      </c>
      <c r="Z59" s="89">
        <v>11010056.194418285</v>
      </c>
      <c r="AA59" s="157">
        <f t="shared" si="44"/>
        <v>-366078.20473503135</v>
      </c>
      <c r="AB59" s="158">
        <f t="shared" si="45"/>
        <v>-3.2179490140541694E-2</v>
      </c>
      <c r="AC59" s="158"/>
      <c r="AD59" s="204">
        <v>-1878758</v>
      </c>
      <c r="AE59" s="204">
        <v>-1878758</v>
      </c>
      <c r="AF59" s="292">
        <f t="shared" si="46"/>
        <v>0</v>
      </c>
      <c r="AG59" s="203">
        <f t="shared" si="47"/>
        <v>0</v>
      </c>
      <c r="AH59" s="158"/>
      <c r="AI59" s="291">
        <f t="shared" si="12"/>
        <v>9497376.3991533164</v>
      </c>
      <c r="AJ59" s="291">
        <f t="shared" si="13"/>
        <v>9131298.194418285</v>
      </c>
      <c r="AK59" s="157">
        <f t="shared" si="48"/>
        <v>-366078.20473503135</v>
      </c>
      <c r="AL59" s="158">
        <f t="shared" si="49"/>
        <v>-3.8545192835325232E-2</v>
      </c>
      <c r="AN59" s="108">
        <f t="shared" si="50"/>
        <v>378.1925084177123</v>
      </c>
      <c r="AO59" s="108">
        <f t="shared" si="51"/>
        <v>380.52314099356414</v>
      </c>
      <c r="AP59" s="157">
        <f t="shared" si="52"/>
        <v>2.3306325758518369</v>
      </c>
      <c r="AQ59" s="158">
        <f t="shared" si="53"/>
        <v>6.1625561690864094E-3</v>
      </c>
      <c r="AR59" s="293"/>
      <c r="AS59" s="108">
        <v>246.95140571249141</v>
      </c>
      <c r="AT59" s="108">
        <f t="shared" si="54"/>
        <v>220.13585367128732</v>
      </c>
      <c r="AU59" s="108">
        <f t="shared" si="55"/>
        <v>-26.815552041204086</v>
      </c>
      <c r="AV59" s="180">
        <f t="shared" si="56"/>
        <v>-0.1085863510832718</v>
      </c>
      <c r="AW59" s="293"/>
      <c r="AX59" s="108">
        <v>80.440307116048004</v>
      </c>
      <c r="AY59" s="108">
        <f t="shared" si="57"/>
        <v>86.825001240130447</v>
      </c>
      <c r="AZ59" s="157">
        <f t="shared" si="58"/>
        <v>6.3846941240824435</v>
      </c>
      <c r="BA59" s="158">
        <f t="shared" si="59"/>
        <v>7.937182679911331E-2</v>
      </c>
      <c r="BB59" s="293"/>
      <c r="BC59" s="108">
        <f t="shared" si="60"/>
        <v>705.58422124625167</v>
      </c>
      <c r="BD59" s="108">
        <f t="shared" si="61"/>
        <v>687.48399590498184</v>
      </c>
      <c r="BE59" s="157">
        <f t="shared" si="62"/>
        <v>-18.100225341269834</v>
      </c>
      <c r="BF59" s="158">
        <f t="shared" si="63"/>
        <v>-2.5652820451823544E-2</v>
      </c>
      <c r="BG59" s="294"/>
      <c r="BH59" s="108">
        <v>-116.52657693977548</v>
      </c>
      <c r="BI59" s="108">
        <v>-116.52657693977548</v>
      </c>
      <c r="BJ59" s="157">
        <f t="shared" si="64"/>
        <v>0</v>
      </c>
      <c r="BK59" s="158">
        <f t="shared" si="65"/>
        <v>0</v>
      </c>
      <c r="BL59" s="158"/>
      <c r="BM59" s="108">
        <f t="shared" si="66"/>
        <v>589.05764430647628</v>
      </c>
      <c r="BN59" s="108">
        <f t="shared" si="67"/>
        <v>570.17160127494753</v>
      </c>
      <c r="BO59" s="268">
        <f t="shared" si="68"/>
        <v>-18.886043031528743</v>
      </c>
      <c r="BP59" s="158">
        <f t="shared" si="69"/>
        <v>-3.2061451394564483E-2</v>
      </c>
    </row>
    <row r="60" spans="1:68">
      <c r="A60" s="82">
        <v>167</v>
      </c>
      <c r="B60" s="92">
        <v>12</v>
      </c>
      <c r="C60" s="92">
        <v>12</v>
      </c>
      <c r="D60" s="83" t="s">
        <v>72</v>
      </c>
      <c r="E60" s="85">
        <v>78062</v>
      </c>
      <c r="F60" s="108">
        <v>78741</v>
      </c>
      <c r="G60" s="157">
        <f t="shared" si="36"/>
        <v>679</v>
      </c>
      <c r="H60" s="158">
        <f t="shared" si="37"/>
        <v>8.6982142399631059E-3</v>
      </c>
      <c r="I60" s="158"/>
      <c r="J60" s="108">
        <v>17478956.671859406</v>
      </c>
      <c r="K60" s="291">
        <v>18204278.044101022</v>
      </c>
      <c r="L60" s="157">
        <f t="shared" si="38"/>
        <v>725321.37224161625</v>
      </c>
      <c r="M60" s="158">
        <f t="shared" si="39"/>
        <v>4.1496834499816677E-2</v>
      </c>
      <c r="N60" s="158"/>
      <c r="O60" s="108">
        <v>23199948.710940171</v>
      </c>
      <c r="P60" s="291">
        <v>26091615.150072675</v>
      </c>
      <c r="Q60" s="157">
        <f t="shared" si="40"/>
        <v>2891666.4391325042</v>
      </c>
      <c r="R60" s="158">
        <f t="shared" si="41"/>
        <v>0.12464107033861284</v>
      </c>
      <c r="S60" s="158"/>
      <c r="T60" s="108">
        <v>8638058.3864910454</v>
      </c>
      <c r="U60" s="108">
        <v>9262806.1410281658</v>
      </c>
      <c r="V60" s="157">
        <f t="shared" si="42"/>
        <v>624747.75453712046</v>
      </c>
      <c r="W60" s="158">
        <f t="shared" si="43"/>
        <v>7.2325021038773696E-2</v>
      </c>
      <c r="X60" s="159"/>
      <c r="Y60" s="89">
        <v>49316963.769290626</v>
      </c>
      <c r="Z60" s="89">
        <v>53558699.335201859</v>
      </c>
      <c r="AA60" s="157">
        <f t="shared" si="44"/>
        <v>4241735.5659112334</v>
      </c>
      <c r="AB60" s="158">
        <f t="shared" si="45"/>
        <v>8.6009665675171515E-2</v>
      </c>
      <c r="AC60" s="158"/>
      <c r="AD60" s="204">
        <v>2980371</v>
      </c>
      <c r="AE60" s="204">
        <v>2980371</v>
      </c>
      <c r="AF60" s="292">
        <f t="shared" si="46"/>
        <v>0</v>
      </c>
      <c r="AG60" s="203">
        <f t="shared" si="47"/>
        <v>0</v>
      </c>
      <c r="AH60" s="158"/>
      <c r="AI60" s="291">
        <f t="shared" si="12"/>
        <v>52297334.769290626</v>
      </c>
      <c r="AJ60" s="291">
        <f t="shared" si="13"/>
        <v>56539070.335201859</v>
      </c>
      <c r="AK60" s="157">
        <f t="shared" si="48"/>
        <v>4241735.5659112334</v>
      </c>
      <c r="AL60" s="158">
        <f t="shared" si="49"/>
        <v>8.1108063816705461E-2</v>
      </c>
      <c r="AN60" s="108">
        <f t="shared" si="50"/>
        <v>223.91120739744571</v>
      </c>
      <c r="AO60" s="108">
        <f t="shared" si="51"/>
        <v>231.19185740720872</v>
      </c>
      <c r="AP60" s="157">
        <f t="shared" si="52"/>
        <v>7.2806500097630078</v>
      </c>
      <c r="AQ60" s="158">
        <f t="shared" si="53"/>
        <v>3.2515790944040363E-2</v>
      </c>
      <c r="AR60" s="293"/>
      <c r="AS60" s="108">
        <v>297.19900477748678</v>
      </c>
      <c r="AT60" s="108">
        <f t="shared" si="54"/>
        <v>331.35996685427762</v>
      </c>
      <c r="AU60" s="108">
        <f t="shared" si="55"/>
        <v>34.160962076790838</v>
      </c>
      <c r="AV60" s="180">
        <f t="shared" si="56"/>
        <v>0.11494305676550697</v>
      </c>
      <c r="AW60" s="293"/>
      <c r="AX60" s="108">
        <v>110.65638065244352</v>
      </c>
      <c r="AY60" s="108">
        <f t="shared" si="57"/>
        <v>117.63637928179939</v>
      </c>
      <c r="AZ60" s="157">
        <f t="shared" si="58"/>
        <v>6.979998629355876</v>
      </c>
      <c r="BA60" s="158">
        <f t="shared" si="59"/>
        <v>6.3078139626481122E-2</v>
      </c>
      <c r="BB60" s="293"/>
      <c r="BC60" s="108">
        <f t="shared" si="60"/>
        <v>631.76659282737603</v>
      </c>
      <c r="BD60" s="108">
        <f t="shared" si="61"/>
        <v>680.18820354328568</v>
      </c>
      <c r="BE60" s="157">
        <f t="shared" si="62"/>
        <v>48.421610715909651</v>
      </c>
      <c r="BF60" s="158">
        <f t="shared" si="63"/>
        <v>7.6644778729445071E-2</v>
      </c>
      <c r="BG60" s="294"/>
      <c r="BH60" s="108">
        <v>32.040570315902741</v>
      </c>
      <c r="BI60" s="108">
        <v>32.040570315902741</v>
      </c>
      <c r="BJ60" s="157">
        <f t="shared" si="64"/>
        <v>0</v>
      </c>
      <c r="BK60" s="158">
        <f t="shared" si="65"/>
        <v>0</v>
      </c>
      <c r="BL60" s="158"/>
      <c r="BM60" s="108">
        <f t="shared" si="66"/>
        <v>669.94612960583413</v>
      </c>
      <c r="BN60" s="108">
        <f t="shared" si="67"/>
        <v>718.03851024500398</v>
      </c>
      <c r="BO60" s="268">
        <f t="shared" si="68"/>
        <v>48.092380639169846</v>
      </c>
      <c r="BP60" s="158">
        <f t="shared" si="69"/>
        <v>7.1785444402022613E-2</v>
      </c>
    </row>
    <row r="61" spans="1:68">
      <c r="A61" s="82">
        <v>169</v>
      </c>
      <c r="B61" s="92">
        <v>5</v>
      </c>
      <c r="C61" s="92">
        <v>5</v>
      </c>
      <c r="D61" s="83" t="s">
        <v>73</v>
      </c>
      <c r="E61" s="85">
        <v>4916</v>
      </c>
      <c r="F61" s="108">
        <v>4848</v>
      </c>
      <c r="G61" s="157">
        <f t="shared" si="36"/>
        <v>-68</v>
      </c>
      <c r="H61" s="158">
        <f t="shared" si="37"/>
        <v>-1.3832384052074858E-2</v>
      </c>
      <c r="I61" s="158"/>
      <c r="J61" s="108">
        <v>1651517.6771533731</v>
      </c>
      <c r="K61" s="291">
        <v>1510386.6316020642</v>
      </c>
      <c r="L61" s="157">
        <f t="shared" si="38"/>
        <v>-141131.0455513089</v>
      </c>
      <c r="M61" s="158">
        <f t="shared" si="39"/>
        <v>-8.5455364785782029E-2</v>
      </c>
      <c r="N61" s="158"/>
      <c r="O61" s="108">
        <v>2046238.3386998295</v>
      </c>
      <c r="P61" s="291">
        <v>1968719.4022130142</v>
      </c>
      <c r="Q61" s="157">
        <f t="shared" si="40"/>
        <v>-77518.936486815335</v>
      </c>
      <c r="R61" s="158">
        <f t="shared" si="41"/>
        <v>-3.7883630181648593E-2</v>
      </c>
      <c r="S61" s="158"/>
      <c r="T61" s="108">
        <v>487932.70222529746</v>
      </c>
      <c r="U61" s="108">
        <v>526842.4029010986</v>
      </c>
      <c r="V61" s="157">
        <f t="shared" si="42"/>
        <v>38909.700675801141</v>
      </c>
      <c r="W61" s="158">
        <f t="shared" si="43"/>
        <v>7.9743990305111839E-2</v>
      </c>
      <c r="X61" s="159"/>
      <c r="Y61" s="89">
        <v>4185688.7180785006</v>
      </c>
      <c r="Z61" s="89">
        <v>4005948.436716177</v>
      </c>
      <c r="AA61" s="157">
        <f t="shared" si="44"/>
        <v>-179740.28136232356</v>
      </c>
      <c r="AB61" s="158">
        <f t="shared" si="45"/>
        <v>-4.2941626448714007E-2</v>
      </c>
      <c r="AC61" s="158"/>
      <c r="AD61" s="204">
        <v>-1211760</v>
      </c>
      <c r="AE61" s="204">
        <v>-1211760</v>
      </c>
      <c r="AF61" s="292">
        <f t="shared" si="46"/>
        <v>0</v>
      </c>
      <c r="AG61" s="203">
        <f t="shared" si="47"/>
        <v>0</v>
      </c>
      <c r="AH61" s="158"/>
      <c r="AI61" s="291">
        <f t="shared" si="12"/>
        <v>2973928.7180785006</v>
      </c>
      <c r="AJ61" s="291">
        <f t="shared" si="13"/>
        <v>2794188.436716177</v>
      </c>
      <c r="AK61" s="157">
        <f t="shared" si="48"/>
        <v>-179740.28136232356</v>
      </c>
      <c r="AL61" s="158">
        <f t="shared" si="49"/>
        <v>-6.0438664945021418E-2</v>
      </c>
      <c r="AN61" s="108">
        <f t="shared" si="50"/>
        <v>335.94745263494167</v>
      </c>
      <c r="AO61" s="108">
        <f t="shared" si="51"/>
        <v>311.54839760768652</v>
      </c>
      <c r="AP61" s="157">
        <f t="shared" si="52"/>
        <v>-24.399055027255145</v>
      </c>
      <c r="AQ61" s="158">
        <f t="shared" si="53"/>
        <v>-7.262759349977406E-2</v>
      </c>
      <c r="AR61" s="293"/>
      <c r="AS61" s="108">
        <v>416.24050827905404</v>
      </c>
      <c r="AT61" s="108">
        <f t="shared" si="54"/>
        <v>406.08898560499466</v>
      </c>
      <c r="AU61" s="108">
        <f t="shared" si="55"/>
        <v>-10.151522674059379</v>
      </c>
      <c r="AV61" s="180">
        <f t="shared" si="56"/>
        <v>-2.4388598591787328E-2</v>
      </c>
      <c r="AW61" s="293"/>
      <c r="AX61" s="108">
        <v>99.254007775691107</v>
      </c>
      <c r="AY61" s="108">
        <f t="shared" si="57"/>
        <v>108.67211280963255</v>
      </c>
      <c r="AZ61" s="157">
        <f t="shared" si="58"/>
        <v>9.418105033941444</v>
      </c>
      <c r="BA61" s="158">
        <f t="shared" si="59"/>
        <v>9.488891426153663E-2</v>
      </c>
      <c r="BB61" s="293"/>
      <c r="BC61" s="108">
        <f t="shared" si="60"/>
        <v>851.44196868968686</v>
      </c>
      <c r="BD61" s="108">
        <f t="shared" si="61"/>
        <v>826.30949602231374</v>
      </c>
      <c r="BE61" s="157">
        <f t="shared" si="62"/>
        <v>-25.132472667373122</v>
      </c>
      <c r="BF61" s="158">
        <f t="shared" si="63"/>
        <v>-2.9517540351047464E-2</v>
      </c>
      <c r="BG61" s="294"/>
      <c r="BH61" s="108">
        <v>-246.49308380797396</v>
      </c>
      <c r="BI61" s="108">
        <v>-246.49308380797396</v>
      </c>
      <c r="BJ61" s="157">
        <f t="shared" si="64"/>
        <v>0</v>
      </c>
      <c r="BK61" s="158">
        <f t="shared" si="65"/>
        <v>0</v>
      </c>
      <c r="BL61" s="158"/>
      <c r="BM61" s="108">
        <f t="shared" si="66"/>
        <v>604.94888488171284</v>
      </c>
      <c r="BN61" s="108">
        <f t="shared" si="67"/>
        <v>576.35900097280876</v>
      </c>
      <c r="BO61" s="268">
        <f t="shared" si="68"/>
        <v>-28.589883908904085</v>
      </c>
      <c r="BP61" s="158">
        <f t="shared" si="69"/>
        <v>-4.7259999354316254E-2</v>
      </c>
    </row>
    <row r="62" spans="1:68">
      <c r="A62" s="82">
        <v>171</v>
      </c>
      <c r="B62" s="92">
        <v>11</v>
      </c>
      <c r="C62" s="92">
        <v>11</v>
      </c>
      <c r="D62" s="83" t="s">
        <v>74</v>
      </c>
      <c r="E62" s="85">
        <v>4590</v>
      </c>
      <c r="F62" s="108">
        <v>4552</v>
      </c>
      <c r="G62" s="157">
        <f t="shared" si="36"/>
        <v>-38</v>
      </c>
      <c r="H62" s="158">
        <f t="shared" si="37"/>
        <v>-8.2788671023965137E-3</v>
      </c>
      <c r="I62" s="158"/>
      <c r="J62" s="108">
        <v>1185075.7924807498</v>
      </c>
      <c r="K62" s="291">
        <v>1169419.5810324722</v>
      </c>
      <c r="L62" s="157">
        <f t="shared" si="38"/>
        <v>-15656.21144827758</v>
      </c>
      <c r="M62" s="158">
        <f t="shared" si="39"/>
        <v>-1.3211147799672819E-2</v>
      </c>
      <c r="N62" s="158"/>
      <c r="O62" s="108">
        <v>1440171.4098159471</v>
      </c>
      <c r="P62" s="291">
        <v>1550754.8094720545</v>
      </c>
      <c r="Q62" s="157">
        <f t="shared" si="40"/>
        <v>110583.39965610742</v>
      </c>
      <c r="R62" s="158">
        <f t="shared" si="41"/>
        <v>7.6784887481025535E-2</v>
      </c>
      <c r="S62" s="158"/>
      <c r="T62" s="108">
        <v>680196.3904647273</v>
      </c>
      <c r="U62" s="108">
        <v>721739.02398685063</v>
      </c>
      <c r="V62" s="157">
        <f t="shared" si="42"/>
        <v>41542.633522123331</v>
      </c>
      <c r="W62" s="158">
        <f t="shared" si="43"/>
        <v>6.1074469233422947E-2</v>
      </c>
      <c r="X62" s="159"/>
      <c r="Y62" s="89">
        <v>3305443.5927614239</v>
      </c>
      <c r="Z62" s="89">
        <v>3441913.4144913778</v>
      </c>
      <c r="AA62" s="157">
        <f t="shared" si="44"/>
        <v>136469.82172995387</v>
      </c>
      <c r="AB62" s="158">
        <f t="shared" si="45"/>
        <v>4.1286386501590444E-2</v>
      </c>
      <c r="AC62" s="158"/>
      <c r="AD62" s="204">
        <v>271505</v>
      </c>
      <c r="AE62" s="204">
        <v>271505</v>
      </c>
      <c r="AF62" s="292">
        <f t="shared" si="46"/>
        <v>0</v>
      </c>
      <c r="AG62" s="203">
        <f t="shared" si="47"/>
        <v>0</v>
      </c>
      <c r="AH62" s="158"/>
      <c r="AI62" s="291">
        <f t="shared" si="12"/>
        <v>3576948.5927614239</v>
      </c>
      <c r="AJ62" s="291">
        <f t="shared" si="13"/>
        <v>3713418.4144913778</v>
      </c>
      <c r="AK62" s="157">
        <f t="shared" si="48"/>
        <v>136469.82172995387</v>
      </c>
      <c r="AL62" s="158">
        <f t="shared" si="49"/>
        <v>3.8152581226949762E-2</v>
      </c>
      <c r="AN62" s="108">
        <f t="shared" si="50"/>
        <v>258.18644716356204</v>
      </c>
      <c r="AO62" s="108">
        <f t="shared" si="51"/>
        <v>256.90236841662397</v>
      </c>
      <c r="AP62" s="157">
        <f t="shared" si="52"/>
        <v>-1.2840787469380643</v>
      </c>
      <c r="AQ62" s="158">
        <f t="shared" si="53"/>
        <v>-4.9734552725170574E-3</v>
      </c>
      <c r="AR62" s="293"/>
      <c r="AS62" s="108">
        <v>313.76283438255928</v>
      </c>
      <c r="AT62" s="108">
        <f t="shared" si="54"/>
        <v>340.67548538489774</v>
      </c>
      <c r="AU62" s="108">
        <f t="shared" si="55"/>
        <v>26.912651002338464</v>
      </c>
      <c r="AV62" s="180">
        <f t="shared" si="56"/>
        <v>8.5773865012721287E-2</v>
      </c>
      <c r="AW62" s="293"/>
      <c r="AX62" s="108">
        <v>148.19093474177066</v>
      </c>
      <c r="AY62" s="108">
        <f t="shared" si="57"/>
        <v>158.55426713243642</v>
      </c>
      <c r="AZ62" s="157">
        <f t="shared" si="58"/>
        <v>10.363332390665761</v>
      </c>
      <c r="BA62" s="158">
        <f t="shared" si="59"/>
        <v>6.9932296524914506E-2</v>
      </c>
      <c r="BB62" s="293"/>
      <c r="BC62" s="108">
        <f t="shared" si="60"/>
        <v>720.14021628789192</v>
      </c>
      <c r="BD62" s="108">
        <f t="shared" si="61"/>
        <v>756.13212093395816</v>
      </c>
      <c r="BE62" s="157">
        <f t="shared" si="62"/>
        <v>35.991904646066246</v>
      </c>
      <c r="BF62" s="158">
        <f t="shared" si="63"/>
        <v>4.9979023295760074E-2</v>
      </c>
      <c r="BG62" s="294"/>
      <c r="BH62" s="108">
        <v>59.151416122004356</v>
      </c>
      <c r="BI62" s="108">
        <v>59.151416122004356</v>
      </c>
      <c r="BJ62" s="157">
        <f t="shared" si="64"/>
        <v>0</v>
      </c>
      <c r="BK62" s="158">
        <f t="shared" si="65"/>
        <v>0</v>
      </c>
      <c r="BL62" s="158"/>
      <c r="BM62" s="108">
        <f t="shared" si="66"/>
        <v>779.29163240989624</v>
      </c>
      <c r="BN62" s="108">
        <f t="shared" si="67"/>
        <v>815.77733183026749</v>
      </c>
      <c r="BO62" s="268">
        <f t="shared" si="68"/>
        <v>36.485699420371247</v>
      </c>
      <c r="BP62" s="158">
        <f t="shared" si="69"/>
        <v>4.6819057080777549E-2</v>
      </c>
    </row>
    <row r="63" spans="1:68">
      <c r="A63" s="82">
        <v>172</v>
      </c>
      <c r="B63" s="92">
        <v>13</v>
      </c>
      <c r="C63" s="92">
        <v>13</v>
      </c>
      <c r="D63" s="83" t="s">
        <v>75</v>
      </c>
      <c r="E63" s="85">
        <v>4079</v>
      </c>
      <c r="F63" s="108">
        <v>4099</v>
      </c>
      <c r="G63" s="157">
        <f t="shared" si="36"/>
        <v>20</v>
      </c>
      <c r="H63" s="158">
        <f t="shared" si="37"/>
        <v>4.9031625398381958E-3</v>
      </c>
      <c r="I63" s="158"/>
      <c r="J63" s="108">
        <v>636344.97596731526</v>
      </c>
      <c r="K63" s="291">
        <v>803416.49012455635</v>
      </c>
      <c r="L63" s="157">
        <f t="shared" si="38"/>
        <v>167071.51415724109</v>
      </c>
      <c r="M63" s="158">
        <f t="shared" si="39"/>
        <v>0.26254864965858143</v>
      </c>
      <c r="N63" s="158"/>
      <c r="O63" s="108">
        <v>1767282.9971952213</v>
      </c>
      <c r="P63" s="291">
        <v>1663901.7536503673</v>
      </c>
      <c r="Q63" s="157">
        <f t="shared" si="40"/>
        <v>-103381.24354485399</v>
      </c>
      <c r="R63" s="158">
        <f t="shared" si="41"/>
        <v>-5.849727729453965E-2</v>
      </c>
      <c r="S63" s="158"/>
      <c r="T63" s="108">
        <v>681478.68251577846</v>
      </c>
      <c r="U63" s="108">
        <v>726552.72905258299</v>
      </c>
      <c r="V63" s="157">
        <f t="shared" si="42"/>
        <v>45074.046536804526</v>
      </c>
      <c r="W63" s="158">
        <f t="shared" si="43"/>
        <v>6.6141535594931702E-2</v>
      </c>
      <c r="X63" s="159"/>
      <c r="Y63" s="89">
        <v>3085106.6556783151</v>
      </c>
      <c r="Z63" s="89">
        <v>3193870.9728275063</v>
      </c>
      <c r="AA63" s="157">
        <f t="shared" si="44"/>
        <v>108764.31714919116</v>
      </c>
      <c r="AB63" s="158">
        <f t="shared" si="45"/>
        <v>3.5254637614879285E-2</v>
      </c>
      <c r="AC63" s="158"/>
      <c r="AD63" s="204">
        <v>959031</v>
      </c>
      <c r="AE63" s="204">
        <v>959031</v>
      </c>
      <c r="AF63" s="292">
        <f t="shared" si="46"/>
        <v>0</v>
      </c>
      <c r="AG63" s="203">
        <f t="shared" si="47"/>
        <v>0</v>
      </c>
      <c r="AH63" s="158"/>
      <c r="AI63" s="291">
        <f t="shared" si="12"/>
        <v>4044137.6556783151</v>
      </c>
      <c r="AJ63" s="291">
        <f t="shared" si="13"/>
        <v>4152901.9728275063</v>
      </c>
      <c r="AK63" s="157">
        <f t="shared" si="48"/>
        <v>108764.31714919116</v>
      </c>
      <c r="AL63" s="158">
        <f t="shared" si="49"/>
        <v>2.6894316269496111E-2</v>
      </c>
      <c r="AN63" s="108">
        <f t="shared" si="50"/>
        <v>156.00514242885885</v>
      </c>
      <c r="AO63" s="108">
        <f t="shared" si="51"/>
        <v>196.0030471150418</v>
      </c>
      <c r="AP63" s="157">
        <f t="shared" si="52"/>
        <v>39.997904686182949</v>
      </c>
      <c r="AQ63" s="158">
        <f t="shared" si="53"/>
        <v>0.2563883732513671</v>
      </c>
      <c r="AR63" s="293"/>
      <c r="AS63" s="108">
        <v>433.26378945702896</v>
      </c>
      <c r="AT63" s="108">
        <f t="shared" si="54"/>
        <v>405.92870301301957</v>
      </c>
      <c r="AU63" s="108">
        <f t="shared" si="55"/>
        <v>-27.335086444009391</v>
      </c>
      <c r="AV63" s="180">
        <f t="shared" si="56"/>
        <v>-6.3091093945944643E-2</v>
      </c>
      <c r="AW63" s="293"/>
      <c r="AX63" s="108">
        <v>167.07003739048258</v>
      </c>
      <c r="AY63" s="108">
        <f t="shared" si="57"/>
        <v>177.25121469933714</v>
      </c>
      <c r="AZ63" s="157">
        <f t="shared" si="58"/>
        <v>10.181177308854558</v>
      </c>
      <c r="BA63" s="158">
        <f t="shared" si="59"/>
        <v>6.093957640686172E-2</v>
      </c>
      <c r="BB63" s="293"/>
      <c r="BC63" s="108">
        <f t="shared" si="60"/>
        <v>756.33896927637045</v>
      </c>
      <c r="BD63" s="108">
        <f t="shared" si="61"/>
        <v>779.18296482739845</v>
      </c>
      <c r="BE63" s="157">
        <f t="shared" si="62"/>
        <v>22.843995551028002</v>
      </c>
      <c r="BF63" s="158">
        <f t="shared" si="63"/>
        <v>3.0203382979041873E-2</v>
      </c>
      <c r="BG63" s="294"/>
      <c r="BH63" s="108">
        <v>235.11424368717823</v>
      </c>
      <c r="BI63" s="108">
        <v>235.11424368717823</v>
      </c>
      <c r="BJ63" s="157">
        <f t="shared" si="64"/>
        <v>0</v>
      </c>
      <c r="BK63" s="158">
        <f t="shared" si="65"/>
        <v>0</v>
      </c>
      <c r="BL63" s="158"/>
      <c r="BM63" s="108">
        <f t="shared" si="66"/>
        <v>991.45321296354871</v>
      </c>
      <c r="BN63" s="108">
        <f t="shared" si="67"/>
        <v>1013.150029965237</v>
      </c>
      <c r="BO63" s="268">
        <f t="shared" si="68"/>
        <v>21.69681700168826</v>
      </c>
      <c r="BP63" s="158">
        <f t="shared" si="69"/>
        <v>2.1883853638271434E-2</v>
      </c>
    </row>
    <row r="64" spans="1:68">
      <c r="A64" s="82">
        <v>176</v>
      </c>
      <c r="B64" s="92">
        <v>12</v>
      </c>
      <c r="C64" s="92">
        <v>12</v>
      </c>
      <c r="D64" s="83" t="s">
        <v>76</v>
      </c>
      <c r="E64" s="85">
        <v>4259</v>
      </c>
      <c r="F64" s="108">
        <v>4160</v>
      </c>
      <c r="G64" s="157">
        <f t="shared" si="36"/>
        <v>-99</v>
      </c>
      <c r="H64" s="158">
        <f t="shared" si="37"/>
        <v>-2.3244893167410189E-2</v>
      </c>
      <c r="I64" s="158"/>
      <c r="J64" s="108">
        <v>-275161.79727829318</v>
      </c>
      <c r="K64" s="291">
        <v>-354029.92751707695</v>
      </c>
      <c r="L64" s="157">
        <f t="shared" si="38"/>
        <v>-78868.130238783779</v>
      </c>
      <c r="M64" s="158">
        <f t="shared" si="39"/>
        <v>0.28662456423417715</v>
      </c>
      <c r="N64" s="158"/>
      <c r="O64" s="108">
        <v>2239859.6049235193</v>
      </c>
      <c r="P64" s="291">
        <v>2090229.1359541211</v>
      </c>
      <c r="Q64" s="157">
        <f t="shared" si="40"/>
        <v>-149630.46896939818</v>
      </c>
      <c r="R64" s="158">
        <f t="shared" si="41"/>
        <v>-6.6803503505527689E-2</v>
      </c>
      <c r="S64" s="158"/>
      <c r="T64" s="108">
        <v>744884.6576428432</v>
      </c>
      <c r="U64" s="108">
        <v>792085.32181878027</v>
      </c>
      <c r="V64" s="157">
        <f t="shared" si="42"/>
        <v>47200.664175937069</v>
      </c>
      <c r="W64" s="158">
        <f t="shared" si="43"/>
        <v>6.3366406720339261E-2</v>
      </c>
      <c r="X64" s="159"/>
      <c r="Y64" s="89">
        <v>2709582.4652880691</v>
      </c>
      <c r="Z64" s="89">
        <v>2528284.5302558243</v>
      </c>
      <c r="AA64" s="157">
        <f t="shared" si="44"/>
        <v>-181297.93503224477</v>
      </c>
      <c r="AB64" s="158">
        <f t="shared" si="45"/>
        <v>-6.6909915957464719E-2</v>
      </c>
      <c r="AC64" s="158"/>
      <c r="AD64" s="204">
        <v>123803</v>
      </c>
      <c r="AE64" s="204">
        <v>123803</v>
      </c>
      <c r="AF64" s="292">
        <f t="shared" si="46"/>
        <v>0</v>
      </c>
      <c r="AG64" s="203">
        <f t="shared" si="47"/>
        <v>0</v>
      </c>
      <c r="AH64" s="158"/>
      <c r="AI64" s="291">
        <f t="shared" si="12"/>
        <v>2833385.4652880691</v>
      </c>
      <c r="AJ64" s="291">
        <f t="shared" si="13"/>
        <v>2652087.5302558243</v>
      </c>
      <c r="AK64" s="157">
        <f t="shared" si="48"/>
        <v>-181297.93503224477</v>
      </c>
      <c r="AL64" s="158">
        <f t="shared" si="49"/>
        <v>-6.3986329164645542E-2</v>
      </c>
      <c r="AN64" s="108">
        <f t="shared" si="50"/>
        <v>-64.607137186732373</v>
      </c>
      <c r="AO64" s="108">
        <f t="shared" si="51"/>
        <v>-85.103347960835805</v>
      </c>
      <c r="AP64" s="157">
        <f t="shared" si="52"/>
        <v>-20.496210774103432</v>
      </c>
      <c r="AQ64" s="158">
        <f t="shared" si="53"/>
        <v>0.31724375458494242</v>
      </c>
      <c r="AR64" s="293"/>
      <c r="AS64" s="108">
        <v>525.91209319641212</v>
      </c>
      <c r="AT64" s="108">
        <f t="shared" si="54"/>
        <v>502.45892691204836</v>
      </c>
      <c r="AU64" s="108">
        <f t="shared" si="55"/>
        <v>-23.45316628436376</v>
      </c>
      <c r="AV64" s="180">
        <f t="shared" si="56"/>
        <v>-4.4595221497606294E-2</v>
      </c>
      <c r="AW64" s="293"/>
      <c r="AX64" s="108">
        <v>174.89660897930105</v>
      </c>
      <c r="AY64" s="108">
        <f t="shared" si="57"/>
        <v>190.40512543720681</v>
      </c>
      <c r="AZ64" s="157">
        <f t="shared" si="58"/>
        <v>15.508516457905756</v>
      </c>
      <c r="BA64" s="158">
        <f t="shared" si="59"/>
        <v>8.8672482264885902E-2</v>
      </c>
      <c r="BB64" s="293"/>
      <c r="BC64" s="108">
        <f t="shared" si="60"/>
        <v>636.20156498898075</v>
      </c>
      <c r="BD64" s="108">
        <f t="shared" si="61"/>
        <v>607.7607043884193</v>
      </c>
      <c r="BE64" s="157">
        <f t="shared" si="62"/>
        <v>-28.44086060056145</v>
      </c>
      <c r="BF64" s="158">
        <f t="shared" si="63"/>
        <v>-4.4704166361260143E-2</v>
      </c>
      <c r="BG64" s="294"/>
      <c r="BH64" s="108">
        <v>29.068560694998826</v>
      </c>
      <c r="BI64" s="108">
        <v>29.068560694998826</v>
      </c>
      <c r="BJ64" s="157">
        <f t="shared" si="64"/>
        <v>0</v>
      </c>
      <c r="BK64" s="158">
        <f t="shared" si="65"/>
        <v>0</v>
      </c>
      <c r="BL64" s="158"/>
      <c r="BM64" s="108">
        <f t="shared" si="66"/>
        <v>665.27012568397959</v>
      </c>
      <c r="BN64" s="108">
        <f t="shared" si="67"/>
        <v>637.5210409268808</v>
      </c>
      <c r="BO64" s="268">
        <f t="shared" si="68"/>
        <v>-27.749084757098785</v>
      </c>
      <c r="BP64" s="158">
        <f t="shared" si="69"/>
        <v>-4.1711003825054237E-2</v>
      </c>
    </row>
    <row r="65" spans="1:68">
      <c r="A65" s="82">
        <v>177</v>
      </c>
      <c r="B65" s="92">
        <v>6</v>
      </c>
      <c r="C65" s="92">
        <v>6</v>
      </c>
      <c r="D65" s="83" t="s">
        <v>77</v>
      </c>
      <c r="E65" s="85">
        <v>1708</v>
      </c>
      <c r="F65" s="108">
        <v>1668</v>
      </c>
      <c r="G65" s="157">
        <f t="shared" si="36"/>
        <v>-40</v>
      </c>
      <c r="H65" s="158">
        <f t="shared" si="37"/>
        <v>-2.3419203747072601E-2</v>
      </c>
      <c r="I65" s="158"/>
      <c r="J65" s="108">
        <v>1140242.6500048246</v>
      </c>
      <c r="K65" s="291">
        <v>937614.18836318725</v>
      </c>
      <c r="L65" s="157">
        <f t="shared" si="38"/>
        <v>-202628.46164163738</v>
      </c>
      <c r="M65" s="158">
        <f t="shared" si="39"/>
        <v>-0.1777064396256183</v>
      </c>
      <c r="N65" s="158"/>
      <c r="O65" s="108">
        <v>301354.5710537156</v>
      </c>
      <c r="P65" s="291">
        <v>-22875.116086958958</v>
      </c>
      <c r="Q65" s="157">
        <f t="shared" si="40"/>
        <v>-324229.68714067456</v>
      </c>
      <c r="R65" s="158">
        <f t="shared" si="41"/>
        <v>-1.0759076459566348</v>
      </c>
      <c r="S65" s="158"/>
      <c r="T65" s="108">
        <v>276274.95283426438</v>
      </c>
      <c r="U65" s="108">
        <v>292306.01787096821</v>
      </c>
      <c r="V65" s="157">
        <f t="shared" si="42"/>
        <v>16031.065036703832</v>
      </c>
      <c r="W65" s="158">
        <f t="shared" si="43"/>
        <v>5.802576336451596E-2</v>
      </c>
      <c r="X65" s="159"/>
      <c r="Y65" s="89">
        <v>1717872.1738928047</v>
      </c>
      <c r="Z65" s="89">
        <v>1207045.0901471965</v>
      </c>
      <c r="AA65" s="157">
        <f t="shared" si="44"/>
        <v>-510827.08374560811</v>
      </c>
      <c r="AB65" s="158">
        <f t="shared" si="45"/>
        <v>-0.29736035748692657</v>
      </c>
      <c r="AC65" s="158"/>
      <c r="AD65" s="204">
        <v>-490119</v>
      </c>
      <c r="AE65" s="204">
        <v>-490119</v>
      </c>
      <c r="AF65" s="292">
        <f t="shared" si="46"/>
        <v>0</v>
      </c>
      <c r="AG65" s="203">
        <f t="shared" si="47"/>
        <v>0</v>
      </c>
      <c r="AH65" s="158"/>
      <c r="AI65" s="291">
        <f t="shared" si="12"/>
        <v>1227753.1738928047</v>
      </c>
      <c r="AJ65" s="291">
        <f t="shared" si="13"/>
        <v>716926.09014719655</v>
      </c>
      <c r="AK65" s="157">
        <f t="shared" si="48"/>
        <v>-510827.08374560811</v>
      </c>
      <c r="AL65" s="158">
        <f t="shared" si="49"/>
        <v>-0.41606659596402601</v>
      </c>
      <c r="AN65" s="108">
        <f t="shared" si="50"/>
        <v>667.58937353912449</v>
      </c>
      <c r="AO65" s="108">
        <f t="shared" si="51"/>
        <v>562.11881796354146</v>
      </c>
      <c r="AP65" s="157">
        <f t="shared" si="52"/>
        <v>-105.47055557558303</v>
      </c>
      <c r="AQ65" s="158">
        <f t="shared" si="53"/>
        <v>-0.1579871695926596</v>
      </c>
      <c r="AR65" s="293"/>
      <c r="AS65" s="108">
        <v>176.4371024904658</v>
      </c>
      <c r="AT65" s="108">
        <f t="shared" si="54"/>
        <v>-13.714098373476594</v>
      </c>
      <c r="AU65" s="108">
        <f t="shared" si="55"/>
        <v>-190.15120086394239</v>
      </c>
      <c r="AV65" s="180">
        <f t="shared" si="56"/>
        <v>-1.0777279731978009</v>
      </c>
      <c r="AW65" s="293"/>
      <c r="AX65" s="108">
        <v>161.75348526596275</v>
      </c>
      <c r="AY65" s="108">
        <f t="shared" si="57"/>
        <v>175.2434159897891</v>
      </c>
      <c r="AZ65" s="157">
        <f t="shared" si="58"/>
        <v>13.489930723826348</v>
      </c>
      <c r="BA65" s="158">
        <f t="shared" si="59"/>
        <v>8.3398083828892855E-2</v>
      </c>
      <c r="BB65" s="293"/>
      <c r="BC65" s="108">
        <f t="shared" si="60"/>
        <v>1005.7799612955531</v>
      </c>
      <c r="BD65" s="108">
        <f t="shared" si="61"/>
        <v>723.64813557985406</v>
      </c>
      <c r="BE65" s="157">
        <f t="shared" si="62"/>
        <v>-282.13182571569905</v>
      </c>
      <c r="BF65" s="158">
        <f t="shared" si="63"/>
        <v>-0.28051048596383132</v>
      </c>
      <c r="BG65" s="294"/>
      <c r="BH65" s="108">
        <v>-286.95491803278691</v>
      </c>
      <c r="BI65" s="108">
        <v>-286.95491803278691</v>
      </c>
      <c r="BJ65" s="157">
        <f t="shared" si="64"/>
        <v>0</v>
      </c>
      <c r="BK65" s="158">
        <f t="shared" si="65"/>
        <v>0</v>
      </c>
      <c r="BL65" s="158"/>
      <c r="BM65" s="108">
        <f t="shared" si="66"/>
        <v>718.82504326276614</v>
      </c>
      <c r="BN65" s="108">
        <f t="shared" si="67"/>
        <v>429.81180464460226</v>
      </c>
      <c r="BO65" s="268">
        <f t="shared" si="68"/>
        <v>-289.01323861816388</v>
      </c>
      <c r="BP65" s="158">
        <f t="shared" si="69"/>
        <v>-0.40206339682647263</v>
      </c>
    </row>
    <row r="66" spans="1:68">
      <c r="A66" s="82">
        <v>178</v>
      </c>
      <c r="B66" s="92">
        <v>10</v>
      </c>
      <c r="C66" s="92">
        <v>10</v>
      </c>
      <c r="D66" s="83" t="s">
        <v>78</v>
      </c>
      <c r="E66" s="85">
        <v>5734</v>
      </c>
      <c r="F66" s="108">
        <v>5674</v>
      </c>
      <c r="G66" s="157">
        <f t="shared" si="36"/>
        <v>-60</v>
      </c>
      <c r="H66" s="158">
        <f t="shared" si="37"/>
        <v>-1.0463899546564353E-2</v>
      </c>
      <c r="I66" s="158"/>
      <c r="J66" s="108">
        <v>1061852.5967781157</v>
      </c>
      <c r="K66" s="291">
        <v>1187653.5942435721</v>
      </c>
      <c r="L66" s="157">
        <f t="shared" si="38"/>
        <v>125800.99746545637</v>
      </c>
      <c r="M66" s="158">
        <f t="shared" si="39"/>
        <v>0.11847312691720402</v>
      </c>
      <c r="N66" s="158"/>
      <c r="O66" s="108">
        <v>2480279.0207978301</v>
      </c>
      <c r="P66" s="291">
        <v>2393534.3812781372</v>
      </c>
      <c r="Q66" s="157">
        <f t="shared" si="40"/>
        <v>-86744.639519692864</v>
      </c>
      <c r="R66" s="158">
        <f t="shared" si="41"/>
        <v>-3.497374238636658E-2</v>
      </c>
      <c r="S66" s="158"/>
      <c r="T66" s="108">
        <v>949992.963158331</v>
      </c>
      <c r="U66" s="108">
        <v>1011690.8258793262</v>
      </c>
      <c r="V66" s="157">
        <f t="shared" si="42"/>
        <v>61697.86272099521</v>
      </c>
      <c r="W66" s="158">
        <f t="shared" si="43"/>
        <v>6.4945599718839508E-2</v>
      </c>
      <c r="X66" s="159"/>
      <c r="Y66" s="89">
        <v>4492124.5807342771</v>
      </c>
      <c r="Z66" s="89">
        <v>4592878.8014010359</v>
      </c>
      <c r="AA66" s="157">
        <f t="shared" si="44"/>
        <v>100754.22066675872</v>
      </c>
      <c r="AB66" s="158">
        <f t="shared" si="45"/>
        <v>2.2429079794196081E-2</v>
      </c>
      <c r="AC66" s="158"/>
      <c r="AD66" s="204">
        <v>-558427</v>
      </c>
      <c r="AE66" s="204">
        <v>-558427</v>
      </c>
      <c r="AF66" s="292">
        <f t="shared" si="46"/>
        <v>0</v>
      </c>
      <c r="AG66" s="203">
        <f t="shared" si="47"/>
        <v>0</v>
      </c>
      <c r="AH66" s="158"/>
      <c r="AI66" s="291">
        <f t="shared" si="12"/>
        <v>3933697.5807342771</v>
      </c>
      <c r="AJ66" s="291">
        <f t="shared" si="13"/>
        <v>4034451.8014010359</v>
      </c>
      <c r="AK66" s="157">
        <f t="shared" si="48"/>
        <v>100754.22066675872</v>
      </c>
      <c r="AL66" s="158">
        <f t="shared" si="49"/>
        <v>2.5613107921720713E-2</v>
      </c>
      <c r="AN66" s="108">
        <f t="shared" si="50"/>
        <v>185.18531509907842</v>
      </c>
      <c r="AO66" s="108">
        <f t="shared" si="51"/>
        <v>209.3150500958005</v>
      </c>
      <c r="AP66" s="157">
        <f t="shared" si="52"/>
        <v>24.129734996722078</v>
      </c>
      <c r="AQ66" s="158">
        <f t="shared" si="53"/>
        <v>0.13030047757195062</v>
      </c>
      <c r="AR66" s="293"/>
      <c r="AS66" s="108">
        <v>432.55650868465818</v>
      </c>
      <c r="AT66" s="108">
        <f t="shared" si="54"/>
        <v>421.84250639374994</v>
      </c>
      <c r="AU66" s="108">
        <f t="shared" si="55"/>
        <v>-10.71400229090824</v>
      </c>
      <c r="AV66" s="180">
        <f t="shared" si="56"/>
        <v>-2.4769023412658783E-2</v>
      </c>
      <c r="AW66" s="293"/>
      <c r="AX66" s="108">
        <v>165.67718227386311</v>
      </c>
      <c r="AY66" s="108">
        <f t="shared" si="57"/>
        <v>178.30293018669832</v>
      </c>
      <c r="AZ66" s="157">
        <f t="shared" si="58"/>
        <v>12.625747912835209</v>
      </c>
      <c r="BA66" s="158">
        <f t="shared" si="59"/>
        <v>7.6206920829718985E-2</v>
      </c>
      <c r="BB66" s="293"/>
      <c r="BC66" s="108">
        <f t="shared" si="60"/>
        <v>783.41900605759974</v>
      </c>
      <c r="BD66" s="108">
        <f t="shared" si="61"/>
        <v>809.46048667624882</v>
      </c>
      <c r="BE66" s="157">
        <f t="shared" si="62"/>
        <v>26.041480618649075</v>
      </c>
      <c r="BF66" s="158">
        <f t="shared" si="63"/>
        <v>3.3240807814578874E-2</v>
      </c>
      <c r="BG66" s="294"/>
      <c r="BH66" s="108">
        <v>-97.388733868154873</v>
      </c>
      <c r="BI66" s="108">
        <v>-97.388733868154873</v>
      </c>
      <c r="BJ66" s="157">
        <f t="shared" si="64"/>
        <v>0</v>
      </c>
      <c r="BK66" s="158">
        <f t="shared" si="65"/>
        <v>0</v>
      </c>
      <c r="BL66" s="158"/>
      <c r="BM66" s="108">
        <f t="shared" si="66"/>
        <v>686.03027218944487</v>
      </c>
      <c r="BN66" s="108">
        <f t="shared" si="67"/>
        <v>711.04191071572711</v>
      </c>
      <c r="BO66" s="268">
        <f t="shared" si="68"/>
        <v>25.01163852628224</v>
      </c>
      <c r="BP66" s="158">
        <f t="shared" si="69"/>
        <v>3.6458505608591228E-2</v>
      </c>
    </row>
    <row r="67" spans="1:68">
      <c r="A67" s="82">
        <v>179</v>
      </c>
      <c r="B67" s="92">
        <v>13</v>
      </c>
      <c r="C67" s="92">
        <v>13</v>
      </c>
      <c r="D67" s="83" t="s">
        <v>79</v>
      </c>
      <c r="E67" s="85">
        <v>147746</v>
      </c>
      <c r="F67" s="108">
        <v>149194</v>
      </c>
      <c r="G67" s="157">
        <f t="shared" si="36"/>
        <v>1448</v>
      </c>
      <c r="H67" s="158">
        <f t="shared" si="37"/>
        <v>9.8006037388491066E-3</v>
      </c>
      <c r="I67" s="158"/>
      <c r="J67" s="108">
        <v>23699040.597695038</v>
      </c>
      <c r="K67" s="291">
        <v>28413638.480288275</v>
      </c>
      <c r="L67" s="157">
        <f t="shared" si="38"/>
        <v>4714597.8825932369</v>
      </c>
      <c r="M67" s="158">
        <f t="shared" si="39"/>
        <v>0.19893623385968534</v>
      </c>
      <c r="N67" s="158"/>
      <c r="O67" s="108">
        <v>35385386.731883623</v>
      </c>
      <c r="P67" s="291">
        <v>40130189.876816735</v>
      </c>
      <c r="Q67" s="157">
        <f t="shared" si="40"/>
        <v>4744803.144933112</v>
      </c>
      <c r="R67" s="158">
        <f t="shared" si="41"/>
        <v>0.13408933978550694</v>
      </c>
      <c r="S67" s="158"/>
      <c r="T67" s="108">
        <v>13105574.157574179</v>
      </c>
      <c r="U67" s="108">
        <v>14002527.501315633</v>
      </c>
      <c r="V67" s="157">
        <f t="shared" si="42"/>
        <v>896953.34374145418</v>
      </c>
      <c r="W67" s="158">
        <f t="shared" si="43"/>
        <v>6.8440598859461105E-2</v>
      </c>
      <c r="X67" s="159"/>
      <c r="Y67" s="89">
        <v>72190001.487152845</v>
      </c>
      <c r="Z67" s="89">
        <v>82546355.858420655</v>
      </c>
      <c r="AA67" s="157">
        <f t="shared" si="44"/>
        <v>10356354.37126781</v>
      </c>
      <c r="AB67" s="158">
        <f t="shared" si="45"/>
        <v>0.14345967804296084</v>
      </c>
      <c r="AC67" s="158"/>
      <c r="AD67" s="204">
        <v>-23428424</v>
      </c>
      <c r="AE67" s="204">
        <v>-23428424</v>
      </c>
      <c r="AF67" s="292">
        <f t="shared" si="46"/>
        <v>0</v>
      </c>
      <c r="AG67" s="203">
        <f t="shared" si="47"/>
        <v>0</v>
      </c>
      <c r="AH67" s="158"/>
      <c r="AI67" s="291">
        <f t="shared" si="12"/>
        <v>48761577.487152845</v>
      </c>
      <c r="AJ67" s="291">
        <f t="shared" si="13"/>
        <v>59117931.858420655</v>
      </c>
      <c r="AK67" s="157">
        <f t="shared" si="48"/>
        <v>10356354.37126781</v>
      </c>
      <c r="AL67" s="158">
        <f t="shared" si="49"/>
        <v>0.21238759910908106</v>
      </c>
      <c r="AN67" s="108">
        <f t="shared" si="50"/>
        <v>160.40394053101295</v>
      </c>
      <c r="AO67" s="108">
        <f t="shared" si="51"/>
        <v>190.44759494542859</v>
      </c>
      <c r="AP67" s="157">
        <f t="shared" si="52"/>
        <v>30.043654414415641</v>
      </c>
      <c r="AQ67" s="158">
        <f t="shared" si="53"/>
        <v>0.18729997726338224</v>
      </c>
      <c r="AR67" s="293"/>
      <c r="AS67" s="108">
        <v>239.50148722729293</v>
      </c>
      <c r="AT67" s="108">
        <f t="shared" si="54"/>
        <v>268.97991793783086</v>
      </c>
      <c r="AU67" s="108">
        <f t="shared" si="55"/>
        <v>29.478430710537936</v>
      </c>
      <c r="AV67" s="180">
        <f t="shared" si="56"/>
        <v>0.12308245369082892</v>
      </c>
      <c r="AW67" s="293"/>
      <c r="AX67" s="108">
        <v>88.703410972711126</v>
      </c>
      <c r="AY67" s="108">
        <f t="shared" si="57"/>
        <v>93.854494827644757</v>
      </c>
      <c r="AZ67" s="157">
        <f t="shared" si="58"/>
        <v>5.1510838549336313</v>
      </c>
      <c r="BA67" s="158">
        <f t="shared" si="59"/>
        <v>5.8070865578307013E-2</v>
      </c>
      <c r="BB67" s="293"/>
      <c r="BC67" s="108">
        <f t="shared" si="60"/>
        <v>488.60883873101704</v>
      </c>
      <c r="BD67" s="108">
        <f t="shared" si="61"/>
        <v>553.28200771090428</v>
      </c>
      <c r="BE67" s="157">
        <f t="shared" si="62"/>
        <v>64.673168979887237</v>
      </c>
      <c r="BF67" s="158">
        <f t="shared" si="63"/>
        <v>0.13236184827898767</v>
      </c>
      <c r="BG67" s="294"/>
      <c r="BH67" s="108">
        <v>-158.57230652606501</v>
      </c>
      <c r="BI67" s="108">
        <v>-158.57230652606501</v>
      </c>
      <c r="BJ67" s="157">
        <f t="shared" si="64"/>
        <v>0</v>
      </c>
      <c r="BK67" s="158">
        <f t="shared" si="65"/>
        <v>0</v>
      </c>
      <c r="BL67" s="158"/>
      <c r="BM67" s="108">
        <f t="shared" si="66"/>
        <v>330.03653220495204</v>
      </c>
      <c r="BN67" s="108">
        <f t="shared" si="67"/>
        <v>396.24872219003885</v>
      </c>
      <c r="BO67" s="268">
        <f t="shared" si="68"/>
        <v>66.212189985086809</v>
      </c>
      <c r="BP67" s="158">
        <f t="shared" si="69"/>
        <v>0.20062079050075937</v>
      </c>
    </row>
    <row r="68" spans="1:68">
      <c r="A68" s="82">
        <v>181</v>
      </c>
      <c r="B68" s="92">
        <v>4</v>
      </c>
      <c r="C68" s="92">
        <v>4</v>
      </c>
      <c r="D68" s="83" t="s">
        <v>80</v>
      </c>
      <c r="E68" s="85">
        <v>1682</v>
      </c>
      <c r="F68" s="108">
        <v>1658</v>
      </c>
      <c r="G68" s="157">
        <f t="shared" si="36"/>
        <v>-24</v>
      </c>
      <c r="H68" s="158">
        <f t="shared" si="37"/>
        <v>-1.4268727705112961E-2</v>
      </c>
      <c r="I68" s="158"/>
      <c r="J68" s="108">
        <v>1120241.5392492306</v>
      </c>
      <c r="K68" s="291">
        <v>1078220.8918615158</v>
      </c>
      <c r="L68" s="157">
        <f t="shared" si="38"/>
        <v>-42020.647387714824</v>
      </c>
      <c r="M68" s="158">
        <f t="shared" si="39"/>
        <v>-3.7510345684803333E-2</v>
      </c>
      <c r="N68" s="158"/>
      <c r="O68" s="108">
        <v>952975.62416897062</v>
      </c>
      <c r="P68" s="291">
        <v>964990.82263755018</v>
      </c>
      <c r="Q68" s="157">
        <f t="shared" si="40"/>
        <v>12015.198468579561</v>
      </c>
      <c r="R68" s="158">
        <f t="shared" si="41"/>
        <v>1.2608085835413944E-2</v>
      </c>
      <c r="S68" s="158"/>
      <c r="T68" s="108">
        <v>286196.96614369191</v>
      </c>
      <c r="U68" s="108">
        <v>306352.09675682121</v>
      </c>
      <c r="V68" s="157">
        <f t="shared" si="42"/>
        <v>20155.130613129295</v>
      </c>
      <c r="W68" s="158">
        <f t="shared" si="43"/>
        <v>7.0423984169734138E-2</v>
      </c>
      <c r="X68" s="159"/>
      <c r="Y68" s="89">
        <v>2359414.1295618932</v>
      </c>
      <c r="Z68" s="89">
        <v>2349563.8112558872</v>
      </c>
      <c r="AA68" s="157">
        <f t="shared" si="44"/>
        <v>-9850.3183060060255</v>
      </c>
      <c r="AB68" s="158">
        <f t="shared" si="45"/>
        <v>-4.174900108712614E-3</v>
      </c>
      <c r="AC68" s="158"/>
      <c r="AD68" s="204">
        <v>-387180</v>
      </c>
      <c r="AE68" s="204">
        <v>-387180</v>
      </c>
      <c r="AF68" s="292">
        <f t="shared" si="46"/>
        <v>0</v>
      </c>
      <c r="AG68" s="203">
        <f t="shared" si="47"/>
        <v>0</v>
      </c>
      <c r="AH68" s="158"/>
      <c r="AI68" s="291">
        <f t="shared" si="12"/>
        <v>1972234.1295618932</v>
      </c>
      <c r="AJ68" s="291">
        <f t="shared" si="13"/>
        <v>1962383.8112558872</v>
      </c>
      <c r="AK68" s="157">
        <f t="shared" si="48"/>
        <v>-9850.3183060060255</v>
      </c>
      <c r="AL68" s="158">
        <f t="shared" si="49"/>
        <v>-4.9944974373778575E-3</v>
      </c>
      <c r="AN68" s="108">
        <f t="shared" si="50"/>
        <v>666.01756197932855</v>
      </c>
      <c r="AO68" s="108">
        <f t="shared" si="51"/>
        <v>650.31416879464166</v>
      </c>
      <c r="AP68" s="157">
        <f t="shared" si="52"/>
        <v>-15.703393184686888</v>
      </c>
      <c r="AQ68" s="158">
        <f t="shared" si="53"/>
        <v>-2.3578046707984978E-2</v>
      </c>
      <c r="AR68" s="293"/>
      <c r="AS68" s="108">
        <v>566.57290378654614</v>
      </c>
      <c r="AT68" s="108">
        <f t="shared" si="54"/>
        <v>582.02100279707486</v>
      </c>
      <c r="AU68" s="108">
        <f t="shared" si="55"/>
        <v>15.448099010528722</v>
      </c>
      <c r="AV68" s="180">
        <f t="shared" si="56"/>
        <v>2.7265862711197932E-2</v>
      </c>
      <c r="AW68" s="293"/>
      <c r="AX68" s="108">
        <v>170.1527741639072</v>
      </c>
      <c r="AY68" s="108">
        <f t="shared" si="57"/>
        <v>184.7720728328234</v>
      </c>
      <c r="AZ68" s="157">
        <f t="shared" si="58"/>
        <v>14.619298668916201</v>
      </c>
      <c r="BA68" s="158">
        <f t="shared" si="59"/>
        <v>8.5918661865797816E-2</v>
      </c>
      <c r="BB68" s="293"/>
      <c r="BC68" s="108">
        <f t="shared" si="60"/>
        <v>1402.743239929782</v>
      </c>
      <c r="BD68" s="108">
        <f t="shared" si="61"/>
        <v>1417.1072444245399</v>
      </c>
      <c r="BE68" s="157">
        <f t="shared" si="62"/>
        <v>14.364004494757864</v>
      </c>
      <c r="BF68" s="158">
        <f t="shared" si="63"/>
        <v>1.0239938490437417E-2</v>
      </c>
      <c r="BG68" s="294"/>
      <c r="BH68" s="108">
        <v>-230.19024970273483</v>
      </c>
      <c r="BI68" s="108">
        <v>-230.19024970273483</v>
      </c>
      <c r="BJ68" s="157">
        <f t="shared" si="64"/>
        <v>0</v>
      </c>
      <c r="BK68" s="158">
        <f t="shared" si="65"/>
        <v>0</v>
      </c>
      <c r="BL68" s="158"/>
      <c r="BM68" s="108">
        <f t="shared" si="66"/>
        <v>1172.5529902270471</v>
      </c>
      <c r="BN68" s="108">
        <f t="shared" si="67"/>
        <v>1183.5849283811142</v>
      </c>
      <c r="BO68" s="268">
        <f t="shared" si="68"/>
        <v>11.03193815406712</v>
      </c>
      <c r="BP68" s="158">
        <f t="shared" si="69"/>
        <v>9.408477267991917E-3</v>
      </c>
    </row>
    <row r="69" spans="1:68">
      <c r="A69" s="82">
        <v>182</v>
      </c>
      <c r="B69" s="92">
        <v>13</v>
      </c>
      <c r="C69" s="92">
        <v>13</v>
      </c>
      <c r="D69" s="83" t="s">
        <v>81</v>
      </c>
      <c r="E69" s="85">
        <v>19182</v>
      </c>
      <c r="F69" s="108">
        <v>19116</v>
      </c>
      <c r="G69" s="157">
        <f t="shared" si="36"/>
        <v>-66</v>
      </c>
      <c r="H69" s="158">
        <f t="shared" si="37"/>
        <v>-3.4407256803253052E-3</v>
      </c>
      <c r="I69" s="158"/>
      <c r="J69" s="108">
        <v>486622.24845050648</v>
      </c>
      <c r="K69" s="291">
        <v>472184.29179124348</v>
      </c>
      <c r="L69" s="157">
        <f t="shared" si="38"/>
        <v>-14437.956659263</v>
      </c>
      <c r="M69" s="158">
        <f t="shared" si="39"/>
        <v>-2.966974219784663E-2</v>
      </c>
      <c r="N69" s="158"/>
      <c r="O69" s="108">
        <v>3079051.4545352706</v>
      </c>
      <c r="P69" s="291">
        <v>2752884.6942292494</v>
      </c>
      <c r="Q69" s="157">
        <f t="shared" si="40"/>
        <v>-326166.7603060212</v>
      </c>
      <c r="R69" s="158">
        <f t="shared" si="41"/>
        <v>-0.10593092227335006</v>
      </c>
      <c r="S69" s="158"/>
      <c r="T69" s="108">
        <v>1815407.6422346549</v>
      </c>
      <c r="U69" s="108">
        <v>1966155.178992568</v>
      </c>
      <c r="V69" s="157">
        <f t="shared" si="42"/>
        <v>150747.53675791319</v>
      </c>
      <c r="W69" s="158">
        <f t="shared" si="43"/>
        <v>8.3037844091232466E-2</v>
      </c>
      <c r="X69" s="159"/>
      <c r="Y69" s="89">
        <v>5381081.3452204317</v>
      </c>
      <c r="Z69" s="89">
        <v>5191224.1650130609</v>
      </c>
      <c r="AA69" s="157">
        <f t="shared" si="44"/>
        <v>-189857.18020737078</v>
      </c>
      <c r="AB69" s="158">
        <f t="shared" si="45"/>
        <v>-3.5282347176558697E-2</v>
      </c>
      <c r="AC69" s="158"/>
      <c r="AD69" s="204">
        <v>-1366107</v>
      </c>
      <c r="AE69" s="204">
        <v>-1366107</v>
      </c>
      <c r="AF69" s="292">
        <f t="shared" si="46"/>
        <v>0</v>
      </c>
      <c r="AG69" s="203">
        <f t="shared" si="47"/>
        <v>0</v>
      </c>
      <c r="AH69" s="158"/>
      <c r="AI69" s="291">
        <f t="shared" si="12"/>
        <v>4014974.3452204317</v>
      </c>
      <c r="AJ69" s="291">
        <f t="shared" si="13"/>
        <v>3825117.1650130609</v>
      </c>
      <c r="AK69" s="157">
        <f t="shared" si="48"/>
        <v>-189857.18020737078</v>
      </c>
      <c r="AL69" s="158">
        <f t="shared" si="49"/>
        <v>-4.7287271071453675E-2</v>
      </c>
      <c r="AN69" s="108">
        <f t="shared" si="50"/>
        <v>25.368691922140886</v>
      </c>
      <c r="AO69" s="108">
        <f t="shared" si="51"/>
        <v>24.700998733586708</v>
      </c>
      <c r="AP69" s="157">
        <f t="shared" si="52"/>
        <v>-0.66769318855417836</v>
      </c>
      <c r="AQ69" s="158">
        <f t="shared" si="53"/>
        <v>-2.6319574954964061E-2</v>
      </c>
      <c r="AR69" s="293"/>
      <c r="AS69" s="108">
        <v>160.51774864640134</v>
      </c>
      <c r="AT69" s="108">
        <f t="shared" si="54"/>
        <v>144.00945251251565</v>
      </c>
      <c r="AU69" s="108">
        <f t="shared" si="55"/>
        <v>-16.508296133885693</v>
      </c>
      <c r="AV69" s="180">
        <f t="shared" si="56"/>
        <v>-0.10284405477335228</v>
      </c>
      <c r="AW69" s="293"/>
      <c r="AX69" s="108">
        <v>94.641207498418041</v>
      </c>
      <c r="AY69" s="108">
        <f t="shared" si="57"/>
        <v>102.85390139111571</v>
      </c>
      <c r="AZ69" s="157">
        <f t="shared" si="58"/>
        <v>8.212693892697672</v>
      </c>
      <c r="BA69" s="158">
        <f t="shared" si="59"/>
        <v>8.6777146126701205E-2</v>
      </c>
      <c r="BB69" s="293"/>
      <c r="BC69" s="108">
        <f t="shared" si="60"/>
        <v>280.52764806696024</v>
      </c>
      <c r="BD69" s="108">
        <f t="shared" si="61"/>
        <v>271.56435263721806</v>
      </c>
      <c r="BE69" s="157">
        <f t="shared" si="62"/>
        <v>-8.9632954297421747</v>
      </c>
      <c r="BF69" s="158">
        <f t="shared" si="63"/>
        <v>-3.195155804251669E-2</v>
      </c>
      <c r="BG69" s="294"/>
      <c r="BH69" s="108">
        <v>-71.218173287456992</v>
      </c>
      <c r="BI69" s="108">
        <v>-71.218173287456992</v>
      </c>
      <c r="BJ69" s="157">
        <f t="shared" si="64"/>
        <v>0</v>
      </c>
      <c r="BK69" s="158">
        <f t="shared" si="65"/>
        <v>0</v>
      </c>
      <c r="BL69" s="158"/>
      <c r="BM69" s="108">
        <f t="shared" si="66"/>
        <v>209.30947477950326</v>
      </c>
      <c r="BN69" s="108">
        <f t="shared" si="67"/>
        <v>200.10029111807182</v>
      </c>
      <c r="BO69" s="268">
        <f t="shared" si="68"/>
        <v>-9.2091836614314388</v>
      </c>
      <c r="BP69" s="158">
        <f t="shared" si="69"/>
        <v>-4.3997930199446721E-2</v>
      </c>
    </row>
    <row r="70" spans="1:68">
      <c r="A70" s="82">
        <v>186</v>
      </c>
      <c r="B70" s="92">
        <v>1</v>
      </c>
      <c r="C70" s="93">
        <v>35</v>
      </c>
      <c r="D70" s="83" t="s">
        <v>82</v>
      </c>
      <c r="E70" s="85">
        <v>46490</v>
      </c>
      <c r="F70" s="108">
        <v>46871</v>
      </c>
      <c r="G70" s="157">
        <f t="shared" si="36"/>
        <v>381</v>
      </c>
      <c r="H70" s="158">
        <f t="shared" si="37"/>
        <v>8.1953108195310827E-3</v>
      </c>
      <c r="I70" s="158"/>
      <c r="J70" s="108">
        <v>13836969.543695511</v>
      </c>
      <c r="K70" s="291">
        <v>15860157.159520218</v>
      </c>
      <c r="L70" s="157">
        <f t="shared" si="38"/>
        <v>2023187.6158247069</v>
      </c>
      <c r="M70" s="158">
        <f t="shared" si="39"/>
        <v>0.14621609229070859</v>
      </c>
      <c r="N70" s="158"/>
      <c r="O70" s="108">
        <v>149676.58656306693</v>
      </c>
      <c r="P70" s="291">
        <v>1437149.8695109789</v>
      </c>
      <c r="Q70" s="157">
        <f t="shared" si="40"/>
        <v>1287473.2829479119</v>
      </c>
      <c r="R70" s="158">
        <f t="shared" si="41"/>
        <v>8.6017012581017749</v>
      </c>
      <c r="S70" s="158"/>
      <c r="T70" s="108">
        <v>2583696.3407452931</v>
      </c>
      <c r="U70" s="108">
        <v>2694186.5074818018</v>
      </c>
      <c r="V70" s="157">
        <f t="shared" si="42"/>
        <v>110490.16673650872</v>
      </c>
      <c r="W70" s="158">
        <f t="shared" si="43"/>
        <v>4.2764377916267332E-2</v>
      </c>
      <c r="X70" s="159"/>
      <c r="Y70" s="89">
        <v>16570342.471003871</v>
      </c>
      <c r="Z70" s="89">
        <v>19991493.536513001</v>
      </c>
      <c r="AA70" s="157">
        <f t="shared" si="44"/>
        <v>3421151.0655091293</v>
      </c>
      <c r="AB70" s="158">
        <f t="shared" si="45"/>
        <v>0.20646230284592709</v>
      </c>
      <c r="AC70" s="158"/>
      <c r="AD70" s="204">
        <v>2290989</v>
      </c>
      <c r="AE70" s="204">
        <v>2290989</v>
      </c>
      <c r="AF70" s="292">
        <f t="shared" si="46"/>
        <v>0</v>
      </c>
      <c r="AG70" s="203">
        <f t="shared" si="47"/>
        <v>0</v>
      </c>
      <c r="AH70" s="158"/>
      <c r="AI70" s="291">
        <f t="shared" si="12"/>
        <v>18861331.471003871</v>
      </c>
      <c r="AJ70" s="291">
        <f t="shared" si="13"/>
        <v>22282482.536513001</v>
      </c>
      <c r="AK70" s="157">
        <f t="shared" si="48"/>
        <v>3421151.0655091293</v>
      </c>
      <c r="AL70" s="158">
        <f t="shared" si="49"/>
        <v>0.18138438798812132</v>
      </c>
      <c r="AN70" s="108">
        <f t="shared" si="50"/>
        <v>297.63324464821494</v>
      </c>
      <c r="AO70" s="108">
        <f t="shared" si="51"/>
        <v>338.37889440208698</v>
      </c>
      <c r="AP70" s="157">
        <f t="shared" si="52"/>
        <v>40.745649753872044</v>
      </c>
      <c r="AQ70" s="158">
        <f t="shared" si="53"/>
        <v>0.1368988528214683</v>
      </c>
      <c r="AR70" s="293"/>
      <c r="AS70" s="108">
        <v>3.2195436989259396</v>
      </c>
      <c r="AT70" s="108">
        <f t="shared" si="54"/>
        <v>30.661813691002514</v>
      </c>
      <c r="AU70" s="108">
        <f t="shared" si="55"/>
        <v>27.442269992076575</v>
      </c>
      <c r="AV70" s="180">
        <f t="shared" si="56"/>
        <v>8.5236519700700111</v>
      </c>
      <c r="AW70" s="293"/>
      <c r="AX70" s="108">
        <v>55.575313846962636</v>
      </c>
      <c r="AY70" s="108">
        <f t="shared" si="57"/>
        <v>57.480883861701301</v>
      </c>
      <c r="AZ70" s="157">
        <f t="shared" si="58"/>
        <v>1.9055700147386645</v>
      </c>
      <c r="BA70" s="158">
        <f t="shared" si="59"/>
        <v>3.4288065740591581E-2</v>
      </c>
      <c r="BB70" s="293"/>
      <c r="BC70" s="108">
        <f t="shared" si="60"/>
        <v>356.42810219410347</v>
      </c>
      <c r="BD70" s="108">
        <f t="shared" si="61"/>
        <v>426.52159195479084</v>
      </c>
      <c r="BE70" s="157">
        <f t="shared" si="62"/>
        <v>70.093489760687362</v>
      </c>
      <c r="BF70" s="158">
        <f t="shared" si="63"/>
        <v>0.19665534038759905</v>
      </c>
      <c r="BG70" s="294"/>
      <c r="BH70" s="108">
        <v>49.279178317917832</v>
      </c>
      <c r="BI70" s="108">
        <v>49.279178317917832</v>
      </c>
      <c r="BJ70" s="157">
        <f t="shared" si="64"/>
        <v>0</v>
      </c>
      <c r="BK70" s="158">
        <f t="shared" si="65"/>
        <v>0</v>
      </c>
      <c r="BL70" s="158"/>
      <c r="BM70" s="108">
        <f t="shared" si="66"/>
        <v>405.70728051202133</v>
      </c>
      <c r="BN70" s="108">
        <f t="shared" si="67"/>
        <v>475.40019492891128</v>
      </c>
      <c r="BO70" s="268">
        <f t="shared" si="68"/>
        <v>69.692914416889948</v>
      </c>
      <c r="BP70" s="158">
        <f t="shared" si="69"/>
        <v>0.17178127621701605</v>
      </c>
    </row>
    <row r="71" spans="1:68">
      <c r="A71" s="82">
        <v>202</v>
      </c>
      <c r="B71" s="92">
        <v>2</v>
      </c>
      <c r="C71" s="92">
        <v>2</v>
      </c>
      <c r="D71" s="83" t="s">
        <v>83</v>
      </c>
      <c r="E71" s="85">
        <v>36339</v>
      </c>
      <c r="F71" s="108">
        <v>36551</v>
      </c>
      <c r="G71" s="157">
        <f t="shared" si="36"/>
        <v>212</v>
      </c>
      <c r="H71" s="158">
        <f t="shared" si="37"/>
        <v>5.8339525028206609E-3</v>
      </c>
      <c r="I71" s="158"/>
      <c r="J71" s="108">
        <v>29286129.328174546</v>
      </c>
      <c r="K71" s="291">
        <v>29305981.030533981</v>
      </c>
      <c r="L71" s="157">
        <f t="shared" si="38"/>
        <v>19851.702359434217</v>
      </c>
      <c r="M71" s="158">
        <f t="shared" si="39"/>
        <v>6.778534007338418E-4</v>
      </c>
      <c r="N71" s="158"/>
      <c r="O71" s="108">
        <v>11574.649326649977</v>
      </c>
      <c r="P71" s="291">
        <v>-12414.82627710855</v>
      </c>
      <c r="Q71" s="157">
        <f t="shared" si="40"/>
        <v>-23989.475603758525</v>
      </c>
      <c r="R71" s="158">
        <f t="shared" si="41"/>
        <v>-2.0725876807795904</v>
      </c>
      <c r="S71" s="158"/>
      <c r="T71" s="108">
        <v>1304111.674893165</v>
      </c>
      <c r="U71" s="108">
        <v>1389259.1029336911</v>
      </c>
      <c r="V71" s="157">
        <f t="shared" si="42"/>
        <v>85147.428040526109</v>
      </c>
      <c r="W71" s="158">
        <f t="shared" si="43"/>
        <v>6.5291515810945819E-2</v>
      </c>
      <c r="X71" s="159"/>
      <c r="Y71" s="89">
        <v>30601815.652394362</v>
      </c>
      <c r="Z71" s="89">
        <v>30682825.307190564</v>
      </c>
      <c r="AA71" s="157">
        <f t="shared" si="44"/>
        <v>81009.654796201736</v>
      </c>
      <c r="AB71" s="158">
        <f t="shared" si="45"/>
        <v>2.6472172669879911E-3</v>
      </c>
      <c r="AC71" s="158"/>
      <c r="AD71" s="204">
        <v>-3858928</v>
      </c>
      <c r="AE71" s="204">
        <v>-3858928</v>
      </c>
      <c r="AF71" s="292">
        <f t="shared" si="46"/>
        <v>0</v>
      </c>
      <c r="AG71" s="203">
        <f t="shared" si="47"/>
        <v>0</v>
      </c>
      <c r="AH71" s="158"/>
      <c r="AI71" s="291">
        <f t="shared" si="12"/>
        <v>26742887.652394362</v>
      </c>
      <c r="AJ71" s="291">
        <f t="shared" si="13"/>
        <v>26823897.307190564</v>
      </c>
      <c r="AK71" s="157">
        <f t="shared" si="48"/>
        <v>81009.654796201736</v>
      </c>
      <c r="AL71" s="158">
        <f t="shared" si="49"/>
        <v>3.0292037213471494E-3</v>
      </c>
      <c r="AN71" s="108">
        <f t="shared" si="50"/>
        <v>805.9145636416672</v>
      </c>
      <c r="AO71" s="108">
        <f t="shared" si="51"/>
        <v>801.78328993827745</v>
      </c>
      <c r="AP71" s="157">
        <f t="shared" si="52"/>
        <v>-4.131273703389752</v>
      </c>
      <c r="AQ71" s="158">
        <f t="shared" si="53"/>
        <v>-5.1261931348179921E-3</v>
      </c>
      <c r="AR71" s="293"/>
      <c r="AS71" s="108">
        <v>0.31851865287019393</v>
      </c>
      <c r="AT71" s="108">
        <f t="shared" si="54"/>
        <v>-0.33965763664765808</v>
      </c>
      <c r="AU71" s="108">
        <f t="shared" si="55"/>
        <v>-0.65817628951785201</v>
      </c>
      <c r="AV71" s="180">
        <f t="shared" si="56"/>
        <v>-2.0663665489822316</v>
      </c>
      <c r="AW71" s="293"/>
      <c r="AX71" s="108">
        <v>35.88738476273879</v>
      </c>
      <c r="AY71" s="108">
        <f t="shared" si="57"/>
        <v>38.008785065625865</v>
      </c>
      <c r="AZ71" s="157">
        <f t="shared" si="58"/>
        <v>2.1214003028870749</v>
      </c>
      <c r="BA71" s="158">
        <f t="shared" si="59"/>
        <v>5.9112702608792096E-2</v>
      </c>
      <c r="BB71" s="293"/>
      <c r="BC71" s="108">
        <f t="shared" si="60"/>
        <v>842.1204670572763</v>
      </c>
      <c r="BD71" s="108">
        <f t="shared" si="61"/>
        <v>839.45241736725575</v>
      </c>
      <c r="BE71" s="157">
        <f t="shared" si="62"/>
        <v>-2.6680496900205526</v>
      </c>
      <c r="BF71" s="158">
        <f t="shared" si="63"/>
        <v>-3.1682518052836813E-3</v>
      </c>
      <c r="BG71" s="294"/>
      <c r="BH71" s="108">
        <v>-106.19246539530532</v>
      </c>
      <c r="BI71" s="108">
        <v>-106.19246539530532</v>
      </c>
      <c r="BJ71" s="157">
        <f t="shared" si="64"/>
        <v>0</v>
      </c>
      <c r="BK71" s="158">
        <f t="shared" si="65"/>
        <v>0</v>
      </c>
      <c r="BL71" s="158"/>
      <c r="BM71" s="108">
        <f t="shared" si="66"/>
        <v>735.92800166197094</v>
      </c>
      <c r="BN71" s="108">
        <f t="shared" si="67"/>
        <v>733.87588047360032</v>
      </c>
      <c r="BO71" s="268">
        <f t="shared" si="68"/>
        <v>-2.0521211883706201</v>
      </c>
      <c r="BP71" s="158">
        <f t="shared" si="69"/>
        <v>-2.7884809162530108E-3</v>
      </c>
    </row>
    <row r="72" spans="1:68">
      <c r="A72" s="82">
        <v>204</v>
      </c>
      <c r="B72" s="92">
        <v>11</v>
      </c>
      <c r="C72" s="92">
        <v>11</v>
      </c>
      <c r="D72" s="83" t="s">
        <v>84</v>
      </c>
      <c r="E72" s="85">
        <v>2628</v>
      </c>
      <c r="F72" s="108">
        <v>2589</v>
      </c>
      <c r="G72" s="157">
        <f t="shared" si="36"/>
        <v>-39</v>
      </c>
      <c r="H72" s="158">
        <f t="shared" si="37"/>
        <v>-1.4840182648401826E-2</v>
      </c>
      <c r="I72" s="158"/>
      <c r="J72" s="108">
        <v>-1401822.0336444217</v>
      </c>
      <c r="K72" s="291">
        <v>-1237348.0783432226</v>
      </c>
      <c r="L72" s="157">
        <f t="shared" si="38"/>
        <v>164473.95530119911</v>
      </c>
      <c r="M72" s="158">
        <f t="shared" si="39"/>
        <v>-0.11732869890310102</v>
      </c>
      <c r="N72" s="158"/>
      <c r="O72" s="108">
        <v>1169540.0573727668</v>
      </c>
      <c r="P72" s="291">
        <v>1316073.465951852</v>
      </c>
      <c r="Q72" s="157">
        <f t="shared" si="40"/>
        <v>146533.40857908526</v>
      </c>
      <c r="R72" s="158">
        <f t="shared" si="41"/>
        <v>0.12529148331033244</v>
      </c>
      <c r="S72" s="158"/>
      <c r="T72" s="108">
        <v>405004.60705816437</v>
      </c>
      <c r="U72" s="108">
        <v>438520.59004751605</v>
      </c>
      <c r="V72" s="157">
        <f t="shared" si="42"/>
        <v>33515.982989351673</v>
      </c>
      <c r="W72" s="158">
        <f t="shared" si="43"/>
        <v>8.2754572183269773E-2</v>
      </c>
      <c r="X72" s="159"/>
      <c r="Y72" s="89">
        <v>172722.63078650943</v>
      </c>
      <c r="Z72" s="89">
        <v>517245.97765614546</v>
      </c>
      <c r="AA72" s="157">
        <f t="shared" si="44"/>
        <v>344523.34686963604</v>
      </c>
      <c r="AB72" s="158">
        <f t="shared" si="45"/>
        <v>1.9946624556424088</v>
      </c>
      <c r="AC72" s="158"/>
      <c r="AD72" s="204">
        <v>-642976</v>
      </c>
      <c r="AE72" s="204">
        <v>-642976</v>
      </c>
      <c r="AF72" s="292">
        <f t="shared" si="46"/>
        <v>0</v>
      </c>
      <c r="AG72" s="203">
        <f t="shared" si="47"/>
        <v>0</v>
      </c>
      <c r="AH72" s="158"/>
      <c r="AI72" s="291">
        <f t="shared" si="12"/>
        <v>-470253.36921349057</v>
      </c>
      <c r="AJ72" s="291">
        <f t="shared" si="13"/>
        <v>-125730.02234385454</v>
      </c>
      <c r="AK72" s="157">
        <f t="shared" si="48"/>
        <v>344523.34686963604</v>
      </c>
      <c r="AL72" s="158">
        <f t="shared" si="49"/>
        <v>-0.73263344704123901</v>
      </c>
      <c r="AN72" s="108">
        <f t="shared" si="50"/>
        <v>-533.41782102146942</v>
      </c>
      <c r="AO72" s="108">
        <f t="shared" si="51"/>
        <v>-477.92509785369742</v>
      </c>
      <c r="AP72" s="157">
        <f t="shared" si="52"/>
        <v>55.492723167771999</v>
      </c>
      <c r="AQ72" s="158">
        <f t="shared" si="53"/>
        <v>-0.10403237571160653</v>
      </c>
      <c r="AR72" s="293"/>
      <c r="AS72" s="108">
        <v>445.03046323164642</v>
      </c>
      <c r="AT72" s="108">
        <f t="shared" si="54"/>
        <v>508.33274080797685</v>
      </c>
      <c r="AU72" s="108">
        <f t="shared" si="55"/>
        <v>63.302277576330425</v>
      </c>
      <c r="AV72" s="180">
        <f t="shared" si="56"/>
        <v>0.14224257170318796</v>
      </c>
      <c r="AW72" s="293"/>
      <c r="AX72" s="108">
        <v>154.11134210736847</v>
      </c>
      <c r="AY72" s="108">
        <f t="shared" si="57"/>
        <v>169.37836618289535</v>
      </c>
      <c r="AZ72" s="157">
        <f t="shared" si="58"/>
        <v>15.267024075526876</v>
      </c>
      <c r="BA72" s="158">
        <f t="shared" si="59"/>
        <v>9.9064895982090853E-2</v>
      </c>
      <c r="BB72" s="293"/>
      <c r="BC72" s="108">
        <f t="shared" si="60"/>
        <v>65.723984317545444</v>
      </c>
      <c r="BD72" s="108">
        <f t="shared" si="61"/>
        <v>199.78600913717477</v>
      </c>
      <c r="BE72" s="157">
        <f t="shared" si="62"/>
        <v>134.06202481962933</v>
      </c>
      <c r="BF72" s="158">
        <f t="shared" si="63"/>
        <v>2.0397732458201046</v>
      </c>
      <c r="BG72" s="294"/>
      <c r="BH72" s="108">
        <v>-244.66362252663623</v>
      </c>
      <c r="BI72" s="108">
        <v>-244.66362252663623</v>
      </c>
      <c r="BJ72" s="157">
        <f t="shared" si="64"/>
        <v>0</v>
      </c>
      <c r="BK72" s="158">
        <f t="shared" si="65"/>
        <v>0</v>
      </c>
      <c r="BL72" s="158"/>
      <c r="BM72" s="108">
        <f t="shared" si="66"/>
        <v>-178.93963820909079</v>
      </c>
      <c r="BN72" s="108">
        <f t="shared" si="67"/>
        <v>-48.563160426363282</v>
      </c>
      <c r="BO72" s="268">
        <f t="shared" si="68"/>
        <v>130.37647778272751</v>
      </c>
      <c r="BP72" s="158">
        <f t="shared" si="69"/>
        <v>-0.72860590916352874</v>
      </c>
    </row>
    <row r="73" spans="1:68">
      <c r="A73" s="82">
        <v>205</v>
      </c>
      <c r="B73" s="92">
        <v>18</v>
      </c>
      <c r="C73" s="92">
        <v>18</v>
      </c>
      <c r="D73" s="83" t="s">
        <v>85</v>
      </c>
      <c r="E73" s="85">
        <v>36513</v>
      </c>
      <c r="F73" s="108">
        <v>36433</v>
      </c>
      <c r="G73" s="157">
        <f t="shared" si="36"/>
        <v>-80</v>
      </c>
      <c r="H73" s="158">
        <f t="shared" si="37"/>
        <v>-2.1910004655875991E-3</v>
      </c>
      <c r="I73" s="158"/>
      <c r="J73" s="108">
        <v>7014771.2325415518</v>
      </c>
      <c r="K73" s="291">
        <v>6865961.6409027316</v>
      </c>
      <c r="L73" s="157">
        <f t="shared" si="38"/>
        <v>-148809.59163882025</v>
      </c>
      <c r="M73" s="158">
        <f t="shared" si="39"/>
        <v>-2.1213748346986992E-2</v>
      </c>
      <c r="N73" s="158"/>
      <c r="O73" s="108">
        <v>12534728.131517362</v>
      </c>
      <c r="P73" s="291">
        <v>10995410.821176678</v>
      </c>
      <c r="Q73" s="157">
        <f t="shared" si="40"/>
        <v>-1539317.3103406839</v>
      </c>
      <c r="R73" s="158">
        <f t="shared" si="41"/>
        <v>-0.12280420398350878</v>
      </c>
      <c r="S73" s="158"/>
      <c r="T73" s="108">
        <v>3136093.6663124566</v>
      </c>
      <c r="U73" s="108">
        <v>3394248.0936455284</v>
      </c>
      <c r="V73" s="157">
        <f t="shared" si="42"/>
        <v>258154.42733307183</v>
      </c>
      <c r="W73" s="158">
        <f t="shared" si="43"/>
        <v>8.2317192916186097E-2</v>
      </c>
      <c r="X73" s="159"/>
      <c r="Y73" s="89">
        <v>22685593.030371368</v>
      </c>
      <c r="Z73" s="89">
        <v>21255620.555724937</v>
      </c>
      <c r="AA73" s="157">
        <f t="shared" si="44"/>
        <v>-1429972.4746464305</v>
      </c>
      <c r="AB73" s="158">
        <f t="shared" si="45"/>
        <v>-6.3034388068761965E-2</v>
      </c>
      <c r="AC73" s="158"/>
      <c r="AD73" s="204">
        <v>30871096</v>
      </c>
      <c r="AE73" s="204">
        <v>30871096</v>
      </c>
      <c r="AF73" s="292">
        <f t="shared" si="46"/>
        <v>0</v>
      </c>
      <c r="AG73" s="203">
        <f t="shared" si="47"/>
        <v>0</v>
      </c>
      <c r="AH73" s="158"/>
      <c r="AI73" s="291">
        <f t="shared" si="12"/>
        <v>53556689.030371368</v>
      </c>
      <c r="AJ73" s="291">
        <f t="shared" si="13"/>
        <v>52126716.555724934</v>
      </c>
      <c r="AK73" s="157">
        <f t="shared" si="48"/>
        <v>-1429972.4746464342</v>
      </c>
      <c r="AL73" s="158">
        <f t="shared" si="49"/>
        <v>-2.6700165759603132E-2</v>
      </c>
      <c r="AN73" s="108">
        <f t="shared" si="50"/>
        <v>192.11708795611295</v>
      </c>
      <c r="AO73" s="108">
        <f t="shared" si="51"/>
        <v>188.45446822668271</v>
      </c>
      <c r="AP73" s="157">
        <f t="shared" si="52"/>
        <v>-3.6626197294302472</v>
      </c>
      <c r="AQ73" s="158">
        <f t="shared" si="53"/>
        <v>-1.9064518249760961E-2</v>
      </c>
      <c r="AR73" s="293"/>
      <c r="AS73" s="108">
        <v>343.29493965210645</v>
      </c>
      <c r="AT73" s="108">
        <f t="shared" si="54"/>
        <v>301.7981176728976</v>
      </c>
      <c r="AU73" s="108">
        <f t="shared" si="55"/>
        <v>-41.496821979208846</v>
      </c>
      <c r="AV73" s="180">
        <f t="shared" si="56"/>
        <v>-0.12087804737600134</v>
      </c>
      <c r="AW73" s="293"/>
      <c r="AX73" s="108">
        <v>85.889783537711409</v>
      </c>
      <c r="AY73" s="108">
        <f t="shared" si="57"/>
        <v>93.164112031551852</v>
      </c>
      <c r="AZ73" s="157">
        <f t="shared" si="58"/>
        <v>7.2743284938404429</v>
      </c>
      <c r="BA73" s="158">
        <f t="shared" si="59"/>
        <v>8.469375744376538E-2</v>
      </c>
      <c r="BB73" s="293"/>
      <c r="BC73" s="108">
        <f t="shared" si="60"/>
        <v>621.30181114593074</v>
      </c>
      <c r="BD73" s="108">
        <f t="shared" si="61"/>
        <v>583.41669793113215</v>
      </c>
      <c r="BE73" s="157">
        <f t="shared" si="62"/>
        <v>-37.885113214798594</v>
      </c>
      <c r="BF73" s="158">
        <f t="shared" si="63"/>
        <v>-6.0976988212738649E-2</v>
      </c>
      <c r="BG73" s="294"/>
      <c r="BH73" s="108">
        <v>845.48232136499325</v>
      </c>
      <c r="BI73" s="108">
        <v>845.48232136499325</v>
      </c>
      <c r="BJ73" s="157">
        <f t="shared" si="64"/>
        <v>0</v>
      </c>
      <c r="BK73" s="158">
        <f t="shared" si="65"/>
        <v>0</v>
      </c>
      <c r="BL73" s="158"/>
      <c r="BM73" s="108">
        <f t="shared" si="66"/>
        <v>1466.7841325109241</v>
      </c>
      <c r="BN73" s="108">
        <f t="shared" si="67"/>
        <v>1430.7555390916184</v>
      </c>
      <c r="BO73" s="268">
        <f t="shared" si="68"/>
        <v>-36.028593419305707</v>
      </c>
      <c r="BP73" s="158">
        <f t="shared" si="69"/>
        <v>-2.456298280076832E-2</v>
      </c>
    </row>
    <row r="74" spans="1:68">
      <c r="A74" s="82">
        <v>208</v>
      </c>
      <c r="B74" s="92">
        <v>17</v>
      </c>
      <c r="C74" s="92">
        <v>17</v>
      </c>
      <c r="D74" s="83" t="s">
        <v>86</v>
      </c>
      <c r="E74" s="85">
        <v>12372</v>
      </c>
      <c r="F74" s="108">
        <v>12271</v>
      </c>
      <c r="G74" s="157">
        <f t="shared" si="36"/>
        <v>-101</v>
      </c>
      <c r="H74" s="158">
        <f t="shared" si="37"/>
        <v>-8.1635952150016164E-3</v>
      </c>
      <c r="I74" s="158"/>
      <c r="J74" s="108">
        <v>7951085.152277601</v>
      </c>
      <c r="K74" s="291">
        <v>7839430.3408491965</v>
      </c>
      <c r="L74" s="157">
        <f t="shared" si="38"/>
        <v>-111654.81142840441</v>
      </c>
      <c r="M74" s="158">
        <f t="shared" si="39"/>
        <v>-1.4042713578085718E-2</v>
      </c>
      <c r="N74" s="158"/>
      <c r="O74" s="108">
        <v>5144655.1889274018</v>
      </c>
      <c r="P74" s="291">
        <v>4983489.8483145367</v>
      </c>
      <c r="Q74" s="157">
        <f t="shared" si="40"/>
        <v>-161165.34061286505</v>
      </c>
      <c r="R74" s="158">
        <f t="shared" si="41"/>
        <v>-3.1326752657735664E-2</v>
      </c>
      <c r="S74" s="158"/>
      <c r="T74" s="108">
        <v>1647968.6997987493</v>
      </c>
      <c r="U74" s="108">
        <v>1753830.3937640765</v>
      </c>
      <c r="V74" s="157">
        <f t="shared" si="42"/>
        <v>105861.69396532723</v>
      </c>
      <c r="W74" s="158">
        <f t="shared" si="43"/>
        <v>6.4237684840892373E-2</v>
      </c>
      <c r="X74" s="159"/>
      <c r="Y74" s="89">
        <v>14743709.041003752</v>
      </c>
      <c r="Z74" s="89">
        <v>14576750.58292781</v>
      </c>
      <c r="AA74" s="157">
        <f t="shared" si="44"/>
        <v>-166958.45807594247</v>
      </c>
      <c r="AB74" s="158">
        <f t="shared" si="45"/>
        <v>-1.1324047267320187E-2</v>
      </c>
      <c r="AC74" s="158"/>
      <c r="AD74" s="204">
        <v>-212410</v>
      </c>
      <c r="AE74" s="204">
        <v>-212410</v>
      </c>
      <c r="AF74" s="292">
        <f t="shared" si="46"/>
        <v>0</v>
      </c>
      <c r="AG74" s="203">
        <f t="shared" si="47"/>
        <v>0</v>
      </c>
      <c r="AH74" s="158"/>
      <c r="AI74" s="291">
        <f t="shared" ref="AI74:AI137" si="70">SUM(Y74,AD74)</f>
        <v>14531299.041003752</v>
      </c>
      <c r="AJ74" s="291">
        <f t="shared" ref="AJ74:AJ137" si="71">SUM(Z74,AE74)</f>
        <v>14364340.58292781</v>
      </c>
      <c r="AK74" s="157">
        <f t="shared" si="48"/>
        <v>-166958.45807594247</v>
      </c>
      <c r="AL74" s="158">
        <f t="shared" si="49"/>
        <v>-1.1489575543440869E-2</v>
      </c>
      <c r="AN74" s="108">
        <f t="shared" si="50"/>
        <v>642.66772973469131</v>
      </c>
      <c r="AO74" s="108">
        <f t="shared" si="51"/>
        <v>638.85831153526169</v>
      </c>
      <c r="AP74" s="157">
        <f t="shared" si="52"/>
        <v>-3.809418199429615</v>
      </c>
      <c r="AQ74" s="158">
        <f t="shared" si="53"/>
        <v>-5.9275081401741368E-3</v>
      </c>
      <c r="AR74" s="293"/>
      <c r="AS74" s="108">
        <v>415.83051963525719</v>
      </c>
      <c r="AT74" s="108">
        <f t="shared" si="54"/>
        <v>406.11929331876269</v>
      </c>
      <c r="AU74" s="108">
        <f t="shared" si="55"/>
        <v>-9.7112263164945034</v>
      </c>
      <c r="AV74" s="180">
        <f t="shared" si="56"/>
        <v>-2.3353808481909016E-2</v>
      </c>
      <c r="AW74" s="293"/>
      <c r="AX74" s="108">
        <v>133.20147913019312</v>
      </c>
      <c r="AY74" s="108">
        <f t="shared" si="57"/>
        <v>142.92481409535299</v>
      </c>
      <c r="AZ74" s="157">
        <f t="shared" si="58"/>
        <v>9.7233349651598644</v>
      </c>
      <c r="BA74" s="158">
        <f t="shared" si="59"/>
        <v>7.2997199645629549E-2</v>
      </c>
      <c r="BB74" s="293"/>
      <c r="BC74" s="108">
        <f t="shared" si="60"/>
        <v>1191.6997285001416</v>
      </c>
      <c r="BD74" s="108">
        <f t="shared" si="61"/>
        <v>1187.9024189493773</v>
      </c>
      <c r="BE74" s="157">
        <f t="shared" si="62"/>
        <v>-3.7973095507643393</v>
      </c>
      <c r="BF74" s="158">
        <f t="shared" si="63"/>
        <v>-3.1864650632618548E-3</v>
      </c>
      <c r="BG74" s="294"/>
      <c r="BH74" s="108">
        <v>-17.168606530876172</v>
      </c>
      <c r="BI74" s="108">
        <v>-17.168606530876172</v>
      </c>
      <c r="BJ74" s="157">
        <f t="shared" si="64"/>
        <v>0</v>
      </c>
      <c r="BK74" s="158">
        <f t="shared" si="65"/>
        <v>0</v>
      </c>
      <c r="BL74" s="158"/>
      <c r="BM74" s="108">
        <f t="shared" si="66"/>
        <v>1174.5311219692655</v>
      </c>
      <c r="BN74" s="108">
        <f t="shared" si="67"/>
        <v>1170.5925012572577</v>
      </c>
      <c r="BO74" s="268">
        <f t="shared" si="68"/>
        <v>-3.9386207120078325</v>
      </c>
      <c r="BP74" s="158">
        <f t="shared" si="69"/>
        <v>-3.3533557675374192E-3</v>
      </c>
    </row>
    <row r="75" spans="1:68">
      <c r="A75" s="82">
        <v>211</v>
      </c>
      <c r="B75" s="92">
        <v>6</v>
      </c>
      <c r="C75" s="92">
        <v>6</v>
      </c>
      <c r="D75" s="83" t="s">
        <v>87</v>
      </c>
      <c r="E75" s="85">
        <v>33473</v>
      </c>
      <c r="F75" s="108">
        <v>33951</v>
      </c>
      <c r="G75" s="157">
        <f t="shared" ref="G75:G138" si="72">F75-E75</f>
        <v>478</v>
      </c>
      <c r="H75" s="158">
        <f t="shared" ref="H75:H138" si="73">G75/E75</f>
        <v>1.4280166104024139E-2</v>
      </c>
      <c r="I75" s="158"/>
      <c r="J75" s="108">
        <v>17226188.712196745</v>
      </c>
      <c r="K75" s="291">
        <v>17551120.666438427</v>
      </c>
      <c r="L75" s="157">
        <f t="shared" ref="L75:L138" si="74">K75-J75</f>
        <v>324931.95424168184</v>
      </c>
      <c r="M75" s="158">
        <f t="shared" ref="M75:M138" si="75">L75/J75</f>
        <v>1.8862672392043322E-2</v>
      </c>
      <c r="N75" s="158"/>
      <c r="O75" s="108">
        <v>5286275.4812672921</v>
      </c>
      <c r="P75" s="291">
        <v>5152854.4545825282</v>
      </c>
      <c r="Q75" s="157">
        <f t="shared" ref="Q75:Q138" si="76">P75-O75</f>
        <v>-133421.02668476384</v>
      </c>
      <c r="R75" s="158">
        <f t="shared" ref="R75:R138" si="77">Q75/O75</f>
        <v>-2.5239136166391857E-2</v>
      </c>
      <c r="S75" s="158"/>
      <c r="T75" s="108">
        <v>1395414.0121194879</v>
      </c>
      <c r="U75" s="108">
        <v>1530915.6575591215</v>
      </c>
      <c r="V75" s="157">
        <f t="shared" ref="V75:V138" si="78">U75-T75</f>
        <v>135501.64543963363</v>
      </c>
      <c r="W75" s="158">
        <f t="shared" ref="W75:W138" si="79">V75/T75</f>
        <v>9.7104976919230451E-2</v>
      </c>
      <c r="X75" s="159"/>
      <c r="Y75" s="89">
        <v>23907878.205583524</v>
      </c>
      <c r="Z75" s="89">
        <v>24234890.778580077</v>
      </c>
      <c r="AA75" s="157">
        <f t="shared" ref="AA75:AA138" si="80">Z75-Y75</f>
        <v>327012.57299655303</v>
      </c>
      <c r="AB75" s="158">
        <f t="shared" ref="AB75:AB138" si="81">AA75/Y75</f>
        <v>1.3678025719579811E-2</v>
      </c>
      <c r="AC75" s="158"/>
      <c r="AD75" s="204">
        <v>-4087185</v>
      </c>
      <c r="AE75" s="204">
        <v>-4087185</v>
      </c>
      <c r="AF75" s="292">
        <f t="shared" ref="AF75:AF138" si="82">AE75-AD75</f>
        <v>0</v>
      </c>
      <c r="AG75" s="203">
        <f t="shared" ref="AG75:AG138" si="83">AF75/AD75</f>
        <v>0</v>
      </c>
      <c r="AH75" s="158"/>
      <c r="AI75" s="291">
        <f t="shared" si="70"/>
        <v>19820693.205583524</v>
      </c>
      <c r="AJ75" s="291">
        <f t="shared" si="71"/>
        <v>20147705.778580077</v>
      </c>
      <c r="AK75" s="157">
        <f t="shared" ref="AK75:AK138" si="84">AJ75-AI75</f>
        <v>327012.57299655303</v>
      </c>
      <c r="AL75" s="158">
        <f t="shared" ref="AL75:AL138" si="85">AK75/AI75</f>
        <v>1.6498543698987934E-2</v>
      </c>
      <c r="AN75" s="108">
        <f t="shared" ref="AN75:AN138" si="86">J75/E75</f>
        <v>514.62936432936237</v>
      </c>
      <c r="AO75" s="108">
        <f t="shared" ref="AO75:AO138" si="87">K75/F75</f>
        <v>516.95445396125081</v>
      </c>
      <c r="AP75" s="157">
        <f t="shared" ref="AP75:AP138" si="88">AO75-AN75</f>
        <v>2.3250896318884315</v>
      </c>
      <c r="AQ75" s="158">
        <f t="shared" ref="AQ75:AQ138" si="89">AP75/AN75</f>
        <v>4.5179886595052045E-3</v>
      </c>
      <c r="AR75" s="293"/>
      <c r="AS75" s="108">
        <v>157.92655218436627</v>
      </c>
      <c r="AT75" s="108">
        <f t="shared" ref="AT75:AT138" si="90">P75/F75</f>
        <v>151.77327485442339</v>
      </c>
      <c r="AU75" s="108">
        <f t="shared" ref="AU75:AU138" si="91">AT75-AS75</f>
        <v>-6.1532773299428811</v>
      </c>
      <c r="AV75" s="180">
        <f t="shared" ref="AV75:AV138" si="92">AU75/AS75</f>
        <v>-3.8962905507868212E-2</v>
      </c>
      <c r="AW75" s="293"/>
      <c r="AX75" s="108">
        <v>41.687748696546109</v>
      </c>
      <c r="AY75" s="108">
        <f t="shared" ref="AY75:AY138" si="93">U75/F75</f>
        <v>45.091916513773427</v>
      </c>
      <c r="AZ75" s="157">
        <f t="shared" ref="AZ75:AZ138" si="94">AY75-AX75</f>
        <v>3.404167817227318</v>
      </c>
      <c r="BA75" s="158">
        <f t="shared" ref="BA75:BA138" si="95">AZ75/AX75</f>
        <v>8.1658710860281078E-2</v>
      </c>
      <c r="BB75" s="293"/>
      <c r="BC75" s="108">
        <f t="shared" ref="BC75:BC138" si="96">Y75/E75</f>
        <v>714.24366521027468</v>
      </c>
      <c r="BD75" s="108">
        <f t="shared" ref="BD75:BD138" si="97">Z75/F75</f>
        <v>713.81964532944767</v>
      </c>
      <c r="BE75" s="157">
        <f t="shared" ref="BE75:BE138" si="98">BD75-BC75</f>
        <v>-0.42401988082701791</v>
      </c>
      <c r="BF75" s="158">
        <f t="shared" ref="BF75:BF138" si="99">BE75/BC75</f>
        <v>-5.9366278131733332E-4</v>
      </c>
      <c r="BG75" s="294"/>
      <c r="BH75" s="108">
        <v>-122.10393451438473</v>
      </c>
      <c r="BI75" s="108">
        <v>-122.10393451438473</v>
      </c>
      <c r="BJ75" s="157">
        <f t="shared" ref="BJ75:BJ138" si="100">BI75-BH75</f>
        <v>0</v>
      </c>
      <c r="BK75" s="158">
        <f t="shared" ref="BK75:BK138" si="101">BJ75/BH75</f>
        <v>0</v>
      </c>
      <c r="BL75" s="158"/>
      <c r="BM75" s="108">
        <f t="shared" ref="BM75:BM138" si="102">AI75/E75</f>
        <v>592.13973069588997</v>
      </c>
      <c r="BN75" s="108">
        <f t="shared" ref="BN75:BN138" si="103">AJ75/F75</f>
        <v>593.43482603104701</v>
      </c>
      <c r="BO75" s="268">
        <f t="shared" ref="BO75:BO138" si="104">BN75-BM75</f>
        <v>1.2950953351570433</v>
      </c>
      <c r="BP75" s="158">
        <f t="shared" ref="BP75:BP138" si="105">BO75/BM75</f>
        <v>2.1871448038709228E-3</v>
      </c>
    </row>
    <row r="76" spans="1:68">
      <c r="A76" s="82">
        <v>213</v>
      </c>
      <c r="B76" s="92">
        <v>10</v>
      </c>
      <c r="C76" s="92">
        <v>10</v>
      </c>
      <c r="D76" s="83" t="s">
        <v>88</v>
      </c>
      <c r="E76" s="85">
        <v>5114</v>
      </c>
      <c r="F76" s="108">
        <v>5062</v>
      </c>
      <c r="G76" s="157">
        <f t="shared" si="72"/>
        <v>-52</v>
      </c>
      <c r="H76" s="158">
        <f t="shared" si="73"/>
        <v>-1.0168165819319515E-2</v>
      </c>
      <c r="I76" s="158"/>
      <c r="J76" s="108">
        <v>321929.93688178889</v>
      </c>
      <c r="K76" s="291">
        <v>477646.75815941731</v>
      </c>
      <c r="L76" s="157">
        <f t="shared" si="74"/>
        <v>155716.82127762842</v>
      </c>
      <c r="M76" s="158">
        <f t="shared" si="75"/>
        <v>0.48369785918607155</v>
      </c>
      <c r="N76" s="158"/>
      <c r="O76" s="108">
        <v>1530842.8044305677</v>
      </c>
      <c r="P76" s="291">
        <v>1357695.7130937856</v>
      </c>
      <c r="Q76" s="157">
        <f t="shared" si="76"/>
        <v>-173147.09133678209</v>
      </c>
      <c r="R76" s="158">
        <f t="shared" si="77"/>
        <v>-0.11310572897207963</v>
      </c>
      <c r="S76" s="158"/>
      <c r="T76" s="108">
        <v>772483.13795703754</v>
      </c>
      <c r="U76" s="108">
        <v>828803.6483971735</v>
      </c>
      <c r="V76" s="157">
        <f t="shared" si="78"/>
        <v>56320.510440135957</v>
      </c>
      <c r="W76" s="158">
        <f t="shared" si="79"/>
        <v>7.2908401067607875E-2</v>
      </c>
      <c r="X76" s="159"/>
      <c r="Y76" s="89">
        <v>2625255.8792693941</v>
      </c>
      <c r="Z76" s="89">
        <v>2664146.119650376</v>
      </c>
      <c r="AA76" s="157">
        <f t="shared" si="80"/>
        <v>38890.240380981937</v>
      </c>
      <c r="AB76" s="158">
        <f t="shared" si="81"/>
        <v>1.4813885643712965E-2</v>
      </c>
      <c r="AC76" s="158"/>
      <c r="AD76" s="204">
        <v>-238234</v>
      </c>
      <c r="AE76" s="204">
        <v>-238234</v>
      </c>
      <c r="AF76" s="292">
        <f t="shared" si="82"/>
        <v>0</v>
      </c>
      <c r="AG76" s="203">
        <f t="shared" si="83"/>
        <v>0</v>
      </c>
      <c r="AH76" s="158"/>
      <c r="AI76" s="291">
        <f t="shared" si="70"/>
        <v>2387021.8792693941</v>
      </c>
      <c r="AJ76" s="291">
        <f t="shared" si="71"/>
        <v>2425912.119650376</v>
      </c>
      <c r="AK76" s="157">
        <f t="shared" si="84"/>
        <v>38890.240380981937</v>
      </c>
      <c r="AL76" s="158">
        <f t="shared" si="85"/>
        <v>1.6292368628345058E-2</v>
      </c>
      <c r="AN76" s="108">
        <f t="shared" si="86"/>
        <v>62.950711161867204</v>
      </c>
      <c r="AO76" s="108">
        <f t="shared" si="87"/>
        <v>94.359296357055968</v>
      </c>
      <c r="AP76" s="157">
        <f t="shared" si="88"/>
        <v>31.408585195188763</v>
      </c>
      <c r="AQ76" s="158">
        <f t="shared" si="89"/>
        <v>0.49893932277312719</v>
      </c>
      <c r="AR76" s="293"/>
      <c r="AS76" s="108">
        <v>299.3435284377332</v>
      </c>
      <c r="AT76" s="108">
        <f t="shared" si="90"/>
        <v>268.21329772694304</v>
      </c>
      <c r="AU76" s="108">
        <f t="shared" si="91"/>
        <v>-31.130230710790158</v>
      </c>
      <c r="AV76" s="180">
        <f t="shared" si="92"/>
        <v>-0.10399500157313604</v>
      </c>
      <c r="AW76" s="293"/>
      <c r="AX76" s="108">
        <v>151.05262768029675</v>
      </c>
      <c r="AY76" s="108">
        <f t="shared" si="93"/>
        <v>163.73047182875811</v>
      </c>
      <c r="AZ76" s="157">
        <f t="shared" si="94"/>
        <v>12.677844148461361</v>
      </c>
      <c r="BA76" s="158">
        <f t="shared" si="95"/>
        <v>8.3929980849416594E-2</v>
      </c>
      <c r="BB76" s="293"/>
      <c r="BC76" s="108">
        <f t="shared" si="96"/>
        <v>513.3468672798972</v>
      </c>
      <c r="BD76" s="108">
        <f t="shared" si="97"/>
        <v>526.30306591275701</v>
      </c>
      <c r="BE76" s="157">
        <f t="shared" si="98"/>
        <v>12.95619863285981</v>
      </c>
      <c r="BF76" s="158">
        <f t="shared" si="99"/>
        <v>2.5238682572490644E-2</v>
      </c>
      <c r="BG76" s="294"/>
      <c r="BH76" s="108">
        <v>-53.448181462651547</v>
      </c>
      <c r="BI76" s="108">
        <v>-53.448181462651547</v>
      </c>
      <c r="BJ76" s="157">
        <f t="shared" si="100"/>
        <v>0</v>
      </c>
      <c r="BK76" s="158">
        <f t="shared" si="101"/>
        <v>0</v>
      </c>
      <c r="BL76" s="158"/>
      <c r="BM76" s="108">
        <f t="shared" si="102"/>
        <v>466.7621977452863</v>
      </c>
      <c r="BN76" s="108">
        <f t="shared" si="103"/>
        <v>479.2398497926464</v>
      </c>
      <c r="BO76" s="268">
        <f t="shared" si="104"/>
        <v>12.477652047360095</v>
      </c>
      <c r="BP76" s="158">
        <f t="shared" si="105"/>
        <v>2.6732353450287745E-2</v>
      </c>
    </row>
    <row r="77" spans="1:68">
      <c r="A77" s="82">
        <v>214</v>
      </c>
      <c r="B77" s="92">
        <v>4</v>
      </c>
      <c r="C77" s="92">
        <v>4</v>
      </c>
      <c r="D77" s="83" t="s">
        <v>89</v>
      </c>
      <c r="E77" s="85">
        <v>12394</v>
      </c>
      <c r="F77" s="108">
        <v>12478</v>
      </c>
      <c r="G77" s="157">
        <f t="shared" si="72"/>
        <v>84</v>
      </c>
      <c r="H77" s="158">
        <f t="shared" si="73"/>
        <v>6.7774729707923186E-3</v>
      </c>
      <c r="I77" s="158"/>
      <c r="J77" s="108">
        <v>3623693.7733871159</v>
      </c>
      <c r="K77" s="291">
        <v>3993989.0735894735</v>
      </c>
      <c r="L77" s="157">
        <f t="shared" si="74"/>
        <v>370295.30020235758</v>
      </c>
      <c r="M77" s="158">
        <f t="shared" si="75"/>
        <v>0.10218724962960585</v>
      </c>
      <c r="N77" s="158"/>
      <c r="O77" s="108">
        <v>5103836.7024859544</v>
      </c>
      <c r="P77" s="291">
        <v>4948281.6206002496</v>
      </c>
      <c r="Q77" s="157">
        <f t="shared" si="76"/>
        <v>-155555.08188570477</v>
      </c>
      <c r="R77" s="158">
        <f t="shared" si="77"/>
        <v>-3.0478067962075996E-2</v>
      </c>
      <c r="S77" s="158"/>
      <c r="T77" s="108">
        <v>1778719.4744846458</v>
      </c>
      <c r="U77" s="108">
        <v>1907964.4346804216</v>
      </c>
      <c r="V77" s="157">
        <f t="shared" si="78"/>
        <v>129244.96019577584</v>
      </c>
      <c r="W77" s="158">
        <f t="shared" si="79"/>
        <v>7.2661800834683279E-2</v>
      </c>
      <c r="X77" s="159"/>
      <c r="Y77" s="89">
        <v>10506249.950357717</v>
      </c>
      <c r="Z77" s="89">
        <v>10850235.128870144</v>
      </c>
      <c r="AA77" s="157">
        <f t="shared" si="80"/>
        <v>343985.17851242796</v>
      </c>
      <c r="AB77" s="158">
        <f t="shared" si="81"/>
        <v>3.2741004653207964E-2</v>
      </c>
      <c r="AC77" s="158"/>
      <c r="AD77" s="204">
        <v>936794</v>
      </c>
      <c r="AE77" s="204">
        <v>936794</v>
      </c>
      <c r="AF77" s="292">
        <f t="shared" si="82"/>
        <v>0</v>
      </c>
      <c r="AG77" s="203">
        <f t="shared" si="83"/>
        <v>0</v>
      </c>
      <c r="AH77" s="158"/>
      <c r="AI77" s="291">
        <f t="shared" si="70"/>
        <v>11443043.950357717</v>
      </c>
      <c r="AJ77" s="291">
        <f t="shared" si="71"/>
        <v>11787029.128870144</v>
      </c>
      <c r="AK77" s="157">
        <f t="shared" si="84"/>
        <v>343985.17851242796</v>
      </c>
      <c r="AL77" s="158">
        <f t="shared" si="85"/>
        <v>3.0060635964058738E-2</v>
      </c>
      <c r="AN77" s="108">
        <f t="shared" si="86"/>
        <v>292.37484051856671</v>
      </c>
      <c r="AO77" s="108">
        <f t="shared" si="87"/>
        <v>320.08247103618157</v>
      </c>
      <c r="AP77" s="157">
        <f t="shared" si="88"/>
        <v>27.707630517614859</v>
      </c>
      <c r="AQ77" s="158">
        <f t="shared" si="89"/>
        <v>9.4767492539616582E-2</v>
      </c>
      <c r="AR77" s="293"/>
      <c r="AS77" s="108">
        <v>411.79899164805181</v>
      </c>
      <c r="AT77" s="108">
        <f t="shared" si="90"/>
        <v>396.56047608593121</v>
      </c>
      <c r="AU77" s="108">
        <f t="shared" si="91"/>
        <v>-15.238515562120597</v>
      </c>
      <c r="AV77" s="180">
        <f t="shared" si="92"/>
        <v>-3.7004742292191792E-2</v>
      </c>
      <c r="AW77" s="293"/>
      <c r="AX77" s="108">
        <v>143.514561439781</v>
      </c>
      <c r="AY77" s="108">
        <f t="shared" si="93"/>
        <v>152.9062698092981</v>
      </c>
      <c r="AZ77" s="157">
        <f t="shared" si="94"/>
        <v>9.3917083695170902</v>
      </c>
      <c r="BA77" s="158">
        <f t="shared" si="95"/>
        <v>6.544080457966539E-2</v>
      </c>
      <c r="BB77" s="293"/>
      <c r="BC77" s="108">
        <f t="shared" si="96"/>
        <v>847.68839360639959</v>
      </c>
      <c r="BD77" s="108">
        <f t="shared" si="97"/>
        <v>869.5492169314108</v>
      </c>
      <c r="BE77" s="157">
        <f t="shared" si="98"/>
        <v>21.860823325011211</v>
      </c>
      <c r="BF77" s="158">
        <f t="shared" si="99"/>
        <v>2.5788749132221424E-2</v>
      </c>
      <c r="BG77" s="294"/>
      <c r="BH77" s="108">
        <v>75.584476359528807</v>
      </c>
      <c r="BI77" s="108">
        <v>75.584476359528807</v>
      </c>
      <c r="BJ77" s="157">
        <f t="shared" si="100"/>
        <v>0</v>
      </c>
      <c r="BK77" s="158">
        <f t="shared" si="101"/>
        <v>0</v>
      </c>
      <c r="BL77" s="158"/>
      <c r="BM77" s="108">
        <f t="shared" si="102"/>
        <v>923.27286996592841</v>
      </c>
      <c r="BN77" s="108">
        <f t="shared" si="103"/>
        <v>944.624870080954</v>
      </c>
      <c r="BO77" s="268">
        <f t="shared" si="104"/>
        <v>21.352000115025589</v>
      </c>
      <c r="BP77" s="158">
        <f t="shared" si="105"/>
        <v>2.3126424277812412E-2</v>
      </c>
    </row>
    <row r="78" spans="1:68">
      <c r="A78" s="82">
        <v>216</v>
      </c>
      <c r="B78" s="92">
        <v>13</v>
      </c>
      <c r="C78" s="92">
        <v>13</v>
      </c>
      <c r="D78" s="83" t="s">
        <v>90</v>
      </c>
      <c r="E78" s="85">
        <v>1217</v>
      </c>
      <c r="F78" s="108">
        <v>1186</v>
      </c>
      <c r="G78" s="157">
        <f t="shared" si="72"/>
        <v>-31</v>
      </c>
      <c r="H78" s="158">
        <f t="shared" si="73"/>
        <v>-2.5472473294987676E-2</v>
      </c>
      <c r="I78" s="158"/>
      <c r="J78" s="108">
        <v>800935.30990853882</v>
      </c>
      <c r="K78" s="291">
        <v>758419.01473007968</v>
      </c>
      <c r="L78" s="157">
        <f t="shared" si="74"/>
        <v>-42516.295178459142</v>
      </c>
      <c r="M78" s="158">
        <f t="shared" si="75"/>
        <v>-5.3083307293961358E-2</v>
      </c>
      <c r="N78" s="158"/>
      <c r="O78" s="108">
        <v>541433.61945032887</v>
      </c>
      <c r="P78" s="291">
        <v>479218.25275441632</v>
      </c>
      <c r="Q78" s="157">
        <f t="shared" si="76"/>
        <v>-62215.366695912555</v>
      </c>
      <c r="R78" s="158">
        <f t="shared" si="77"/>
        <v>-0.11490857689826221</v>
      </c>
      <c r="S78" s="158"/>
      <c r="T78" s="108">
        <v>227313.49237792363</v>
      </c>
      <c r="U78" s="108">
        <v>242895.08186880525</v>
      </c>
      <c r="V78" s="157">
        <f t="shared" si="78"/>
        <v>15581.589490881626</v>
      </c>
      <c r="W78" s="158">
        <f t="shared" si="79"/>
        <v>6.8546698780977813E-2</v>
      </c>
      <c r="X78" s="159"/>
      <c r="Y78" s="89">
        <v>1569682.4217367913</v>
      </c>
      <c r="Z78" s="89">
        <v>1480532.3493533011</v>
      </c>
      <c r="AA78" s="157">
        <f t="shared" si="80"/>
        <v>-89150.072383490158</v>
      </c>
      <c r="AB78" s="158">
        <f t="shared" si="81"/>
        <v>-5.6794974033568611E-2</v>
      </c>
      <c r="AC78" s="158"/>
      <c r="AD78" s="204">
        <v>-242943</v>
      </c>
      <c r="AE78" s="204">
        <v>-242943</v>
      </c>
      <c r="AF78" s="292">
        <f t="shared" si="82"/>
        <v>0</v>
      </c>
      <c r="AG78" s="203">
        <f t="shared" si="83"/>
        <v>0</v>
      </c>
      <c r="AH78" s="158"/>
      <c r="AI78" s="291">
        <f t="shared" si="70"/>
        <v>1326739.4217367913</v>
      </c>
      <c r="AJ78" s="291">
        <f t="shared" si="71"/>
        <v>1237589.3493533011</v>
      </c>
      <c r="AK78" s="157">
        <f t="shared" si="84"/>
        <v>-89150.072383490158</v>
      </c>
      <c r="AL78" s="158">
        <f t="shared" si="85"/>
        <v>-6.7194862022556548E-2</v>
      </c>
      <c r="AN78" s="108">
        <f t="shared" si="86"/>
        <v>658.12268685993331</v>
      </c>
      <c r="AO78" s="108">
        <f t="shared" si="87"/>
        <v>639.47640365099471</v>
      </c>
      <c r="AP78" s="157">
        <f t="shared" si="88"/>
        <v>-18.646283208938598</v>
      </c>
      <c r="AQ78" s="158">
        <f t="shared" si="89"/>
        <v>-2.8332533707209888E-2</v>
      </c>
      <c r="AR78" s="293"/>
      <c r="AS78" s="108">
        <v>444.89204556312973</v>
      </c>
      <c r="AT78" s="108">
        <f t="shared" si="90"/>
        <v>404.06260771873212</v>
      </c>
      <c r="AU78" s="108">
        <f t="shared" si="91"/>
        <v>-40.829437844397603</v>
      </c>
      <c r="AV78" s="180">
        <f t="shared" si="92"/>
        <v>-9.1773809515333191E-2</v>
      </c>
      <c r="AW78" s="293"/>
      <c r="AX78" s="108">
        <v>186.78183432861431</v>
      </c>
      <c r="AY78" s="108">
        <f t="shared" si="93"/>
        <v>204.80192400405164</v>
      </c>
      <c r="AZ78" s="157">
        <f t="shared" si="94"/>
        <v>18.020089675437333</v>
      </c>
      <c r="BA78" s="158">
        <f t="shared" si="95"/>
        <v>9.6476671514713355E-2</v>
      </c>
      <c r="BB78" s="293"/>
      <c r="BC78" s="108">
        <f t="shared" si="96"/>
        <v>1289.7965667516773</v>
      </c>
      <c r="BD78" s="108">
        <f t="shared" si="97"/>
        <v>1248.3409353737784</v>
      </c>
      <c r="BE78" s="157">
        <f t="shared" si="98"/>
        <v>-41.455631377898953</v>
      </c>
      <c r="BF78" s="158">
        <f t="shared" si="99"/>
        <v>-3.2141217031073352E-2</v>
      </c>
      <c r="BG78" s="294"/>
      <c r="BH78" s="108">
        <v>-199.62448644207066</v>
      </c>
      <c r="BI78" s="108">
        <v>-199.62448644207066</v>
      </c>
      <c r="BJ78" s="157">
        <f t="shared" si="100"/>
        <v>0</v>
      </c>
      <c r="BK78" s="158">
        <f t="shared" si="101"/>
        <v>0</v>
      </c>
      <c r="BL78" s="158"/>
      <c r="BM78" s="108">
        <f t="shared" si="102"/>
        <v>1090.1720803096066</v>
      </c>
      <c r="BN78" s="108">
        <f t="shared" si="103"/>
        <v>1043.498608223694</v>
      </c>
      <c r="BO78" s="268">
        <f t="shared" si="104"/>
        <v>-46.673472085912636</v>
      </c>
      <c r="BP78" s="158">
        <f t="shared" si="105"/>
        <v>-4.2812940203584615E-2</v>
      </c>
    </row>
    <row r="79" spans="1:68">
      <c r="A79" s="82">
        <v>217</v>
      </c>
      <c r="B79" s="92">
        <v>16</v>
      </c>
      <c r="C79" s="92">
        <v>16</v>
      </c>
      <c r="D79" s="83" t="s">
        <v>91</v>
      </c>
      <c r="E79" s="85">
        <v>5246</v>
      </c>
      <c r="F79" s="108">
        <v>5264</v>
      </c>
      <c r="G79" s="157">
        <f t="shared" si="72"/>
        <v>18</v>
      </c>
      <c r="H79" s="158">
        <f t="shared" si="73"/>
        <v>3.4311856652687761E-3</v>
      </c>
      <c r="I79" s="158"/>
      <c r="J79" s="108">
        <v>1495452.7424927892</v>
      </c>
      <c r="K79" s="291">
        <v>1777455.5506779233</v>
      </c>
      <c r="L79" s="157">
        <f t="shared" si="74"/>
        <v>282002.80818513408</v>
      </c>
      <c r="M79" s="158">
        <f t="shared" si="75"/>
        <v>0.18857353373471369</v>
      </c>
      <c r="N79" s="158"/>
      <c r="O79" s="108">
        <v>2761036.5745834182</v>
      </c>
      <c r="P79" s="291">
        <v>2639016.9318707418</v>
      </c>
      <c r="Q79" s="157">
        <f t="shared" si="76"/>
        <v>-122019.64271267643</v>
      </c>
      <c r="R79" s="158">
        <f t="shared" si="77"/>
        <v>-4.4193417731558521E-2</v>
      </c>
      <c r="S79" s="158"/>
      <c r="T79" s="108">
        <v>593859.30063239927</v>
      </c>
      <c r="U79" s="108">
        <v>644233.27308707358</v>
      </c>
      <c r="V79" s="157">
        <f t="shared" si="78"/>
        <v>50373.972454674309</v>
      </c>
      <c r="W79" s="158">
        <f t="shared" si="79"/>
        <v>8.4824759671240632E-2</v>
      </c>
      <c r="X79" s="159"/>
      <c r="Y79" s="89">
        <v>4850348.6177086066</v>
      </c>
      <c r="Z79" s="89">
        <v>5060705.7556357384</v>
      </c>
      <c r="AA79" s="157">
        <f t="shared" si="80"/>
        <v>210357.13792713173</v>
      </c>
      <c r="AB79" s="158">
        <f t="shared" si="81"/>
        <v>4.3369488361953722E-2</v>
      </c>
      <c r="AC79" s="158"/>
      <c r="AD79" s="204">
        <v>195283</v>
      </c>
      <c r="AE79" s="204">
        <v>195283</v>
      </c>
      <c r="AF79" s="292">
        <f t="shared" si="82"/>
        <v>0</v>
      </c>
      <c r="AG79" s="203">
        <f t="shared" si="83"/>
        <v>0</v>
      </c>
      <c r="AH79" s="158"/>
      <c r="AI79" s="291">
        <f t="shared" si="70"/>
        <v>5045631.6177086066</v>
      </c>
      <c r="AJ79" s="291">
        <f t="shared" si="71"/>
        <v>5255988.7556357384</v>
      </c>
      <c r="AK79" s="157">
        <f t="shared" si="84"/>
        <v>210357.13792713173</v>
      </c>
      <c r="AL79" s="158">
        <f t="shared" si="85"/>
        <v>4.1690942554910911E-2</v>
      </c>
      <c r="AN79" s="108">
        <f t="shared" si="86"/>
        <v>285.06533406267425</v>
      </c>
      <c r="AO79" s="108">
        <f t="shared" si="87"/>
        <v>337.66252862422556</v>
      </c>
      <c r="AP79" s="157">
        <f t="shared" si="88"/>
        <v>52.597194561551305</v>
      </c>
      <c r="AQ79" s="158">
        <f t="shared" si="89"/>
        <v>0.18450926253273336</v>
      </c>
      <c r="AR79" s="293"/>
      <c r="AS79" s="108">
        <v>526.31272866630161</v>
      </c>
      <c r="AT79" s="108">
        <f t="shared" si="90"/>
        <v>501.33300377483698</v>
      </c>
      <c r="AU79" s="108">
        <f t="shared" si="91"/>
        <v>-24.979724891464627</v>
      </c>
      <c r="AV79" s="180">
        <f t="shared" si="92"/>
        <v>-4.7461753309224142E-2</v>
      </c>
      <c r="AW79" s="293"/>
      <c r="AX79" s="108">
        <v>113.20230663980162</v>
      </c>
      <c r="AY79" s="108">
        <f t="shared" si="93"/>
        <v>122.38474032809148</v>
      </c>
      <c r="AZ79" s="157">
        <f t="shared" si="94"/>
        <v>9.1824336882898621</v>
      </c>
      <c r="BA79" s="158">
        <f t="shared" si="95"/>
        <v>8.1115252514310024E-2</v>
      </c>
      <c r="BB79" s="293"/>
      <c r="BC79" s="108">
        <f t="shared" si="96"/>
        <v>924.5803693687775</v>
      </c>
      <c r="BD79" s="108">
        <f t="shared" si="97"/>
        <v>961.38027272715397</v>
      </c>
      <c r="BE79" s="157">
        <f t="shared" si="98"/>
        <v>36.799903358376469</v>
      </c>
      <c r="BF79" s="158">
        <f t="shared" si="99"/>
        <v>3.9801735552205397E-2</v>
      </c>
      <c r="BG79" s="294"/>
      <c r="BH79" s="108">
        <v>37.2251239039268</v>
      </c>
      <c r="BI79" s="108">
        <v>37.2251239039268</v>
      </c>
      <c r="BJ79" s="157">
        <f t="shared" si="100"/>
        <v>0</v>
      </c>
      <c r="BK79" s="158">
        <f t="shared" si="101"/>
        <v>0</v>
      </c>
      <c r="BL79" s="158"/>
      <c r="BM79" s="108">
        <f t="shared" si="102"/>
        <v>961.80549327270433</v>
      </c>
      <c r="BN79" s="108">
        <f t="shared" si="103"/>
        <v>998.47810707365852</v>
      </c>
      <c r="BO79" s="268">
        <f t="shared" si="104"/>
        <v>36.672613800954196</v>
      </c>
      <c r="BP79" s="158">
        <f t="shared" si="105"/>
        <v>3.812892945346931E-2</v>
      </c>
    </row>
    <row r="80" spans="1:68">
      <c r="A80" s="82">
        <v>218</v>
      </c>
      <c r="B80" s="92">
        <v>14</v>
      </c>
      <c r="C80" s="92">
        <v>14</v>
      </c>
      <c r="D80" s="83" t="s">
        <v>92</v>
      </c>
      <c r="E80" s="85">
        <v>1188</v>
      </c>
      <c r="F80" s="108">
        <v>1159</v>
      </c>
      <c r="G80" s="157">
        <f t="shared" si="72"/>
        <v>-29</v>
      </c>
      <c r="H80" s="158">
        <f t="shared" si="73"/>
        <v>-2.4410774410774411E-2</v>
      </c>
      <c r="I80" s="158"/>
      <c r="J80" s="108">
        <v>469824.08329906268</v>
      </c>
      <c r="K80" s="291">
        <v>386120.05381305102</v>
      </c>
      <c r="L80" s="157">
        <f t="shared" si="74"/>
        <v>-83704.029486011656</v>
      </c>
      <c r="M80" s="158">
        <f t="shared" si="75"/>
        <v>-0.1781603635519266</v>
      </c>
      <c r="N80" s="158"/>
      <c r="O80" s="108">
        <v>705355.68350785447</v>
      </c>
      <c r="P80" s="291">
        <v>715719.17315356585</v>
      </c>
      <c r="Q80" s="157">
        <f t="shared" si="76"/>
        <v>10363.489645711379</v>
      </c>
      <c r="R80" s="158">
        <f t="shared" si="77"/>
        <v>1.4692572680738846E-2</v>
      </c>
      <c r="S80" s="158"/>
      <c r="T80" s="108">
        <v>249393.84368089002</v>
      </c>
      <c r="U80" s="108">
        <v>265726.20879529812</v>
      </c>
      <c r="V80" s="157">
        <f t="shared" si="78"/>
        <v>16332.365114408109</v>
      </c>
      <c r="W80" s="158">
        <f t="shared" si="79"/>
        <v>6.548824491155468E-2</v>
      </c>
      <c r="X80" s="159"/>
      <c r="Y80" s="89">
        <v>1424573.6104878073</v>
      </c>
      <c r="Z80" s="89">
        <v>1367565.4357619151</v>
      </c>
      <c r="AA80" s="157">
        <f t="shared" si="80"/>
        <v>-57008.174725892255</v>
      </c>
      <c r="AB80" s="158">
        <f t="shared" si="81"/>
        <v>-4.0017710777592828E-2</v>
      </c>
      <c r="AC80" s="158"/>
      <c r="AD80" s="204">
        <v>-254658</v>
      </c>
      <c r="AE80" s="204">
        <v>-254658</v>
      </c>
      <c r="AF80" s="292">
        <f t="shared" si="82"/>
        <v>0</v>
      </c>
      <c r="AG80" s="203">
        <f t="shared" si="83"/>
        <v>0</v>
      </c>
      <c r="AH80" s="158"/>
      <c r="AI80" s="291">
        <f t="shared" si="70"/>
        <v>1169915.6104878073</v>
      </c>
      <c r="AJ80" s="291">
        <f t="shared" si="71"/>
        <v>1112907.4357619151</v>
      </c>
      <c r="AK80" s="157">
        <f t="shared" si="84"/>
        <v>-57008.174725892255</v>
      </c>
      <c r="AL80" s="158">
        <f t="shared" si="85"/>
        <v>-4.8728450338501046E-2</v>
      </c>
      <c r="AN80" s="108">
        <f t="shared" si="86"/>
        <v>395.47481759180363</v>
      </c>
      <c r="AO80" s="108">
        <f t="shared" si="87"/>
        <v>333.14931303973339</v>
      </c>
      <c r="AP80" s="157">
        <f t="shared" si="88"/>
        <v>-62.325504552070242</v>
      </c>
      <c r="AQ80" s="158">
        <f t="shared" si="89"/>
        <v>-0.15759664529740203</v>
      </c>
      <c r="AR80" s="293"/>
      <c r="AS80" s="108">
        <v>593.73374032647678</v>
      </c>
      <c r="AT80" s="108">
        <f t="shared" si="90"/>
        <v>617.53164206519921</v>
      </c>
      <c r="AU80" s="108">
        <f t="shared" si="91"/>
        <v>23.79790173872243</v>
      </c>
      <c r="AV80" s="180">
        <f t="shared" si="92"/>
        <v>4.0081774240481365E-2</v>
      </c>
      <c r="AW80" s="293"/>
      <c r="AX80" s="108">
        <v>209.927477845867</v>
      </c>
      <c r="AY80" s="108">
        <f t="shared" si="93"/>
        <v>229.27196617368259</v>
      </c>
      <c r="AZ80" s="157">
        <f t="shared" si="94"/>
        <v>19.344488327815583</v>
      </c>
      <c r="BA80" s="158">
        <f t="shared" si="95"/>
        <v>9.214843395593357E-2</v>
      </c>
      <c r="BB80" s="293"/>
      <c r="BC80" s="108">
        <f t="shared" si="96"/>
        <v>1199.1360357641477</v>
      </c>
      <c r="BD80" s="108">
        <f t="shared" si="97"/>
        <v>1179.9529212786151</v>
      </c>
      <c r="BE80" s="157">
        <f t="shared" si="98"/>
        <v>-19.183114485532542</v>
      </c>
      <c r="BF80" s="158">
        <f t="shared" si="99"/>
        <v>-1.5997446422588851E-2</v>
      </c>
      <c r="BG80" s="294"/>
      <c r="BH80" s="108">
        <v>-214.35858585858585</v>
      </c>
      <c r="BI80" s="108">
        <v>-214.35858585858585</v>
      </c>
      <c r="BJ80" s="157">
        <f t="shared" si="100"/>
        <v>0</v>
      </c>
      <c r="BK80" s="158">
        <f t="shared" si="101"/>
        <v>0</v>
      </c>
      <c r="BL80" s="158"/>
      <c r="BM80" s="108">
        <f t="shared" si="102"/>
        <v>984.77744990556175</v>
      </c>
      <c r="BN80" s="108">
        <f t="shared" si="103"/>
        <v>960.23074699043582</v>
      </c>
      <c r="BO80" s="268">
        <f t="shared" si="104"/>
        <v>-24.546702915125934</v>
      </c>
      <c r="BP80" s="158">
        <f t="shared" si="105"/>
        <v>-2.4926142365952749E-2</v>
      </c>
    </row>
    <row r="81" spans="1:68">
      <c r="A81" s="82">
        <v>224</v>
      </c>
      <c r="B81" s="92">
        <v>1</v>
      </c>
      <c r="C81" s="93">
        <v>33</v>
      </c>
      <c r="D81" s="83" t="s">
        <v>93</v>
      </c>
      <c r="E81" s="85">
        <v>8581</v>
      </c>
      <c r="F81" s="108">
        <v>8440</v>
      </c>
      <c r="G81" s="157">
        <f t="shared" si="72"/>
        <v>-141</v>
      </c>
      <c r="H81" s="158">
        <f t="shared" si="73"/>
        <v>-1.6431651322689662E-2</v>
      </c>
      <c r="I81" s="158"/>
      <c r="J81" s="108">
        <v>2937064.2186617563</v>
      </c>
      <c r="K81" s="291">
        <v>2665856.7655535135</v>
      </c>
      <c r="L81" s="157">
        <f t="shared" si="74"/>
        <v>-271207.45310824271</v>
      </c>
      <c r="M81" s="158">
        <f t="shared" si="75"/>
        <v>-9.233964017028394E-2</v>
      </c>
      <c r="N81" s="158"/>
      <c r="O81" s="108">
        <v>3717679.6953826873</v>
      </c>
      <c r="P81" s="291">
        <v>3775362.006637278</v>
      </c>
      <c r="Q81" s="157">
        <f t="shared" si="76"/>
        <v>57682.31125459075</v>
      </c>
      <c r="R81" s="158">
        <f t="shared" si="77"/>
        <v>1.5515675362305009E-2</v>
      </c>
      <c r="S81" s="158"/>
      <c r="T81" s="108">
        <v>802653.84791842243</v>
      </c>
      <c r="U81" s="108">
        <v>863247.42315055674</v>
      </c>
      <c r="V81" s="157">
        <f t="shared" si="78"/>
        <v>60593.575232134317</v>
      </c>
      <c r="W81" s="158">
        <f t="shared" si="79"/>
        <v>7.549154020662309E-2</v>
      </c>
      <c r="X81" s="159"/>
      <c r="Y81" s="89">
        <v>7457397.7619628664</v>
      </c>
      <c r="Z81" s="89">
        <v>7304466.1953413486</v>
      </c>
      <c r="AA81" s="157">
        <f t="shared" si="80"/>
        <v>-152931.56662151776</v>
      </c>
      <c r="AB81" s="158">
        <f t="shared" si="81"/>
        <v>-2.0507363493678599E-2</v>
      </c>
      <c r="AC81" s="158"/>
      <c r="AD81" s="204">
        <v>-427083</v>
      </c>
      <c r="AE81" s="204">
        <v>-427083</v>
      </c>
      <c r="AF81" s="292">
        <f t="shared" si="82"/>
        <v>0</v>
      </c>
      <c r="AG81" s="203">
        <f t="shared" si="83"/>
        <v>0</v>
      </c>
      <c r="AH81" s="158"/>
      <c r="AI81" s="291">
        <f t="shared" si="70"/>
        <v>7030314.7619628664</v>
      </c>
      <c r="AJ81" s="291">
        <f t="shared" si="71"/>
        <v>6877383.1953413486</v>
      </c>
      <c r="AK81" s="157">
        <f t="shared" si="84"/>
        <v>-152931.56662151776</v>
      </c>
      <c r="AL81" s="158">
        <f t="shared" si="85"/>
        <v>-2.1753160676239652E-2</v>
      </c>
      <c r="AN81" s="108">
        <f t="shared" si="86"/>
        <v>342.27528477587185</v>
      </c>
      <c r="AO81" s="108">
        <f t="shared" si="87"/>
        <v>315.85980634520303</v>
      </c>
      <c r="AP81" s="157">
        <f t="shared" si="88"/>
        <v>-26.415478430668827</v>
      </c>
      <c r="AQ81" s="158">
        <f t="shared" si="89"/>
        <v>-7.7176119940901275E-2</v>
      </c>
      <c r="AR81" s="293"/>
      <c r="AS81" s="108">
        <v>433.24550697852084</v>
      </c>
      <c r="AT81" s="108">
        <f t="shared" si="90"/>
        <v>447.3177732982557</v>
      </c>
      <c r="AU81" s="108">
        <f t="shared" si="91"/>
        <v>14.072266319734865</v>
      </c>
      <c r="AV81" s="180">
        <f t="shared" si="92"/>
        <v>3.2481043872504674E-2</v>
      </c>
      <c r="AW81" s="293"/>
      <c r="AX81" s="108">
        <v>93.538497601494285</v>
      </c>
      <c r="AY81" s="108">
        <f t="shared" si="93"/>
        <v>102.28050037328872</v>
      </c>
      <c r="AZ81" s="157">
        <f t="shared" si="94"/>
        <v>8.7420027717944322</v>
      </c>
      <c r="BA81" s="158">
        <f t="shared" si="95"/>
        <v>9.3458875179269263E-2</v>
      </c>
      <c r="BB81" s="293"/>
      <c r="BC81" s="108">
        <f t="shared" si="96"/>
        <v>869.05928935588702</v>
      </c>
      <c r="BD81" s="108">
        <f t="shared" si="97"/>
        <v>865.45808001674743</v>
      </c>
      <c r="BE81" s="157">
        <f t="shared" si="98"/>
        <v>-3.6012093391395865</v>
      </c>
      <c r="BF81" s="158">
        <f t="shared" si="99"/>
        <v>-4.143801675267361E-3</v>
      </c>
      <c r="BG81" s="294"/>
      <c r="BH81" s="108">
        <v>-49.770772637221768</v>
      </c>
      <c r="BI81" s="108">
        <v>-49.770772637221768</v>
      </c>
      <c r="BJ81" s="157">
        <f t="shared" si="100"/>
        <v>0</v>
      </c>
      <c r="BK81" s="158">
        <f t="shared" si="101"/>
        <v>0</v>
      </c>
      <c r="BL81" s="158"/>
      <c r="BM81" s="108">
        <f t="shared" si="102"/>
        <v>819.28851671866528</v>
      </c>
      <c r="BN81" s="108">
        <f t="shared" si="103"/>
        <v>814.8558288319133</v>
      </c>
      <c r="BO81" s="268">
        <f t="shared" si="104"/>
        <v>-4.4326878867519781</v>
      </c>
      <c r="BP81" s="158">
        <f t="shared" si="105"/>
        <v>-5.4104113463049001E-3</v>
      </c>
    </row>
    <row r="82" spans="1:68">
      <c r="A82" s="82">
        <v>226</v>
      </c>
      <c r="B82" s="92">
        <v>13</v>
      </c>
      <c r="C82" s="92">
        <v>13</v>
      </c>
      <c r="D82" s="83" t="s">
        <v>94</v>
      </c>
      <c r="E82" s="85">
        <v>3625</v>
      </c>
      <c r="F82" s="108">
        <v>3573</v>
      </c>
      <c r="G82" s="157">
        <f t="shared" si="72"/>
        <v>-52</v>
      </c>
      <c r="H82" s="158">
        <f t="shared" si="73"/>
        <v>-1.4344827586206896E-2</v>
      </c>
      <c r="I82" s="158"/>
      <c r="J82" s="108">
        <v>1495317.3318458169</v>
      </c>
      <c r="K82" s="291">
        <v>1330597.8397453204</v>
      </c>
      <c r="L82" s="157">
        <f t="shared" si="74"/>
        <v>-164719.49210049654</v>
      </c>
      <c r="M82" s="158">
        <f t="shared" si="75"/>
        <v>-0.11015688014340548</v>
      </c>
      <c r="N82" s="158"/>
      <c r="O82" s="108">
        <v>1709455.0664329596</v>
      </c>
      <c r="P82" s="291">
        <v>1634054.9380099119</v>
      </c>
      <c r="Q82" s="157">
        <f t="shared" si="76"/>
        <v>-75400.128423047718</v>
      </c>
      <c r="R82" s="158">
        <f t="shared" si="77"/>
        <v>-4.410769835581678E-2</v>
      </c>
      <c r="S82" s="158"/>
      <c r="T82" s="108">
        <v>561514.679370492</v>
      </c>
      <c r="U82" s="108">
        <v>603439.93181085342</v>
      </c>
      <c r="V82" s="157">
        <f t="shared" si="78"/>
        <v>41925.252440361422</v>
      </c>
      <c r="W82" s="158">
        <f t="shared" si="79"/>
        <v>7.4664570634846744E-2</v>
      </c>
      <c r="X82" s="159"/>
      <c r="Y82" s="89">
        <v>3766287.0776492683</v>
      </c>
      <c r="Z82" s="89">
        <v>3568092.7095660861</v>
      </c>
      <c r="AA82" s="157">
        <f t="shared" si="80"/>
        <v>-198194.36808318226</v>
      </c>
      <c r="AB82" s="158">
        <f t="shared" si="81"/>
        <v>-5.2623276982615319E-2</v>
      </c>
      <c r="AC82" s="158"/>
      <c r="AD82" s="204">
        <v>65480</v>
      </c>
      <c r="AE82" s="204">
        <v>65480</v>
      </c>
      <c r="AF82" s="292">
        <f t="shared" si="82"/>
        <v>0</v>
      </c>
      <c r="AG82" s="203">
        <f t="shared" si="83"/>
        <v>0</v>
      </c>
      <c r="AH82" s="158"/>
      <c r="AI82" s="291">
        <f t="shared" si="70"/>
        <v>3831767.0776492683</v>
      </c>
      <c r="AJ82" s="291">
        <f t="shared" si="71"/>
        <v>3633572.7095660861</v>
      </c>
      <c r="AK82" s="157">
        <f t="shared" si="84"/>
        <v>-198194.36808318226</v>
      </c>
      <c r="AL82" s="158">
        <f t="shared" si="85"/>
        <v>-5.1724012463923441E-2</v>
      </c>
      <c r="AN82" s="108">
        <f t="shared" si="86"/>
        <v>412.50133292298398</v>
      </c>
      <c r="AO82" s="108">
        <f t="shared" si="87"/>
        <v>372.40353757215797</v>
      </c>
      <c r="AP82" s="157">
        <f t="shared" si="88"/>
        <v>-40.097795350826004</v>
      </c>
      <c r="AQ82" s="158">
        <f t="shared" si="89"/>
        <v>-9.7206462502055627E-2</v>
      </c>
      <c r="AR82" s="293"/>
      <c r="AS82" s="108">
        <v>471.57381142978198</v>
      </c>
      <c r="AT82" s="108">
        <f t="shared" si="90"/>
        <v>457.33415561430502</v>
      </c>
      <c r="AU82" s="108">
        <f t="shared" si="91"/>
        <v>-14.239655815476965</v>
      </c>
      <c r="AV82" s="180">
        <f t="shared" si="92"/>
        <v>-3.0196027579019347E-2</v>
      </c>
      <c r="AW82" s="293"/>
      <c r="AX82" s="108">
        <v>154.90060120565298</v>
      </c>
      <c r="AY82" s="108">
        <f t="shared" si="93"/>
        <v>168.88886980432505</v>
      </c>
      <c r="AZ82" s="157">
        <f t="shared" si="94"/>
        <v>13.988268598672079</v>
      </c>
      <c r="BA82" s="158">
        <f t="shared" si="95"/>
        <v>9.030480508013411E-2</v>
      </c>
      <c r="BB82" s="293"/>
      <c r="BC82" s="108">
        <f t="shared" si="96"/>
        <v>1038.9757455584188</v>
      </c>
      <c r="BD82" s="108">
        <f t="shared" si="97"/>
        <v>998.6265629907881</v>
      </c>
      <c r="BE82" s="157">
        <f t="shared" si="98"/>
        <v>-40.349182567630692</v>
      </c>
      <c r="BF82" s="158">
        <f t="shared" si="99"/>
        <v>-3.8835538500414366E-2</v>
      </c>
      <c r="BG82" s="294"/>
      <c r="BH82" s="108">
        <v>-8.1994482758620695</v>
      </c>
      <c r="BI82" s="108">
        <v>-8.1994482758620695</v>
      </c>
      <c r="BJ82" s="157">
        <f t="shared" si="100"/>
        <v>0</v>
      </c>
      <c r="BK82" s="158">
        <f t="shared" si="101"/>
        <v>0</v>
      </c>
      <c r="BL82" s="158"/>
      <c r="BM82" s="108">
        <f t="shared" si="102"/>
        <v>1057.0391938342809</v>
      </c>
      <c r="BN82" s="108">
        <f t="shared" si="103"/>
        <v>1016.9528994027669</v>
      </c>
      <c r="BO82" s="268">
        <f t="shared" si="104"/>
        <v>-40.086294431514034</v>
      </c>
      <c r="BP82" s="158">
        <f t="shared" si="105"/>
        <v>-3.7923186448844799E-2</v>
      </c>
    </row>
    <row r="83" spans="1:68">
      <c r="A83" s="82">
        <v>230</v>
      </c>
      <c r="B83" s="92">
        <v>4</v>
      </c>
      <c r="C83" s="92">
        <v>4</v>
      </c>
      <c r="D83" s="83" t="s">
        <v>95</v>
      </c>
      <c r="E83" s="85">
        <v>2216</v>
      </c>
      <c r="F83" s="108">
        <v>2170</v>
      </c>
      <c r="G83" s="157">
        <f t="shared" si="72"/>
        <v>-46</v>
      </c>
      <c r="H83" s="158">
        <f t="shared" si="73"/>
        <v>-2.0758122743682311E-2</v>
      </c>
      <c r="I83" s="158"/>
      <c r="J83" s="108">
        <v>848534.73686708754</v>
      </c>
      <c r="K83" s="291">
        <v>812630.85851004766</v>
      </c>
      <c r="L83" s="157">
        <f t="shared" si="74"/>
        <v>-35903.878357039881</v>
      </c>
      <c r="M83" s="158">
        <f t="shared" si="75"/>
        <v>-4.2312797340038392E-2</v>
      </c>
      <c r="N83" s="158"/>
      <c r="O83" s="108">
        <v>1316875.7598142105</v>
      </c>
      <c r="P83" s="291">
        <v>1261223.5799344373</v>
      </c>
      <c r="Q83" s="157">
        <f t="shared" si="76"/>
        <v>-55652.179879773175</v>
      </c>
      <c r="R83" s="158">
        <f t="shared" si="77"/>
        <v>-4.2260767171858934E-2</v>
      </c>
      <c r="S83" s="158"/>
      <c r="T83" s="108">
        <v>470858.53308382578</v>
      </c>
      <c r="U83" s="108">
        <v>497298.86839775101</v>
      </c>
      <c r="V83" s="157">
        <f t="shared" si="78"/>
        <v>26440.335313925229</v>
      </c>
      <c r="W83" s="158">
        <f t="shared" si="79"/>
        <v>5.6153458960927702E-2</v>
      </c>
      <c r="X83" s="159"/>
      <c r="Y83" s="89">
        <v>2636269.029765124</v>
      </c>
      <c r="Z83" s="89">
        <v>2571153.3068422358</v>
      </c>
      <c r="AA83" s="157">
        <f t="shared" si="80"/>
        <v>-65115.722922888119</v>
      </c>
      <c r="AB83" s="158">
        <f t="shared" si="81"/>
        <v>-2.4699953679875208E-2</v>
      </c>
      <c r="AC83" s="158"/>
      <c r="AD83" s="204">
        <v>-399188</v>
      </c>
      <c r="AE83" s="204">
        <v>-399188</v>
      </c>
      <c r="AF83" s="292">
        <f t="shared" si="82"/>
        <v>0</v>
      </c>
      <c r="AG83" s="203">
        <f t="shared" si="83"/>
        <v>0</v>
      </c>
      <c r="AH83" s="158"/>
      <c r="AI83" s="291">
        <f t="shared" si="70"/>
        <v>2237081.029765124</v>
      </c>
      <c r="AJ83" s="291">
        <f t="shared" si="71"/>
        <v>2171965.3068422358</v>
      </c>
      <c r="AK83" s="157">
        <f t="shared" si="84"/>
        <v>-65115.722922888119</v>
      </c>
      <c r="AL83" s="158">
        <f t="shared" si="85"/>
        <v>-2.9107449420249547E-2</v>
      </c>
      <c r="AN83" s="108">
        <f t="shared" si="86"/>
        <v>382.91278739489508</v>
      </c>
      <c r="AO83" s="108">
        <f t="shared" si="87"/>
        <v>374.484266594492</v>
      </c>
      <c r="AP83" s="157">
        <f t="shared" si="88"/>
        <v>-8.4285208004030778</v>
      </c>
      <c r="AQ83" s="158">
        <f t="shared" si="89"/>
        <v>-2.201159396567973E-2</v>
      </c>
      <c r="AR83" s="293"/>
      <c r="AS83" s="108">
        <v>594.25801435659321</v>
      </c>
      <c r="AT83" s="108">
        <f t="shared" si="90"/>
        <v>581.20902301126148</v>
      </c>
      <c r="AU83" s="108">
        <f t="shared" si="91"/>
        <v>-13.048991345331729</v>
      </c>
      <c r="AV83" s="180">
        <f t="shared" si="92"/>
        <v>-2.1958460853843009E-2</v>
      </c>
      <c r="AW83" s="293"/>
      <c r="AX83" s="108">
        <v>212.48128749270117</v>
      </c>
      <c r="AY83" s="108">
        <f t="shared" si="93"/>
        <v>229.1699854367516</v>
      </c>
      <c r="AZ83" s="157">
        <f t="shared" si="94"/>
        <v>16.688697944050432</v>
      </c>
      <c r="BA83" s="158">
        <f t="shared" si="95"/>
        <v>7.8541965464246799E-2</v>
      </c>
      <c r="BB83" s="293"/>
      <c r="BC83" s="108">
        <f t="shared" si="96"/>
        <v>1189.6520892441895</v>
      </c>
      <c r="BD83" s="108">
        <f t="shared" si="97"/>
        <v>1184.8632750425049</v>
      </c>
      <c r="BE83" s="157">
        <f t="shared" si="98"/>
        <v>-4.788814201684545</v>
      </c>
      <c r="BF83" s="158">
        <f t="shared" si="99"/>
        <v>-4.0253904859924028E-3</v>
      </c>
      <c r="BG83" s="294"/>
      <c r="BH83" s="108">
        <v>-180.13898916967509</v>
      </c>
      <c r="BI83" s="108">
        <v>-180.13898916967509</v>
      </c>
      <c r="BJ83" s="157">
        <f t="shared" si="100"/>
        <v>0</v>
      </c>
      <c r="BK83" s="158">
        <f t="shared" si="101"/>
        <v>0</v>
      </c>
      <c r="BL83" s="158"/>
      <c r="BM83" s="108">
        <f t="shared" si="102"/>
        <v>1009.5131000745145</v>
      </c>
      <c r="BN83" s="108">
        <f t="shared" si="103"/>
        <v>1000.905671355869</v>
      </c>
      <c r="BO83" s="268">
        <f t="shared" si="104"/>
        <v>-8.6074287186454512</v>
      </c>
      <c r="BP83" s="158">
        <f t="shared" si="105"/>
        <v>-8.5263170116466214E-3</v>
      </c>
    </row>
    <row r="84" spans="1:68">
      <c r="A84" s="82">
        <v>231</v>
      </c>
      <c r="B84" s="92">
        <v>15</v>
      </c>
      <c r="C84" s="92">
        <v>15</v>
      </c>
      <c r="D84" s="83" t="s">
        <v>96</v>
      </c>
      <c r="E84" s="85">
        <v>1208</v>
      </c>
      <c r="F84" s="108">
        <v>1241</v>
      </c>
      <c r="G84" s="157">
        <f t="shared" si="72"/>
        <v>33</v>
      </c>
      <c r="H84" s="158">
        <f t="shared" si="73"/>
        <v>2.7317880794701987E-2</v>
      </c>
      <c r="I84" s="158"/>
      <c r="J84" s="108">
        <v>-945178.74110052618</v>
      </c>
      <c r="K84" s="291">
        <v>-664291.78568106063</v>
      </c>
      <c r="L84" s="157">
        <f t="shared" si="74"/>
        <v>280886.95541946555</v>
      </c>
      <c r="M84" s="158">
        <f t="shared" si="75"/>
        <v>-0.29717866389209374</v>
      </c>
      <c r="N84" s="158"/>
      <c r="O84" s="108">
        <v>-42034.061503473516</v>
      </c>
      <c r="P84" s="291">
        <v>-48496.417174415947</v>
      </c>
      <c r="Q84" s="157">
        <f t="shared" si="76"/>
        <v>-6462.3556709424302</v>
      </c>
      <c r="R84" s="158">
        <f t="shared" si="77"/>
        <v>0.15374092913691931</v>
      </c>
      <c r="S84" s="158"/>
      <c r="T84" s="108">
        <v>139179.60929115291</v>
      </c>
      <c r="U84" s="108">
        <v>153066.7540150054</v>
      </c>
      <c r="V84" s="157">
        <f t="shared" si="78"/>
        <v>13887.144723852485</v>
      </c>
      <c r="W84" s="158">
        <f t="shared" si="79"/>
        <v>9.9778586781355733E-2</v>
      </c>
      <c r="X84" s="159"/>
      <c r="Y84" s="89">
        <v>-848033.19331284682</v>
      </c>
      <c r="Z84" s="89">
        <v>-559721.4488404711</v>
      </c>
      <c r="AA84" s="157">
        <f t="shared" si="80"/>
        <v>288311.74447237572</v>
      </c>
      <c r="AB84" s="158">
        <f t="shared" si="81"/>
        <v>-0.33997695697038005</v>
      </c>
      <c r="AC84" s="158"/>
      <c r="AD84" s="204">
        <v>-14318</v>
      </c>
      <c r="AE84" s="204">
        <v>-14318</v>
      </c>
      <c r="AF84" s="292">
        <f t="shared" si="82"/>
        <v>0</v>
      </c>
      <c r="AG84" s="203">
        <f t="shared" si="83"/>
        <v>0</v>
      </c>
      <c r="AH84" s="158"/>
      <c r="AI84" s="291">
        <f t="shared" si="70"/>
        <v>-862351.19331284682</v>
      </c>
      <c r="AJ84" s="291">
        <f t="shared" si="71"/>
        <v>-574039.4488404711</v>
      </c>
      <c r="AK84" s="157">
        <f t="shared" si="84"/>
        <v>288311.74447237572</v>
      </c>
      <c r="AL84" s="158">
        <f t="shared" si="85"/>
        <v>-0.33433216850409225</v>
      </c>
      <c r="AN84" s="108">
        <f t="shared" si="86"/>
        <v>-782.43273269911106</v>
      </c>
      <c r="AO84" s="108">
        <f t="shared" si="87"/>
        <v>-535.28749853429542</v>
      </c>
      <c r="AP84" s="157">
        <f t="shared" si="88"/>
        <v>247.14523416481563</v>
      </c>
      <c r="AQ84" s="158">
        <f t="shared" si="89"/>
        <v>-0.31586770828497118</v>
      </c>
      <c r="AR84" s="293"/>
      <c r="AS84" s="108">
        <v>-34.796408529365493</v>
      </c>
      <c r="AT84" s="108">
        <f t="shared" si="90"/>
        <v>-39.07849893184202</v>
      </c>
      <c r="AU84" s="108">
        <f t="shared" si="91"/>
        <v>-4.2820904024765269</v>
      </c>
      <c r="AV84" s="180">
        <f t="shared" si="92"/>
        <v>0.12306127509862898</v>
      </c>
      <c r="AW84" s="293"/>
      <c r="AX84" s="108">
        <v>115.21490835360341</v>
      </c>
      <c r="AY84" s="108">
        <f t="shared" si="93"/>
        <v>123.34146173650717</v>
      </c>
      <c r="AZ84" s="157">
        <f t="shared" si="94"/>
        <v>8.1265533829037651</v>
      </c>
      <c r="BA84" s="158">
        <f t="shared" si="95"/>
        <v>7.0533870130441351E-2</v>
      </c>
      <c r="BB84" s="293"/>
      <c r="BC84" s="108">
        <f t="shared" si="96"/>
        <v>-702.01423287487319</v>
      </c>
      <c r="BD84" s="108">
        <f t="shared" si="97"/>
        <v>-451.0245357296302</v>
      </c>
      <c r="BE84" s="157">
        <f t="shared" si="98"/>
        <v>250.98969714524299</v>
      </c>
      <c r="BF84" s="158">
        <f t="shared" si="99"/>
        <v>-0.3575279323289437</v>
      </c>
      <c r="BG84" s="294"/>
      <c r="BH84" s="108">
        <v>-11.852649006622517</v>
      </c>
      <c r="BI84" s="108">
        <v>-11.852649006622517</v>
      </c>
      <c r="BJ84" s="157">
        <f t="shared" si="100"/>
        <v>0</v>
      </c>
      <c r="BK84" s="158">
        <f t="shared" si="101"/>
        <v>0</v>
      </c>
      <c r="BL84" s="158"/>
      <c r="BM84" s="108">
        <f t="shared" si="102"/>
        <v>-713.86688188149571</v>
      </c>
      <c r="BN84" s="108">
        <f t="shared" si="103"/>
        <v>-462.56200551206376</v>
      </c>
      <c r="BO84" s="268">
        <f t="shared" si="104"/>
        <v>251.30487636943195</v>
      </c>
      <c r="BP84" s="158">
        <f t="shared" si="105"/>
        <v>-0.35203324702090522</v>
      </c>
    </row>
    <row r="85" spans="1:68">
      <c r="A85" s="82">
        <v>232</v>
      </c>
      <c r="B85" s="92">
        <v>14</v>
      </c>
      <c r="C85" s="92">
        <v>14</v>
      </c>
      <c r="D85" s="83" t="s">
        <v>97</v>
      </c>
      <c r="E85" s="85">
        <v>12618</v>
      </c>
      <c r="F85" s="108">
        <v>12518</v>
      </c>
      <c r="G85" s="157">
        <f t="shared" si="72"/>
        <v>-100</v>
      </c>
      <c r="H85" s="158">
        <f t="shared" si="73"/>
        <v>-7.9251862418766843E-3</v>
      </c>
      <c r="I85" s="158"/>
      <c r="J85" s="108">
        <v>4126533.3787466022</v>
      </c>
      <c r="K85" s="291">
        <v>3985051.0177229298</v>
      </c>
      <c r="L85" s="157">
        <f t="shared" si="74"/>
        <v>-141482.36102367239</v>
      </c>
      <c r="M85" s="158">
        <f t="shared" si="75"/>
        <v>-3.428600911175627E-2</v>
      </c>
      <c r="N85" s="158"/>
      <c r="O85" s="108">
        <v>5292120.5407871753</v>
      </c>
      <c r="P85" s="291">
        <v>5471445.9029185735</v>
      </c>
      <c r="Q85" s="157">
        <f t="shared" si="76"/>
        <v>179325.36213139817</v>
      </c>
      <c r="R85" s="158">
        <f t="shared" si="77"/>
        <v>3.3885351013702429E-2</v>
      </c>
      <c r="S85" s="158"/>
      <c r="T85" s="108">
        <v>1827360.3122723184</v>
      </c>
      <c r="U85" s="108">
        <v>1964674.8830609508</v>
      </c>
      <c r="V85" s="157">
        <f t="shared" si="78"/>
        <v>137314.57078863238</v>
      </c>
      <c r="W85" s="158">
        <f t="shared" si="79"/>
        <v>7.5143675752639069E-2</v>
      </c>
      <c r="X85" s="159"/>
      <c r="Y85" s="89">
        <v>11246014.231806096</v>
      </c>
      <c r="Z85" s="89">
        <v>11421171.803702455</v>
      </c>
      <c r="AA85" s="157">
        <f t="shared" si="80"/>
        <v>175157.57189635932</v>
      </c>
      <c r="AB85" s="158">
        <f t="shared" si="81"/>
        <v>1.5575080049336665E-2</v>
      </c>
      <c r="AC85" s="158"/>
      <c r="AD85" s="204">
        <v>-286238</v>
      </c>
      <c r="AE85" s="204">
        <v>-286238</v>
      </c>
      <c r="AF85" s="292">
        <f t="shared" si="82"/>
        <v>0</v>
      </c>
      <c r="AG85" s="203">
        <f t="shared" si="83"/>
        <v>0</v>
      </c>
      <c r="AH85" s="158"/>
      <c r="AI85" s="291">
        <f t="shared" si="70"/>
        <v>10959776.231806096</v>
      </c>
      <c r="AJ85" s="291">
        <f t="shared" si="71"/>
        <v>11134933.803702455</v>
      </c>
      <c r="AK85" s="157">
        <f t="shared" si="84"/>
        <v>175157.57189635932</v>
      </c>
      <c r="AL85" s="158">
        <f t="shared" si="85"/>
        <v>1.5981856580980083E-2</v>
      </c>
      <c r="AN85" s="108">
        <f t="shared" si="86"/>
        <v>327.03545559887482</v>
      </c>
      <c r="AO85" s="108">
        <f t="shared" si="87"/>
        <v>318.34566366216086</v>
      </c>
      <c r="AP85" s="157">
        <f t="shared" si="88"/>
        <v>-8.6897919367139593</v>
      </c>
      <c r="AQ85" s="158">
        <f t="shared" si="89"/>
        <v>-2.6571406212824885E-2</v>
      </c>
      <c r="AR85" s="293"/>
      <c r="AS85" s="108">
        <v>419.41040900199516</v>
      </c>
      <c r="AT85" s="108">
        <f t="shared" si="90"/>
        <v>437.08626800755502</v>
      </c>
      <c r="AU85" s="108">
        <f t="shared" si="91"/>
        <v>17.675859005559857</v>
      </c>
      <c r="AV85" s="180">
        <f t="shared" si="92"/>
        <v>4.2144540588823991E-2</v>
      </c>
      <c r="AW85" s="293"/>
      <c r="AX85" s="108">
        <v>144.8217080577206</v>
      </c>
      <c r="AY85" s="108">
        <f t="shared" si="93"/>
        <v>156.94798554569027</v>
      </c>
      <c r="AZ85" s="157">
        <f t="shared" si="94"/>
        <v>12.126277487969674</v>
      </c>
      <c r="BA85" s="158">
        <f t="shared" si="95"/>
        <v>8.3732457313212924E-2</v>
      </c>
      <c r="BB85" s="293"/>
      <c r="BC85" s="108">
        <f t="shared" si="96"/>
        <v>891.26757265859055</v>
      </c>
      <c r="BD85" s="108">
        <f t="shared" si="97"/>
        <v>912.37991721540618</v>
      </c>
      <c r="BE85" s="157">
        <f t="shared" si="98"/>
        <v>21.112344556815628</v>
      </c>
      <c r="BF85" s="158">
        <f t="shared" si="99"/>
        <v>2.3687998087756006E-2</v>
      </c>
      <c r="BG85" s="294"/>
      <c r="BH85" s="108">
        <v>-22.684894595022982</v>
      </c>
      <c r="BI85" s="108">
        <v>-22.684894595022982</v>
      </c>
      <c r="BJ85" s="157">
        <f t="shared" si="100"/>
        <v>0</v>
      </c>
      <c r="BK85" s="158">
        <f t="shared" si="101"/>
        <v>0</v>
      </c>
      <c r="BL85" s="158"/>
      <c r="BM85" s="108">
        <f t="shared" si="102"/>
        <v>868.58267806356753</v>
      </c>
      <c r="BN85" s="108">
        <f t="shared" si="103"/>
        <v>889.51380441783476</v>
      </c>
      <c r="BO85" s="268">
        <f t="shared" si="104"/>
        <v>20.931126354267235</v>
      </c>
      <c r="BP85" s="158">
        <f t="shared" si="105"/>
        <v>2.4098024152325294E-2</v>
      </c>
    </row>
    <row r="86" spans="1:68">
      <c r="A86" s="82">
        <v>233</v>
      </c>
      <c r="B86" s="92">
        <v>14</v>
      </c>
      <c r="C86" s="92">
        <v>14</v>
      </c>
      <c r="D86" s="83" t="s">
        <v>98</v>
      </c>
      <c r="E86" s="85">
        <v>15165</v>
      </c>
      <c r="F86" s="108">
        <v>15050</v>
      </c>
      <c r="G86" s="157">
        <f t="shared" si="72"/>
        <v>-115</v>
      </c>
      <c r="H86" s="158">
        <f t="shared" si="73"/>
        <v>-7.5832509066930433E-3</v>
      </c>
      <c r="I86" s="158"/>
      <c r="J86" s="108">
        <v>6524055.7834877279</v>
      </c>
      <c r="K86" s="291">
        <v>6599042.9267726019</v>
      </c>
      <c r="L86" s="157">
        <f t="shared" si="74"/>
        <v>74987.143284874037</v>
      </c>
      <c r="M86" s="158">
        <f t="shared" si="75"/>
        <v>1.1493945756053343E-2</v>
      </c>
      <c r="N86" s="158"/>
      <c r="O86" s="108">
        <v>6904052.1062687309</v>
      </c>
      <c r="P86" s="291">
        <v>7356141.2801183332</v>
      </c>
      <c r="Q86" s="157">
        <f t="shared" si="76"/>
        <v>452089.17384960223</v>
      </c>
      <c r="R86" s="158">
        <f t="shared" si="77"/>
        <v>6.5481715214622288E-2</v>
      </c>
      <c r="S86" s="158"/>
      <c r="T86" s="108">
        <v>2300653.1716115987</v>
      </c>
      <c r="U86" s="108">
        <v>2457962.0448457976</v>
      </c>
      <c r="V86" s="157">
        <f t="shared" si="78"/>
        <v>157308.87323419889</v>
      </c>
      <c r="W86" s="158">
        <f t="shared" si="79"/>
        <v>6.8375744408273681E-2</v>
      </c>
      <c r="X86" s="159"/>
      <c r="Y86" s="89">
        <v>15728761.061368059</v>
      </c>
      <c r="Z86" s="89">
        <v>16413146.251736732</v>
      </c>
      <c r="AA86" s="157">
        <f t="shared" si="80"/>
        <v>684385.19036867283</v>
      </c>
      <c r="AB86" s="158">
        <f t="shared" si="81"/>
        <v>4.351170366810482E-2</v>
      </c>
      <c r="AC86" s="158"/>
      <c r="AD86" s="204">
        <v>195952</v>
      </c>
      <c r="AE86" s="204">
        <v>195952</v>
      </c>
      <c r="AF86" s="292">
        <f t="shared" si="82"/>
        <v>0</v>
      </c>
      <c r="AG86" s="203">
        <f t="shared" si="83"/>
        <v>0</v>
      </c>
      <c r="AH86" s="158"/>
      <c r="AI86" s="291">
        <f t="shared" si="70"/>
        <v>15924713.061368059</v>
      </c>
      <c r="AJ86" s="291">
        <f t="shared" si="71"/>
        <v>16609098.251736732</v>
      </c>
      <c r="AK86" s="157">
        <f t="shared" si="84"/>
        <v>684385.19036867283</v>
      </c>
      <c r="AL86" s="158">
        <f t="shared" si="85"/>
        <v>4.2976296510417546E-2</v>
      </c>
      <c r="AN86" s="108">
        <f t="shared" si="86"/>
        <v>430.20479943868963</v>
      </c>
      <c r="AO86" s="108">
        <f t="shared" si="87"/>
        <v>438.4746130745915</v>
      </c>
      <c r="AP86" s="157">
        <f t="shared" si="88"/>
        <v>8.269813635901869</v>
      </c>
      <c r="AQ86" s="158">
        <f t="shared" si="89"/>
        <v>1.922296926183046E-2</v>
      </c>
      <c r="AR86" s="293"/>
      <c r="AS86" s="108">
        <v>455.2622556062467</v>
      </c>
      <c r="AT86" s="108">
        <f t="shared" si="90"/>
        <v>488.78015150287928</v>
      </c>
      <c r="AU86" s="108">
        <f t="shared" si="91"/>
        <v>33.517895896632581</v>
      </c>
      <c r="AV86" s="180">
        <f t="shared" si="92"/>
        <v>7.3623269849152587E-2</v>
      </c>
      <c r="AW86" s="293"/>
      <c r="AX86" s="108">
        <v>151.70808912704246</v>
      </c>
      <c r="AY86" s="108">
        <f t="shared" si="93"/>
        <v>163.31973719905631</v>
      </c>
      <c r="AZ86" s="157">
        <f t="shared" si="94"/>
        <v>11.61164807201385</v>
      </c>
      <c r="BA86" s="158">
        <f t="shared" si="95"/>
        <v>7.6539412887140737E-2</v>
      </c>
      <c r="BB86" s="293"/>
      <c r="BC86" s="108">
        <f t="shared" si="96"/>
        <v>1037.1751441719789</v>
      </c>
      <c r="BD86" s="108">
        <f t="shared" si="97"/>
        <v>1090.5745017765271</v>
      </c>
      <c r="BE86" s="157">
        <f t="shared" si="98"/>
        <v>53.399357604548186</v>
      </c>
      <c r="BF86" s="158">
        <f t="shared" si="99"/>
        <v>5.1485381137993974E-2</v>
      </c>
      <c r="BG86" s="294"/>
      <c r="BH86" s="108">
        <v>12.921332014507088</v>
      </c>
      <c r="BI86" s="108">
        <v>12.921332014507088</v>
      </c>
      <c r="BJ86" s="157">
        <f t="shared" si="100"/>
        <v>0</v>
      </c>
      <c r="BK86" s="158">
        <f t="shared" si="101"/>
        <v>0</v>
      </c>
      <c r="BL86" s="158"/>
      <c r="BM86" s="108">
        <f t="shared" si="102"/>
        <v>1050.0964761864859</v>
      </c>
      <c r="BN86" s="108">
        <f t="shared" si="103"/>
        <v>1103.5945682217098</v>
      </c>
      <c r="BO86" s="268">
        <f t="shared" si="104"/>
        <v>53.498092035223863</v>
      </c>
      <c r="BP86" s="158">
        <f t="shared" si="105"/>
        <v>5.0945882829267937E-2</v>
      </c>
    </row>
    <row r="87" spans="1:68">
      <c r="A87" s="82">
        <v>235</v>
      </c>
      <c r="B87" s="92">
        <v>1</v>
      </c>
      <c r="C87" s="93">
        <v>33</v>
      </c>
      <c r="D87" s="83" t="s">
        <v>99</v>
      </c>
      <c r="E87" s="85">
        <v>10270</v>
      </c>
      <c r="F87" s="108">
        <v>10253</v>
      </c>
      <c r="G87" s="157">
        <f t="shared" si="72"/>
        <v>-17</v>
      </c>
      <c r="H87" s="158">
        <f t="shared" si="73"/>
        <v>-1.6553067185978579E-3</v>
      </c>
      <c r="I87" s="158"/>
      <c r="J87" s="108">
        <v>19984671.000624746</v>
      </c>
      <c r="K87" s="291">
        <v>19809035.81018056</v>
      </c>
      <c r="L87" s="157">
        <f t="shared" si="74"/>
        <v>-175635.19044418633</v>
      </c>
      <c r="M87" s="158">
        <f t="shared" si="75"/>
        <v>-8.7884954642833881E-3</v>
      </c>
      <c r="N87" s="158"/>
      <c r="O87" s="108">
        <v>-1511262.1855156387</v>
      </c>
      <c r="P87" s="291">
        <v>-1627144.7208995325</v>
      </c>
      <c r="Q87" s="157">
        <f t="shared" si="76"/>
        <v>-115882.53538389388</v>
      </c>
      <c r="R87" s="158">
        <f t="shared" si="77"/>
        <v>7.6679305877262488E-2</v>
      </c>
      <c r="S87" s="158"/>
      <c r="T87" s="108">
        <v>467289.7729743449</v>
      </c>
      <c r="U87" s="108">
        <v>411456.57874452154</v>
      </c>
      <c r="V87" s="157">
        <f t="shared" si="78"/>
        <v>-55833.194229823363</v>
      </c>
      <c r="W87" s="158">
        <f t="shared" si="79"/>
        <v>-0.11948302201103107</v>
      </c>
      <c r="X87" s="159"/>
      <c r="Y87" s="89">
        <v>18940698.588083453</v>
      </c>
      <c r="Z87" s="89">
        <v>18593347.66802555</v>
      </c>
      <c r="AA87" s="157">
        <f t="shared" si="80"/>
        <v>-347350.92005790398</v>
      </c>
      <c r="AB87" s="158">
        <f t="shared" si="81"/>
        <v>-1.8338865298053997E-2</v>
      </c>
      <c r="AC87" s="158"/>
      <c r="AD87" s="204">
        <v>3430041</v>
      </c>
      <c r="AE87" s="204">
        <v>3430041</v>
      </c>
      <c r="AF87" s="292">
        <f t="shared" si="82"/>
        <v>0</v>
      </c>
      <c r="AG87" s="203">
        <f t="shared" si="83"/>
        <v>0</v>
      </c>
      <c r="AH87" s="158"/>
      <c r="AI87" s="291">
        <f t="shared" si="70"/>
        <v>22370739.588083453</v>
      </c>
      <c r="AJ87" s="291">
        <f t="shared" si="71"/>
        <v>22023388.66802555</v>
      </c>
      <c r="AK87" s="157">
        <f t="shared" si="84"/>
        <v>-347350.92005790398</v>
      </c>
      <c r="AL87" s="158">
        <f t="shared" si="85"/>
        <v>-1.5527019957933461E-2</v>
      </c>
      <c r="AN87" s="108">
        <f t="shared" si="86"/>
        <v>1945.9270691942304</v>
      </c>
      <c r="AO87" s="108">
        <f t="shared" si="87"/>
        <v>1932.0233892695367</v>
      </c>
      <c r="AP87" s="157">
        <f t="shared" si="88"/>
        <v>-13.903679924693733</v>
      </c>
      <c r="AQ87" s="158">
        <f t="shared" si="89"/>
        <v>-7.1450159385731604E-3</v>
      </c>
      <c r="AR87" s="293"/>
      <c r="AS87" s="108">
        <v>-147.15308524981876</v>
      </c>
      <c r="AT87" s="108">
        <f t="shared" si="90"/>
        <v>-158.69937783083319</v>
      </c>
      <c r="AU87" s="108">
        <f t="shared" si="91"/>
        <v>-11.546292581014427</v>
      </c>
      <c r="AV87" s="180">
        <f t="shared" si="92"/>
        <v>7.8464495402271212E-2</v>
      </c>
      <c r="AW87" s="293"/>
      <c r="AX87" s="108">
        <v>45.500464749205932</v>
      </c>
      <c r="AY87" s="108">
        <f t="shared" si="93"/>
        <v>40.130359772215108</v>
      </c>
      <c r="AZ87" s="157">
        <f t="shared" si="94"/>
        <v>-5.3701049769908238</v>
      </c>
      <c r="BA87" s="158">
        <f t="shared" si="95"/>
        <v>-0.11802307968919246</v>
      </c>
      <c r="BB87" s="293"/>
      <c r="BC87" s="108">
        <f t="shared" si="96"/>
        <v>1844.2744486936176</v>
      </c>
      <c r="BD87" s="108">
        <f t="shared" si="97"/>
        <v>1813.4543712109187</v>
      </c>
      <c r="BE87" s="157">
        <f t="shared" si="98"/>
        <v>-30.820077482698935</v>
      </c>
      <c r="BF87" s="158">
        <f t="shared" si="99"/>
        <v>-1.6711220775481751E-2</v>
      </c>
      <c r="BG87" s="294"/>
      <c r="BH87" s="108">
        <v>333.98646543330085</v>
      </c>
      <c r="BI87" s="108">
        <v>333.98646543330085</v>
      </c>
      <c r="BJ87" s="157">
        <f t="shared" si="100"/>
        <v>0</v>
      </c>
      <c r="BK87" s="158">
        <f t="shared" si="101"/>
        <v>0</v>
      </c>
      <c r="BL87" s="158"/>
      <c r="BM87" s="108">
        <f t="shared" si="102"/>
        <v>2178.2609141269186</v>
      </c>
      <c r="BN87" s="108">
        <f t="shared" si="103"/>
        <v>2147.9946033381011</v>
      </c>
      <c r="BO87" s="268">
        <f t="shared" si="104"/>
        <v>-30.266310788817464</v>
      </c>
      <c r="BP87" s="158">
        <f t="shared" si="105"/>
        <v>-1.3894713251533818E-2</v>
      </c>
    </row>
    <row r="88" spans="1:68">
      <c r="A88" s="82">
        <v>236</v>
      </c>
      <c r="B88" s="92">
        <v>16</v>
      </c>
      <c r="C88" s="92">
        <v>16</v>
      </c>
      <c r="D88" s="83" t="s">
        <v>100</v>
      </c>
      <c r="E88" s="85">
        <v>4137</v>
      </c>
      <c r="F88" s="108">
        <v>4118</v>
      </c>
      <c r="G88" s="157">
        <f t="shared" si="72"/>
        <v>-19</v>
      </c>
      <c r="H88" s="158">
        <f t="shared" si="73"/>
        <v>-4.5927000241721052E-3</v>
      </c>
      <c r="I88" s="158"/>
      <c r="J88" s="108">
        <v>2074019.0722040294</v>
      </c>
      <c r="K88" s="291">
        <v>2189648.510235847</v>
      </c>
      <c r="L88" s="157">
        <f t="shared" si="74"/>
        <v>115629.43803181755</v>
      </c>
      <c r="M88" s="158">
        <f t="shared" si="75"/>
        <v>5.5751386080042098E-2</v>
      </c>
      <c r="N88" s="158"/>
      <c r="O88" s="108">
        <v>2221900.6451633046</v>
      </c>
      <c r="P88" s="291">
        <v>2196087.5216516028</v>
      </c>
      <c r="Q88" s="157">
        <f t="shared" si="76"/>
        <v>-25813.123511701822</v>
      </c>
      <c r="R88" s="158">
        <f t="shared" si="77"/>
        <v>-1.1617586757487357E-2</v>
      </c>
      <c r="S88" s="158"/>
      <c r="T88" s="108">
        <v>513498.55794184905</v>
      </c>
      <c r="U88" s="108">
        <v>554716.57765196671</v>
      </c>
      <c r="V88" s="157">
        <f t="shared" si="78"/>
        <v>41218.01971011766</v>
      </c>
      <c r="W88" s="158">
        <f t="shared" si="79"/>
        <v>8.0269007717029231E-2</v>
      </c>
      <c r="X88" s="159"/>
      <c r="Y88" s="89">
        <v>4809418.2753091836</v>
      </c>
      <c r="Z88" s="89">
        <v>4940452.6095394157</v>
      </c>
      <c r="AA88" s="157">
        <f t="shared" si="80"/>
        <v>131034.33423023205</v>
      </c>
      <c r="AB88" s="158">
        <f t="shared" si="81"/>
        <v>2.7245360401057701E-2</v>
      </c>
      <c r="AC88" s="158"/>
      <c r="AD88" s="204">
        <v>1300720</v>
      </c>
      <c r="AE88" s="204">
        <v>1300720</v>
      </c>
      <c r="AF88" s="292">
        <f t="shared" si="82"/>
        <v>0</v>
      </c>
      <c r="AG88" s="203">
        <f t="shared" si="83"/>
        <v>0</v>
      </c>
      <c r="AH88" s="158"/>
      <c r="AI88" s="291">
        <f t="shared" si="70"/>
        <v>6110138.2753091836</v>
      </c>
      <c r="AJ88" s="291">
        <f t="shared" si="71"/>
        <v>6241172.6095394157</v>
      </c>
      <c r="AK88" s="157">
        <f t="shared" si="84"/>
        <v>131034.33423023205</v>
      </c>
      <c r="AL88" s="158">
        <f t="shared" si="85"/>
        <v>2.1445395885676823E-2</v>
      </c>
      <c r="AN88" s="108">
        <f t="shared" si="86"/>
        <v>501.33407594972914</v>
      </c>
      <c r="AO88" s="108">
        <f t="shared" si="87"/>
        <v>531.72620452546062</v>
      </c>
      <c r="AP88" s="157">
        <f t="shared" si="88"/>
        <v>30.392128575731476</v>
      </c>
      <c r="AQ88" s="158">
        <f t="shared" si="89"/>
        <v>6.0622507094010146E-2</v>
      </c>
      <c r="AR88" s="293"/>
      <c r="AS88" s="108">
        <v>537.08016561839611</v>
      </c>
      <c r="AT88" s="108">
        <f t="shared" si="90"/>
        <v>533.28983041563936</v>
      </c>
      <c r="AU88" s="108">
        <f t="shared" si="91"/>
        <v>-3.7903352027567507</v>
      </c>
      <c r="AV88" s="180">
        <f t="shared" si="92"/>
        <v>-7.0572987896370077E-3</v>
      </c>
      <c r="AW88" s="293"/>
      <c r="AX88" s="108">
        <v>124.12341260378271</v>
      </c>
      <c r="AY88" s="108">
        <f t="shared" si="93"/>
        <v>134.70533697230857</v>
      </c>
      <c r="AZ88" s="157">
        <f t="shared" si="94"/>
        <v>10.581924368525861</v>
      </c>
      <c r="BA88" s="158">
        <f t="shared" si="95"/>
        <v>8.5253250346126672E-2</v>
      </c>
      <c r="BB88" s="293"/>
      <c r="BC88" s="108">
        <f t="shared" si="96"/>
        <v>1162.5376541719081</v>
      </c>
      <c r="BD88" s="108">
        <f t="shared" si="97"/>
        <v>1199.7213719134083</v>
      </c>
      <c r="BE88" s="157">
        <f t="shared" si="98"/>
        <v>37.183717741500232</v>
      </c>
      <c r="BF88" s="158">
        <f t="shared" si="99"/>
        <v>3.1984957741421904E-2</v>
      </c>
      <c r="BG88" s="294"/>
      <c r="BH88" s="108">
        <v>261.69132221416487</v>
      </c>
      <c r="BI88" s="108">
        <v>261.69132221416487</v>
      </c>
      <c r="BJ88" s="157">
        <f t="shared" si="100"/>
        <v>0</v>
      </c>
      <c r="BK88" s="158">
        <f t="shared" si="101"/>
        <v>0</v>
      </c>
      <c r="BL88" s="158"/>
      <c r="BM88" s="108">
        <f t="shared" si="102"/>
        <v>1476.9490634056524</v>
      </c>
      <c r="BN88" s="108">
        <f t="shared" si="103"/>
        <v>1515.5834408789256</v>
      </c>
      <c r="BO88" s="268">
        <f t="shared" si="104"/>
        <v>38.634377473273162</v>
      </c>
      <c r="BP88" s="158">
        <f t="shared" si="105"/>
        <v>2.6158232826382865E-2</v>
      </c>
    </row>
    <row r="89" spans="1:68">
      <c r="A89" s="82">
        <v>239</v>
      </c>
      <c r="B89" s="92">
        <v>11</v>
      </c>
      <c r="C89" s="92">
        <v>11</v>
      </c>
      <c r="D89" s="83" t="s">
        <v>101</v>
      </c>
      <c r="E89" s="85">
        <v>2035</v>
      </c>
      <c r="F89" s="108">
        <v>1985</v>
      </c>
      <c r="G89" s="157">
        <f t="shared" si="72"/>
        <v>-50</v>
      </c>
      <c r="H89" s="158">
        <f t="shared" si="73"/>
        <v>-2.4570024570024569E-2</v>
      </c>
      <c r="I89" s="158"/>
      <c r="J89" s="108">
        <v>781810.5151385871</v>
      </c>
      <c r="K89" s="291">
        <v>814530.59691595042</v>
      </c>
      <c r="L89" s="157">
        <f t="shared" si="74"/>
        <v>32720.081777363317</v>
      </c>
      <c r="M89" s="158">
        <f t="shared" si="75"/>
        <v>4.1851677796330498E-2</v>
      </c>
      <c r="N89" s="158"/>
      <c r="O89" s="108">
        <v>147818.25703470971</v>
      </c>
      <c r="P89" s="291">
        <v>-227381.50019795165</v>
      </c>
      <c r="Q89" s="157">
        <f t="shared" si="76"/>
        <v>-375199.75723266136</v>
      </c>
      <c r="R89" s="158">
        <f t="shared" si="77"/>
        <v>-2.5382504486205613</v>
      </c>
      <c r="S89" s="158"/>
      <c r="T89" s="108">
        <v>309940.94467260729</v>
      </c>
      <c r="U89" s="108">
        <v>330235.65941765945</v>
      </c>
      <c r="V89" s="157">
        <f t="shared" si="78"/>
        <v>20294.714745052159</v>
      </c>
      <c r="W89" s="158">
        <f t="shared" si="79"/>
        <v>6.5479295633203941E-2</v>
      </c>
      <c r="X89" s="159"/>
      <c r="Y89" s="89">
        <v>1239569.716845904</v>
      </c>
      <c r="Z89" s="89">
        <v>917384.75613565813</v>
      </c>
      <c r="AA89" s="157">
        <f t="shared" si="80"/>
        <v>-322184.96071024588</v>
      </c>
      <c r="AB89" s="158">
        <f t="shared" si="81"/>
        <v>-0.25991677299930199</v>
      </c>
      <c r="AC89" s="158"/>
      <c r="AD89" s="204">
        <v>-475325</v>
      </c>
      <c r="AE89" s="204">
        <v>-475325</v>
      </c>
      <c r="AF89" s="292">
        <f t="shared" si="82"/>
        <v>0</v>
      </c>
      <c r="AG89" s="203">
        <f t="shared" si="83"/>
        <v>0</v>
      </c>
      <c r="AH89" s="158"/>
      <c r="AI89" s="291">
        <f t="shared" si="70"/>
        <v>764244.71684590401</v>
      </c>
      <c r="AJ89" s="291">
        <f t="shared" si="71"/>
        <v>442059.75613565813</v>
      </c>
      <c r="AK89" s="157">
        <f t="shared" si="84"/>
        <v>-322184.96071024588</v>
      </c>
      <c r="AL89" s="158">
        <f t="shared" si="85"/>
        <v>-0.42157302969646643</v>
      </c>
      <c r="AN89" s="108">
        <f t="shared" si="86"/>
        <v>384.182071321173</v>
      </c>
      <c r="AO89" s="108">
        <f t="shared" si="87"/>
        <v>410.34286998284654</v>
      </c>
      <c r="AP89" s="157">
        <f t="shared" si="88"/>
        <v>26.160798661673539</v>
      </c>
      <c r="AQ89" s="158">
        <f t="shared" si="89"/>
        <v>6.8094793106061757E-2</v>
      </c>
      <c r="AR89" s="293"/>
      <c r="AS89" s="108">
        <v>72.637964144820501</v>
      </c>
      <c r="AT89" s="108">
        <f t="shared" si="90"/>
        <v>-114.54987415513938</v>
      </c>
      <c r="AU89" s="108">
        <f t="shared" si="91"/>
        <v>-187.18783829995988</v>
      </c>
      <c r="AV89" s="180">
        <f t="shared" si="92"/>
        <v>-2.5769973113062177</v>
      </c>
      <c r="AW89" s="293"/>
      <c r="AX89" s="108">
        <v>152.30513251725174</v>
      </c>
      <c r="AY89" s="108">
        <f t="shared" si="93"/>
        <v>166.36557149504256</v>
      </c>
      <c r="AZ89" s="157">
        <f t="shared" si="94"/>
        <v>14.060438977790824</v>
      </c>
      <c r="BA89" s="158">
        <f t="shared" si="95"/>
        <v>9.2317565044619784E-2</v>
      </c>
      <c r="BB89" s="293"/>
      <c r="BC89" s="108">
        <f t="shared" si="96"/>
        <v>609.12516798324521</v>
      </c>
      <c r="BD89" s="108">
        <f t="shared" si="97"/>
        <v>462.15856732274966</v>
      </c>
      <c r="BE89" s="157">
        <f t="shared" si="98"/>
        <v>-146.96660066049554</v>
      </c>
      <c r="BF89" s="158">
        <f t="shared" si="99"/>
        <v>-0.24127487811263457</v>
      </c>
      <c r="BG89" s="294"/>
      <c r="BH89" s="108">
        <v>-233.57493857493859</v>
      </c>
      <c r="BI89" s="108">
        <v>-233.57493857493859</v>
      </c>
      <c r="BJ89" s="157">
        <f t="shared" si="100"/>
        <v>0</v>
      </c>
      <c r="BK89" s="158">
        <f t="shared" si="101"/>
        <v>0</v>
      </c>
      <c r="BL89" s="158"/>
      <c r="BM89" s="108">
        <f t="shared" si="102"/>
        <v>375.55022940830662</v>
      </c>
      <c r="BN89" s="108">
        <f t="shared" si="103"/>
        <v>222.70012903559604</v>
      </c>
      <c r="BO89" s="268">
        <f t="shared" si="104"/>
        <v>-152.85010037271059</v>
      </c>
      <c r="BP89" s="158">
        <f t="shared" si="105"/>
        <v>-0.40700308082232201</v>
      </c>
    </row>
    <row r="90" spans="1:68">
      <c r="A90" s="82">
        <v>240</v>
      </c>
      <c r="B90" s="92">
        <v>19</v>
      </c>
      <c r="C90" s="92">
        <v>19</v>
      </c>
      <c r="D90" s="83" t="s">
        <v>102</v>
      </c>
      <c r="E90" s="85">
        <v>19371</v>
      </c>
      <c r="F90" s="108">
        <v>19402</v>
      </c>
      <c r="G90" s="157">
        <f t="shared" si="72"/>
        <v>31</v>
      </c>
      <c r="H90" s="158">
        <f t="shared" si="73"/>
        <v>1.6003303907903567E-3</v>
      </c>
      <c r="I90" s="158"/>
      <c r="J90" s="108">
        <v>-7015904.8400435299</v>
      </c>
      <c r="K90" s="291">
        <v>-6759023.419866058</v>
      </c>
      <c r="L90" s="157">
        <f t="shared" si="74"/>
        <v>256881.42017747182</v>
      </c>
      <c r="M90" s="158">
        <f t="shared" si="75"/>
        <v>-3.6614153987852269E-2</v>
      </c>
      <c r="N90" s="158"/>
      <c r="O90" s="108">
        <v>3911932.8144537681</v>
      </c>
      <c r="P90" s="291">
        <v>1472511.7696177133</v>
      </c>
      <c r="Q90" s="157">
        <f t="shared" si="76"/>
        <v>-2439421.0448360546</v>
      </c>
      <c r="R90" s="158">
        <f t="shared" si="77"/>
        <v>-0.62358459629544438</v>
      </c>
      <c r="S90" s="158"/>
      <c r="T90" s="108">
        <v>1806283.1427806765</v>
      </c>
      <c r="U90" s="108">
        <v>1961337.0864428615</v>
      </c>
      <c r="V90" s="157">
        <f t="shared" si="78"/>
        <v>155053.94366218499</v>
      </c>
      <c r="W90" s="158">
        <f t="shared" si="79"/>
        <v>8.5841438692434296E-2</v>
      </c>
      <c r="X90" s="159"/>
      <c r="Y90" s="89">
        <v>-1297688.8828090853</v>
      </c>
      <c r="Z90" s="89">
        <v>-3325174.5638054833</v>
      </c>
      <c r="AA90" s="157">
        <f t="shared" si="80"/>
        <v>-2027485.680996398</v>
      </c>
      <c r="AB90" s="158">
        <f t="shared" si="81"/>
        <v>1.5623819452067231</v>
      </c>
      <c r="AC90" s="158"/>
      <c r="AD90" s="204">
        <v>1636034</v>
      </c>
      <c r="AE90" s="204">
        <v>1636034</v>
      </c>
      <c r="AF90" s="292">
        <f t="shared" si="82"/>
        <v>0</v>
      </c>
      <c r="AG90" s="203">
        <f t="shared" si="83"/>
        <v>0</v>
      </c>
      <c r="AH90" s="158"/>
      <c r="AI90" s="291">
        <f t="shared" si="70"/>
        <v>338345.11719091469</v>
      </c>
      <c r="AJ90" s="291">
        <f t="shared" si="71"/>
        <v>-1689140.5638054833</v>
      </c>
      <c r="AK90" s="157">
        <f t="shared" si="84"/>
        <v>-2027485.680996398</v>
      </c>
      <c r="AL90" s="158">
        <f t="shared" si="85"/>
        <v>-5.9923598065473733</v>
      </c>
      <c r="AN90" s="108">
        <f t="shared" si="86"/>
        <v>-362.18599143273605</v>
      </c>
      <c r="AO90" s="108">
        <f t="shared" si="87"/>
        <v>-348.36735490496125</v>
      </c>
      <c r="AP90" s="157">
        <f t="shared" si="88"/>
        <v>13.8186365277748</v>
      </c>
      <c r="AQ90" s="158">
        <f t="shared" si="89"/>
        <v>-3.8153426291036303E-2</v>
      </c>
      <c r="AR90" s="293"/>
      <c r="AS90" s="108">
        <v>201.9479022484006</v>
      </c>
      <c r="AT90" s="108">
        <f t="shared" si="90"/>
        <v>75.894844326240246</v>
      </c>
      <c r="AU90" s="108">
        <f t="shared" si="91"/>
        <v>-126.05305792216035</v>
      </c>
      <c r="AV90" s="180">
        <f t="shared" si="92"/>
        <v>-0.62418602282440239</v>
      </c>
      <c r="AW90" s="293"/>
      <c r="AX90" s="108">
        <v>93.246767992394638</v>
      </c>
      <c r="AY90" s="108">
        <f t="shared" si="93"/>
        <v>101.08942822610356</v>
      </c>
      <c r="AZ90" s="157">
        <f t="shared" si="94"/>
        <v>7.8426602337089264</v>
      </c>
      <c r="BA90" s="158">
        <f t="shared" si="95"/>
        <v>8.4106510097471554E-2</v>
      </c>
      <c r="BB90" s="293"/>
      <c r="BC90" s="108">
        <f t="shared" si="96"/>
        <v>-66.991321191940798</v>
      </c>
      <c r="BD90" s="108">
        <f t="shared" si="97"/>
        <v>-171.38308235261744</v>
      </c>
      <c r="BE90" s="157">
        <f t="shared" si="98"/>
        <v>-104.39176116067664</v>
      </c>
      <c r="BF90" s="158">
        <f t="shared" si="99"/>
        <v>1.5582878394288959</v>
      </c>
      <c r="BG90" s="294"/>
      <c r="BH90" s="108">
        <v>84.457900986010017</v>
      </c>
      <c r="BI90" s="108">
        <v>84.457900986010017</v>
      </c>
      <c r="BJ90" s="157">
        <f t="shared" si="100"/>
        <v>0</v>
      </c>
      <c r="BK90" s="158">
        <f t="shared" si="101"/>
        <v>0</v>
      </c>
      <c r="BL90" s="158"/>
      <c r="BM90" s="108">
        <f t="shared" si="102"/>
        <v>17.466579794069212</v>
      </c>
      <c r="BN90" s="108">
        <f t="shared" si="103"/>
        <v>-87.060125956369617</v>
      </c>
      <c r="BO90" s="268">
        <f t="shared" si="104"/>
        <v>-104.52670575043882</v>
      </c>
      <c r="BP90" s="158">
        <f t="shared" si="105"/>
        <v>-5.9843831467183364</v>
      </c>
    </row>
    <row r="91" spans="1:68">
      <c r="A91" s="82">
        <v>241</v>
      </c>
      <c r="B91" s="92">
        <v>19</v>
      </c>
      <c r="C91" s="92">
        <v>19</v>
      </c>
      <c r="D91" s="83" t="s">
        <v>103</v>
      </c>
      <c r="E91" s="85">
        <v>7691</v>
      </c>
      <c r="F91" s="108">
        <v>7604</v>
      </c>
      <c r="G91" s="157">
        <f t="shared" si="72"/>
        <v>-87</v>
      </c>
      <c r="H91" s="158">
        <f t="shared" si="73"/>
        <v>-1.1311923026914576E-2</v>
      </c>
      <c r="I91" s="158"/>
      <c r="J91" s="108">
        <v>107520.69126779493</v>
      </c>
      <c r="K91" s="291">
        <v>223465.23293854389</v>
      </c>
      <c r="L91" s="157">
        <f t="shared" si="74"/>
        <v>115944.54167074896</v>
      </c>
      <c r="M91" s="158">
        <f t="shared" si="75"/>
        <v>1.0783463192398315</v>
      </c>
      <c r="N91" s="158"/>
      <c r="O91" s="108">
        <v>1578737.650568021</v>
      </c>
      <c r="P91" s="291">
        <v>1192515.9796074312</v>
      </c>
      <c r="Q91" s="157">
        <f t="shared" si="76"/>
        <v>-386221.67096058978</v>
      </c>
      <c r="R91" s="158">
        <f t="shared" si="77"/>
        <v>-0.24463955162001069</v>
      </c>
      <c r="S91" s="158"/>
      <c r="T91" s="108">
        <v>509434.86749191745</v>
      </c>
      <c r="U91" s="108">
        <v>553938.34443018527</v>
      </c>
      <c r="V91" s="157">
        <f t="shared" si="78"/>
        <v>44503.476938267821</v>
      </c>
      <c r="W91" s="158">
        <f t="shared" si="79"/>
        <v>8.7358521723042246E-2</v>
      </c>
      <c r="X91" s="159"/>
      <c r="Y91" s="89">
        <v>2195693.2093277331</v>
      </c>
      <c r="Z91" s="89">
        <v>1969919.5569761605</v>
      </c>
      <c r="AA91" s="157">
        <f t="shared" si="80"/>
        <v>-225773.65235157264</v>
      </c>
      <c r="AB91" s="158">
        <f t="shared" si="81"/>
        <v>-0.10282568229133383</v>
      </c>
      <c r="AC91" s="158"/>
      <c r="AD91" s="204">
        <v>-368225</v>
      </c>
      <c r="AE91" s="204">
        <v>-368225</v>
      </c>
      <c r="AF91" s="292">
        <f t="shared" si="82"/>
        <v>0</v>
      </c>
      <c r="AG91" s="203">
        <f t="shared" si="83"/>
        <v>0</v>
      </c>
      <c r="AH91" s="158"/>
      <c r="AI91" s="291">
        <f t="shared" si="70"/>
        <v>1827468.2093277331</v>
      </c>
      <c r="AJ91" s="291">
        <f t="shared" si="71"/>
        <v>1601694.5569761605</v>
      </c>
      <c r="AK91" s="157">
        <f t="shared" si="84"/>
        <v>-225773.65235157264</v>
      </c>
      <c r="AL91" s="158">
        <f t="shared" si="85"/>
        <v>-0.12354450337312708</v>
      </c>
      <c r="AN91" s="108">
        <f t="shared" si="86"/>
        <v>13.980066476114279</v>
      </c>
      <c r="AO91" s="108">
        <f t="shared" si="87"/>
        <v>29.387852832528129</v>
      </c>
      <c r="AP91" s="157">
        <f t="shared" si="88"/>
        <v>15.407786356413849</v>
      </c>
      <c r="AQ91" s="158">
        <f t="shared" si="89"/>
        <v>1.1021253999570682</v>
      </c>
      <c r="AR91" s="293"/>
      <c r="AS91" s="108">
        <v>205.27079060824613</v>
      </c>
      <c r="AT91" s="108">
        <f t="shared" si="90"/>
        <v>156.82745655016191</v>
      </c>
      <c r="AU91" s="108">
        <f t="shared" si="91"/>
        <v>-48.443334058084218</v>
      </c>
      <c r="AV91" s="180">
        <f t="shared" si="92"/>
        <v>-0.23599721087710449</v>
      </c>
      <c r="AW91" s="293"/>
      <c r="AX91" s="108">
        <v>66.237793198793057</v>
      </c>
      <c r="AY91" s="108">
        <f t="shared" si="93"/>
        <v>72.848283065516213</v>
      </c>
      <c r="AZ91" s="157">
        <f t="shared" si="94"/>
        <v>6.6104898667231566</v>
      </c>
      <c r="BA91" s="158">
        <f t="shared" si="95"/>
        <v>9.9799367513403348E-2</v>
      </c>
      <c r="BB91" s="293"/>
      <c r="BC91" s="108">
        <f t="shared" si="96"/>
        <v>285.48865028315345</v>
      </c>
      <c r="BD91" s="108">
        <f t="shared" si="97"/>
        <v>259.06359244820629</v>
      </c>
      <c r="BE91" s="157">
        <f t="shared" si="98"/>
        <v>-26.425057834947154</v>
      </c>
      <c r="BF91" s="158">
        <f t="shared" si="99"/>
        <v>-9.2560799908291427E-2</v>
      </c>
      <c r="BG91" s="294"/>
      <c r="BH91" s="108">
        <v>-47.877389156156546</v>
      </c>
      <c r="BI91" s="108">
        <v>-47.877389156156546</v>
      </c>
      <c r="BJ91" s="157">
        <f t="shared" si="100"/>
        <v>0</v>
      </c>
      <c r="BK91" s="158">
        <f t="shared" si="101"/>
        <v>0</v>
      </c>
      <c r="BL91" s="158"/>
      <c r="BM91" s="108">
        <f t="shared" si="102"/>
        <v>237.61126112699691</v>
      </c>
      <c r="BN91" s="108">
        <f t="shared" si="103"/>
        <v>210.63842148555503</v>
      </c>
      <c r="BO91" s="268">
        <f t="shared" si="104"/>
        <v>-26.97283964144188</v>
      </c>
      <c r="BP91" s="158">
        <f t="shared" si="105"/>
        <v>-0.11351667220446093</v>
      </c>
    </row>
    <row r="92" spans="1:68">
      <c r="A92" s="82">
        <v>244</v>
      </c>
      <c r="B92" s="92">
        <v>17</v>
      </c>
      <c r="C92" s="92">
        <v>17</v>
      </c>
      <c r="D92" s="83" t="s">
        <v>104</v>
      </c>
      <c r="E92" s="85">
        <v>19514</v>
      </c>
      <c r="F92" s="108">
        <v>19657</v>
      </c>
      <c r="G92" s="157">
        <f t="shared" si="72"/>
        <v>143</v>
      </c>
      <c r="H92" s="158">
        <f t="shared" si="73"/>
        <v>7.328072153325817E-3</v>
      </c>
      <c r="I92" s="158"/>
      <c r="J92" s="108">
        <v>19142698.113193505</v>
      </c>
      <c r="K92" s="291">
        <v>19836392.48927553</v>
      </c>
      <c r="L92" s="157">
        <f t="shared" si="74"/>
        <v>693694.37608202547</v>
      </c>
      <c r="M92" s="158">
        <f t="shared" si="75"/>
        <v>3.6238066963189396E-2</v>
      </c>
      <c r="N92" s="158"/>
      <c r="O92" s="108">
        <v>3391528.9710352202</v>
      </c>
      <c r="P92" s="291">
        <v>2952741.6438847263</v>
      </c>
      <c r="Q92" s="157">
        <f t="shared" si="76"/>
        <v>-438787.32715049386</v>
      </c>
      <c r="R92" s="158">
        <f t="shared" si="77"/>
        <v>-0.1293774374029775</v>
      </c>
      <c r="S92" s="158"/>
      <c r="T92" s="108">
        <v>479790.1541805889</v>
      </c>
      <c r="U92" s="108">
        <v>537378.37864743371</v>
      </c>
      <c r="V92" s="157">
        <f t="shared" si="78"/>
        <v>57588.224466844811</v>
      </c>
      <c r="W92" s="158">
        <f t="shared" si="79"/>
        <v>0.12002794130946068</v>
      </c>
      <c r="X92" s="159"/>
      <c r="Y92" s="89">
        <v>23014017.238409314</v>
      </c>
      <c r="Z92" s="89">
        <v>23326512.511807691</v>
      </c>
      <c r="AA92" s="157">
        <f t="shared" si="80"/>
        <v>312495.273398377</v>
      </c>
      <c r="AB92" s="158">
        <f t="shared" si="81"/>
        <v>1.357847568119646E-2</v>
      </c>
      <c r="AC92" s="158"/>
      <c r="AD92" s="204">
        <v>337030</v>
      </c>
      <c r="AE92" s="204">
        <v>337030</v>
      </c>
      <c r="AF92" s="292">
        <f t="shared" si="82"/>
        <v>0</v>
      </c>
      <c r="AG92" s="203">
        <f t="shared" si="83"/>
        <v>0</v>
      </c>
      <c r="AH92" s="158"/>
      <c r="AI92" s="291">
        <f t="shared" si="70"/>
        <v>23351047.238409314</v>
      </c>
      <c r="AJ92" s="291">
        <f t="shared" si="71"/>
        <v>23663542.511807691</v>
      </c>
      <c r="AK92" s="157">
        <f t="shared" si="84"/>
        <v>312495.273398377</v>
      </c>
      <c r="AL92" s="158">
        <f t="shared" si="85"/>
        <v>1.3382495020795665E-2</v>
      </c>
      <c r="AN92" s="108">
        <f t="shared" si="86"/>
        <v>980.97253834137052</v>
      </c>
      <c r="AO92" s="108">
        <f t="shared" si="87"/>
        <v>1009.1261377257736</v>
      </c>
      <c r="AP92" s="157">
        <f t="shared" si="88"/>
        <v>28.153599384403037</v>
      </c>
      <c r="AQ92" s="158">
        <f t="shared" si="89"/>
        <v>2.8699681473250183E-2</v>
      </c>
      <c r="AR92" s="293"/>
      <c r="AS92" s="108">
        <v>173.79978328560111</v>
      </c>
      <c r="AT92" s="108">
        <f t="shared" si="90"/>
        <v>150.213239247328</v>
      </c>
      <c r="AU92" s="108">
        <f t="shared" si="91"/>
        <v>-23.586544038273104</v>
      </c>
      <c r="AV92" s="180">
        <f t="shared" si="92"/>
        <v>-0.13571100948678336</v>
      </c>
      <c r="AW92" s="293"/>
      <c r="AX92" s="108">
        <v>24.586971106927791</v>
      </c>
      <c r="AY92" s="108">
        <f t="shared" si="93"/>
        <v>27.337761542831242</v>
      </c>
      <c r="AZ92" s="157">
        <f t="shared" si="94"/>
        <v>2.7507904359034505</v>
      </c>
      <c r="BA92" s="158">
        <f t="shared" si="95"/>
        <v>0.11188000441129445</v>
      </c>
      <c r="BB92" s="293"/>
      <c r="BC92" s="108">
        <f t="shared" si="96"/>
        <v>1179.3592927338996</v>
      </c>
      <c r="BD92" s="108">
        <f t="shared" si="97"/>
        <v>1186.6771385159327</v>
      </c>
      <c r="BE92" s="157">
        <f t="shared" si="98"/>
        <v>7.317845782033146</v>
      </c>
      <c r="BF92" s="158">
        <f t="shared" si="99"/>
        <v>6.2049333287309601E-3</v>
      </c>
      <c r="BG92" s="294"/>
      <c r="BH92" s="108">
        <v>17.271189914932869</v>
      </c>
      <c r="BI92" s="108">
        <v>17.271189914932869</v>
      </c>
      <c r="BJ92" s="157">
        <f t="shared" si="100"/>
        <v>0</v>
      </c>
      <c r="BK92" s="158">
        <f t="shared" si="101"/>
        <v>0</v>
      </c>
      <c r="BL92" s="158"/>
      <c r="BM92" s="108">
        <f t="shared" si="102"/>
        <v>1196.6304826488324</v>
      </c>
      <c r="BN92" s="108">
        <f t="shared" si="103"/>
        <v>1203.8226846318203</v>
      </c>
      <c r="BO92" s="268">
        <f t="shared" si="104"/>
        <v>7.1922019829878536</v>
      </c>
      <c r="BP92" s="158">
        <f t="shared" si="105"/>
        <v>6.0103783810248326E-3</v>
      </c>
    </row>
    <row r="93" spans="1:68">
      <c r="A93" s="82">
        <v>245</v>
      </c>
      <c r="B93" s="92">
        <v>1</v>
      </c>
      <c r="C93" s="93">
        <v>32</v>
      </c>
      <c r="D93" s="83" t="s">
        <v>105</v>
      </c>
      <c r="E93" s="85">
        <v>38211</v>
      </c>
      <c r="F93" s="108">
        <v>38461</v>
      </c>
      <c r="G93" s="157">
        <f t="shared" si="72"/>
        <v>250</v>
      </c>
      <c r="H93" s="158">
        <f t="shared" si="73"/>
        <v>6.5426186176755384E-3</v>
      </c>
      <c r="I93" s="158"/>
      <c r="J93" s="108">
        <v>18517734.579444066</v>
      </c>
      <c r="K93" s="291">
        <v>20228008.243380412</v>
      </c>
      <c r="L93" s="157">
        <f t="shared" si="74"/>
        <v>1710273.6639363468</v>
      </c>
      <c r="M93" s="158">
        <f t="shared" si="75"/>
        <v>9.235868764610472E-2</v>
      </c>
      <c r="N93" s="158"/>
      <c r="O93" s="108">
        <v>994669.93669888272</v>
      </c>
      <c r="P93" s="291">
        <v>2327279.7274990352</v>
      </c>
      <c r="Q93" s="157">
        <f t="shared" si="76"/>
        <v>1332609.7908001523</v>
      </c>
      <c r="R93" s="158">
        <f t="shared" si="77"/>
        <v>1.3397507470898604</v>
      </c>
      <c r="S93" s="158"/>
      <c r="T93" s="108">
        <v>2656455.3120047669</v>
      </c>
      <c r="U93" s="108">
        <v>2773615.9786030157</v>
      </c>
      <c r="V93" s="157">
        <f t="shared" si="78"/>
        <v>117160.66659824876</v>
      </c>
      <c r="W93" s="158">
        <f t="shared" si="79"/>
        <v>4.4104136090221013E-2</v>
      </c>
      <c r="X93" s="159"/>
      <c r="Y93" s="89">
        <v>22168859.828147717</v>
      </c>
      <c r="Z93" s="89">
        <v>25328903.949482463</v>
      </c>
      <c r="AA93" s="157">
        <f t="shared" si="80"/>
        <v>3160044.1213347465</v>
      </c>
      <c r="AB93" s="158">
        <f t="shared" si="81"/>
        <v>0.14254427813750037</v>
      </c>
      <c r="AC93" s="158"/>
      <c r="AD93" s="204">
        <v>-3219324</v>
      </c>
      <c r="AE93" s="204">
        <v>-3219324</v>
      </c>
      <c r="AF93" s="292">
        <f t="shared" si="82"/>
        <v>0</v>
      </c>
      <c r="AG93" s="203">
        <f t="shared" si="83"/>
        <v>0</v>
      </c>
      <c r="AH93" s="158"/>
      <c r="AI93" s="291">
        <f t="shared" si="70"/>
        <v>18949535.828147717</v>
      </c>
      <c r="AJ93" s="291">
        <f t="shared" si="71"/>
        <v>22109579.949482463</v>
      </c>
      <c r="AK93" s="157">
        <f t="shared" si="84"/>
        <v>3160044.1213347465</v>
      </c>
      <c r="AL93" s="158">
        <f t="shared" si="85"/>
        <v>0.16676103045441379</v>
      </c>
      <c r="AN93" s="108">
        <f t="shared" si="86"/>
        <v>484.61790006657941</v>
      </c>
      <c r="AO93" s="108">
        <f t="shared" si="87"/>
        <v>525.93557742597466</v>
      </c>
      <c r="AP93" s="157">
        <f t="shared" si="88"/>
        <v>41.317677359395248</v>
      </c>
      <c r="AQ93" s="158">
        <f t="shared" si="89"/>
        <v>8.5258256770372701E-2</v>
      </c>
      <c r="AR93" s="293"/>
      <c r="AS93" s="108">
        <v>26.030984185153038</v>
      </c>
      <c r="AT93" s="108">
        <f t="shared" si="90"/>
        <v>60.510120056655708</v>
      </c>
      <c r="AU93" s="108">
        <f t="shared" si="91"/>
        <v>34.47913587150267</v>
      </c>
      <c r="AV93" s="180">
        <f t="shared" si="92"/>
        <v>1.3245421543134777</v>
      </c>
      <c r="AW93" s="293"/>
      <c r="AX93" s="108">
        <v>69.520695925381872</v>
      </c>
      <c r="AY93" s="108">
        <f t="shared" si="93"/>
        <v>72.115025054029161</v>
      </c>
      <c r="AZ93" s="157">
        <f t="shared" si="94"/>
        <v>2.5943291286472885</v>
      </c>
      <c r="BA93" s="158">
        <f t="shared" si="95"/>
        <v>3.7317364190828012E-2</v>
      </c>
      <c r="BB93" s="293"/>
      <c r="BC93" s="108">
        <f t="shared" si="96"/>
        <v>580.16958017711431</v>
      </c>
      <c r="BD93" s="108">
        <f t="shared" si="97"/>
        <v>658.56072253665957</v>
      </c>
      <c r="BE93" s="157">
        <f t="shared" si="98"/>
        <v>78.391142359545256</v>
      </c>
      <c r="BF93" s="158">
        <f t="shared" si="99"/>
        <v>0.13511763635662177</v>
      </c>
      <c r="BG93" s="294"/>
      <c r="BH93" s="108">
        <v>-84.251236554918734</v>
      </c>
      <c r="BI93" s="108">
        <v>-84.251236554918734</v>
      </c>
      <c r="BJ93" s="157">
        <f t="shared" si="100"/>
        <v>0</v>
      </c>
      <c r="BK93" s="158">
        <f t="shared" si="101"/>
        <v>0</v>
      </c>
      <c r="BL93" s="158"/>
      <c r="BM93" s="108">
        <f t="shared" si="102"/>
        <v>495.91834362219561</v>
      </c>
      <c r="BN93" s="108">
        <f t="shared" si="103"/>
        <v>574.85712668631766</v>
      </c>
      <c r="BO93" s="268">
        <f t="shared" si="104"/>
        <v>78.938783064122049</v>
      </c>
      <c r="BP93" s="158">
        <f t="shared" si="105"/>
        <v>0.15917697757971988</v>
      </c>
    </row>
    <row r="94" spans="1:68">
      <c r="A94" s="82">
        <v>249</v>
      </c>
      <c r="B94" s="92">
        <v>13</v>
      </c>
      <c r="C94" s="92">
        <v>13</v>
      </c>
      <c r="D94" s="83" t="s">
        <v>106</v>
      </c>
      <c r="E94" s="85">
        <v>9184</v>
      </c>
      <c r="F94" s="108">
        <v>9128</v>
      </c>
      <c r="G94" s="157">
        <f t="shared" si="72"/>
        <v>-56</v>
      </c>
      <c r="H94" s="158">
        <f t="shared" si="73"/>
        <v>-6.0975609756097563E-3</v>
      </c>
      <c r="I94" s="158"/>
      <c r="J94" s="108">
        <v>3409842.6748112021</v>
      </c>
      <c r="K94" s="291">
        <v>3342393.7363325236</v>
      </c>
      <c r="L94" s="157">
        <f t="shared" si="74"/>
        <v>-67448.938478678465</v>
      </c>
      <c r="M94" s="158">
        <f t="shared" si="75"/>
        <v>-1.9780659963267371E-2</v>
      </c>
      <c r="N94" s="158"/>
      <c r="O94" s="108">
        <v>3208793.5802966766</v>
      </c>
      <c r="P94" s="291">
        <v>3297815.5427740882</v>
      </c>
      <c r="Q94" s="157">
        <f t="shared" si="76"/>
        <v>89021.962477411609</v>
      </c>
      <c r="R94" s="158">
        <f t="shared" si="77"/>
        <v>2.7743125336588612E-2</v>
      </c>
      <c r="S94" s="158"/>
      <c r="T94" s="108">
        <v>1004866.078650284</v>
      </c>
      <c r="U94" s="108">
        <v>1091759.4009314498</v>
      </c>
      <c r="V94" s="157">
        <f t="shared" si="78"/>
        <v>86893.322281165863</v>
      </c>
      <c r="W94" s="158">
        <f t="shared" si="79"/>
        <v>8.6472540099949674E-2</v>
      </c>
      <c r="X94" s="159"/>
      <c r="Y94" s="89">
        <v>7623502.3337581623</v>
      </c>
      <c r="Z94" s="89">
        <v>7731968.680038061</v>
      </c>
      <c r="AA94" s="157">
        <f t="shared" si="80"/>
        <v>108466.34627989866</v>
      </c>
      <c r="AB94" s="158">
        <f t="shared" si="81"/>
        <v>1.4227889168419515E-2</v>
      </c>
      <c r="AC94" s="158"/>
      <c r="AD94" s="204">
        <v>500035</v>
      </c>
      <c r="AE94" s="204">
        <v>500035</v>
      </c>
      <c r="AF94" s="292">
        <f t="shared" si="82"/>
        <v>0</v>
      </c>
      <c r="AG94" s="203">
        <f t="shared" si="83"/>
        <v>0</v>
      </c>
      <c r="AH94" s="158"/>
      <c r="AI94" s="291">
        <f t="shared" si="70"/>
        <v>8123537.3337581623</v>
      </c>
      <c r="AJ94" s="291">
        <f t="shared" si="71"/>
        <v>8232003.680038061</v>
      </c>
      <c r="AK94" s="157">
        <f t="shared" si="84"/>
        <v>108466.34627989866</v>
      </c>
      <c r="AL94" s="158">
        <f t="shared" si="85"/>
        <v>1.3352107810123064E-2</v>
      </c>
      <c r="AN94" s="108">
        <f t="shared" si="86"/>
        <v>371.2807790517424</v>
      </c>
      <c r="AO94" s="108">
        <f t="shared" si="87"/>
        <v>366.16934008901444</v>
      </c>
      <c r="AP94" s="157">
        <f t="shared" si="88"/>
        <v>-5.1114389627279593</v>
      </c>
      <c r="AQ94" s="158">
        <f t="shared" si="89"/>
        <v>-1.3767044380219907E-2</v>
      </c>
      <c r="AR94" s="293"/>
      <c r="AS94" s="108">
        <v>349.38954489293081</v>
      </c>
      <c r="AT94" s="108">
        <f t="shared" si="90"/>
        <v>361.28566419523315</v>
      </c>
      <c r="AU94" s="108">
        <f t="shared" si="91"/>
        <v>11.896119302302338</v>
      </c>
      <c r="AV94" s="180">
        <f t="shared" si="92"/>
        <v>3.4048297884665846E-2</v>
      </c>
      <c r="AW94" s="293"/>
      <c r="AX94" s="108">
        <v>109.41486048021385</v>
      </c>
      <c r="AY94" s="108">
        <f t="shared" si="93"/>
        <v>119.60554348504051</v>
      </c>
      <c r="AZ94" s="157">
        <f t="shared" si="94"/>
        <v>10.190683004826667</v>
      </c>
      <c r="BA94" s="158">
        <f t="shared" si="95"/>
        <v>9.3138015806084315E-2</v>
      </c>
      <c r="BB94" s="293"/>
      <c r="BC94" s="108">
        <f t="shared" si="96"/>
        <v>830.08518442488696</v>
      </c>
      <c r="BD94" s="108">
        <f t="shared" si="97"/>
        <v>847.06054776928806</v>
      </c>
      <c r="BE94" s="157">
        <f t="shared" si="98"/>
        <v>16.975363344401103</v>
      </c>
      <c r="BF94" s="158">
        <f t="shared" si="99"/>
        <v>2.045014615718295E-2</v>
      </c>
      <c r="BG94" s="294"/>
      <c r="BH94" s="108">
        <v>54.446319686411151</v>
      </c>
      <c r="BI94" s="108">
        <v>54.446319686411151</v>
      </c>
      <c r="BJ94" s="157">
        <f t="shared" si="100"/>
        <v>0</v>
      </c>
      <c r="BK94" s="158">
        <f t="shared" si="101"/>
        <v>0</v>
      </c>
      <c r="BL94" s="158"/>
      <c r="BM94" s="108">
        <f t="shared" si="102"/>
        <v>884.5315041112982</v>
      </c>
      <c r="BN94" s="108">
        <f t="shared" si="103"/>
        <v>901.84089395684282</v>
      </c>
      <c r="BO94" s="268">
        <f t="shared" si="104"/>
        <v>17.309389845544615</v>
      </c>
      <c r="BP94" s="158">
        <f t="shared" si="105"/>
        <v>1.956899190711767E-2</v>
      </c>
    </row>
    <row r="95" spans="1:68">
      <c r="A95" s="82">
        <v>250</v>
      </c>
      <c r="B95" s="92">
        <v>6</v>
      </c>
      <c r="C95" s="92">
        <v>6</v>
      </c>
      <c r="D95" s="83" t="s">
        <v>107</v>
      </c>
      <c r="E95" s="85">
        <v>1749</v>
      </c>
      <c r="F95" s="108">
        <v>1703</v>
      </c>
      <c r="G95" s="157">
        <f t="shared" si="72"/>
        <v>-46</v>
      </c>
      <c r="H95" s="158">
        <f t="shared" si="73"/>
        <v>-2.6300743281875358E-2</v>
      </c>
      <c r="I95" s="158"/>
      <c r="J95" s="108">
        <v>283326.8275147517</v>
      </c>
      <c r="K95" s="291">
        <v>422352.94639843318</v>
      </c>
      <c r="L95" s="157">
        <f t="shared" si="74"/>
        <v>139026.11888368148</v>
      </c>
      <c r="M95" s="158">
        <f t="shared" si="75"/>
        <v>0.49069168671096969</v>
      </c>
      <c r="N95" s="158"/>
      <c r="O95" s="108">
        <v>835373.05991776683</v>
      </c>
      <c r="P95" s="291">
        <v>811598.26302664075</v>
      </c>
      <c r="Q95" s="157">
        <f t="shared" si="76"/>
        <v>-23774.796891126083</v>
      </c>
      <c r="R95" s="158">
        <f t="shared" si="77"/>
        <v>-2.8460095293791791E-2</v>
      </c>
      <c r="S95" s="158"/>
      <c r="T95" s="108">
        <v>329935.20020664704</v>
      </c>
      <c r="U95" s="108">
        <v>350972.41144690395</v>
      </c>
      <c r="V95" s="157">
        <f t="shared" si="78"/>
        <v>21037.211240256904</v>
      </c>
      <c r="W95" s="158">
        <f t="shared" si="79"/>
        <v>6.3761645399098815E-2</v>
      </c>
      <c r="X95" s="159"/>
      <c r="Y95" s="89">
        <v>1448635.0876391656</v>
      </c>
      <c r="Z95" s="89">
        <v>1584923.6208719779</v>
      </c>
      <c r="AA95" s="157">
        <f t="shared" si="80"/>
        <v>136288.5332328123</v>
      </c>
      <c r="AB95" s="158">
        <f t="shared" si="81"/>
        <v>9.4080651777474988E-2</v>
      </c>
      <c r="AC95" s="158"/>
      <c r="AD95" s="204">
        <v>-387834</v>
      </c>
      <c r="AE95" s="204">
        <v>-387834</v>
      </c>
      <c r="AF95" s="292">
        <f t="shared" si="82"/>
        <v>0</v>
      </c>
      <c r="AG95" s="203">
        <f t="shared" si="83"/>
        <v>0</v>
      </c>
      <c r="AH95" s="158"/>
      <c r="AI95" s="291">
        <f t="shared" si="70"/>
        <v>1060801.0876391656</v>
      </c>
      <c r="AJ95" s="291">
        <f t="shared" si="71"/>
        <v>1197089.6208719779</v>
      </c>
      <c r="AK95" s="157">
        <f t="shared" si="84"/>
        <v>136288.5332328123</v>
      </c>
      <c r="AL95" s="158">
        <f t="shared" si="85"/>
        <v>0.12847699236067453</v>
      </c>
      <c r="AN95" s="108">
        <f t="shared" si="86"/>
        <v>161.99361207247097</v>
      </c>
      <c r="AO95" s="108">
        <f t="shared" si="87"/>
        <v>248.00525331675465</v>
      </c>
      <c r="AP95" s="157">
        <f t="shared" si="88"/>
        <v>86.01164124428368</v>
      </c>
      <c r="AQ95" s="158">
        <f t="shared" si="89"/>
        <v>0.53095699357456583</v>
      </c>
      <c r="AR95" s="293"/>
      <c r="AS95" s="108">
        <v>477.62896507591012</v>
      </c>
      <c r="AT95" s="108">
        <f t="shared" si="90"/>
        <v>476.5697375376634</v>
      </c>
      <c r="AU95" s="108">
        <f t="shared" si="91"/>
        <v>-1.0592275382467164</v>
      </c>
      <c r="AV95" s="180">
        <f t="shared" si="92"/>
        <v>-2.2176786076580851E-3</v>
      </c>
      <c r="AW95" s="293"/>
      <c r="AX95" s="108">
        <v>188.64219565846028</v>
      </c>
      <c r="AY95" s="108">
        <f t="shared" si="93"/>
        <v>206.0906702565496</v>
      </c>
      <c r="AZ95" s="157">
        <f t="shared" si="94"/>
        <v>17.448474598089319</v>
      </c>
      <c r="BA95" s="158">
        <f t="shared" si="95"/>
        <v>9.2495077981810933E-2</v>
      </c>
      <c r="BB95" s="293"/>
      <c r="BC95" s="108">
        <f t="shared" si="96"/>
        <v>828.26477280684139</v>
      </c>
      <c r="BD95" s="108">
        <f t="shared" si="97"/>
        <v>930.66566111096768</v>
      </c>
      <c r="BE95" s="157">
        <f t="shared" si="98"/>
        <v>102.40088830412628</v>
      </c>
      <c r="BF95" s="158">
        <f t="shared" si="99"/>
        <v>0.12363303579495233</v>
      </c>
      <c r="BG95" s="294"/>
      <c r="BH95" s="108">
        <v>-221.74614065180103</v>
      </c>
      <c r="BI95" s="108">
        <v>-221.74614065180103</v>
      </c>
      <c r="BJ95" s="157">
        <f t="shared" si="100"/>
        <v>0</v>
      </c>
      <c r="BK95" s="158">
        <f t="shared" si="101"/>
        <v>0</v>
      </c>
      <c r="BL95" s="158"/>
      <c r="BM95" s="108">
        <f t="shared" si="102"/>
        <v>606.51863215504034</v>
      </c>
      <c r="BN95" s="108">
        <f t="shared" si="103"/>
        <v>702.92990068818426</v>
      </c>
      <c r="BO95" s="268">
        <f t="shared" si="104"/>
        <v>96.411268533143925</v>
      </c>
      <c r="BP95" s="158">
        <f t="shared" si="105"/>
        <v>0.15895846132637678</v>
      </c>
    </row>
    <row r="96" spans="1:68">
      <c r="A96" s="82">
        <v>256</v>
      </c>
      <c r="B96" s="92">
        <v>13</v>
      </c>
      <c r="C96" s="92">
        <v>13</v>
      </c>
      <c r="D96" s="83" t="s">
        <v>108</v>
      </c>
      <c r="E96" s="85">
        <v>1523</v>
      </c>
      <c r="F96" s="108">
        <v>1492</v>
      </c>
      <c r="G96" s="157">
        <f t="shared" si="72"/>
        <v>-31</v>
      </c>
      <c r="H96" s="158">
        <f t="shared" si="73"/>
        <v>-2.0354563361785948E-2</v>
      </c>
      <c r="I96" s="158"/>
      <c r="J96" s="108">
        <v>875011.36438767414</v>
      </c>
      <c r="K96" s="291">
        <v>834309.99800141202</v>
      </c>
      <c r="L96" s="157">
        <f t="shared" si="74"/>
        <v>-40701.366386262118</v>
      </c>
      <c r="M96" s="158">
        <f t="shared" si="75"/>
        <v>-4.6515243164578328E-2</v>
      </c>
      <c r="N96" s="158"/>
      <c r="O96" s="108">
        <v>936745.35433452902</v>
      </c>
      <c r="P96" s="291">
        <v>939830.27375778218</v>
      </c>
      <c r="Q96" s="157">
        <f t="shared" si="76"/>
        <v>3084.919423253159</v>
      </c>
      <c r="R96" s="158">
        <f t="shared" si="77"/>
        <v>3.2932316226374127E-3</v>
      </c>
      <c r="S96" s="158"/>
      <c r="T96" s="108">
        <v>252143.09551546111</v>
      </c>
      <c r="U96" s="108">
        <v>269612.05960433965</v>
      </c>
      <c r="V96" s="157">
        <f t="shared" si="78"/>
        <v>17468.964088878536</v>
      </c>
      <c r="W96" s="158">
        <f t="shared" si="79"/>
        <v>6.9281945052536084E-2</v>
      </c>
      <c r="X96" s="159"/>
      <c r="Y96" s="89">
        <v>2063899.8142376645</v>
      </c>
      <c r="Z96" s="89">
        <v>2043752.3313635341</v>
      </c>
      <c r="AA96" s="157">
        <f t="shared" si="80"/>
        <v>-20147.482874130365</v>
      </c>
      <c r="AB96" s="158">
        <f t="shared" si="81"/>
        <v>-9.761851197981803E-3</v>
      </c>
      <c r="AC96" s="158"/>
      <c r="AD96" s="204">
        <v>556306</v>
      </c>
      <c r="AE96" s="204">
        <v>556306</v>
      </c>
      <c r="AF96" s="292">
        <f t="shared" si="82"/>
        <v>0</v>
      </c>
      <c r="AG96" s="203">
        <f t="shared" si="83"/>
        <v>0</v>
      </c>
      <c r="AH96" s="158"/>
      <c r="AI96" s="291">
        <f t="shared" si="70"/>
        <v>2620205.8142376645</v>
      </c>
      <c r="AJ96" s="291">
        <f t="shared" si="71"/>
        <v>2600058.3313635341</v>
      </c>
      <c r="AK96" s="157">
        <f t="shared" si="84"/>
        <v>-20147.482874130365</v>
      </c>
      <c r="AL96" s="158">
        <f t="shared" si="85"/>
        <v>-7.689274928195735E-3</v>
      </c>
      <c r="AN96" s="108">
        <f t="shared" si="86"/>
        <v>574.53142770037698</v>
      </c>
      <c r="AO96" s="108">
        <f t="shared" si="87"/>
        <v>559.18900670335927</v>
      </c>
      <c r="AP96" s="157">
        <f t="shared" si="88"/>
        <v>-15.342420997017712</v>
      </c>
      <c r="AQ96" s="158">
        <f t="shared" si="89"/>
        <v>-2.6704232801375863E-2</v>
      </c>
      <c r="AR96" s="293"/>
      <c r="AS96" s="108">
        <v>615.06589253744517</v>
      </c>
      <c r="AT96" s="108">
        <f t="shared" si="90"/>
        <v>629.91305211647602</v>
      </c>
      <c r="AU96" s="108">
        <f t="shared" si="91"/>
        <v>14.847159579030858</v>
      </c>
      <c r="AV96" s="180">
        <f t="shared" si="92"/>
        <v>2.4139136569220451E-2</v>
      </c>
      <c r="AW96" s="293"/>
      <c r="AX96" s="108">
        <v>165.55685851310645</v>
      </c>
      <c r="AY96" s="108">
        <f t="shared" si="93"/>
        <v>180.70513378306947</v>
      </c>
      <c r="AZ96" s="157">
        <f t="shared" si="94"/>
        <v>15.148275269963023</v>
      </c>
      <c r="BA96" s="158">
        <f t="shared" si="95"/>
        <v>9.1498929165557921E-2</v>
      </c>
      <c r="BB96" s="293"/>
      <c r="BC96" s="108">
        <f t="shared" si="96"/>
        <v>1355.1541787509286</v>
      </c>
      <c r="BD96" s="108">
        <f t="shared" si="97"/>
        <v>1369.8071926029049</v>
      </c>
      <c r="BE96" s="157">
        <f t="shared" si="98"/>
        <v>14.653013851976311</v>
      </c>
      <c r="BF96" s="158">
        <f t="shared" si="99"/>
        <v>1.0812802027797511E-2</v>
      </c>
      <c r="BG96" s="294"/>
      <c r="BH96" s="108">
        <v>365.26986211424821</v>
      </c>
      <c r="BI96" s="108">
        <v>365.26986211424821</v>
      </c>
      <c r="BJ96" s="157">
        <f t="shared" si="100"/>
        <v>0</v>
      </c>
      <c r="BK96" s="158">
        <f t="shared" si="101"/>
        <v>0</v>
      </c>
      <c r="BL96" s="158"/>
      <c r="BM96" s="108">
        <f t="shared" si="102"/>
        <v>1720.4240408651769</v>
      </c>
      <c r="BN96" s="108">
        <f t="shared" si="103"/>
        <v>1742.6664419326637</v>
      </c>
      <c r="BO96" s="268">
        <f t="shared" si="104"/>
        <v>22.242401067486753</v>
      </c>
      <c r="BP96" s="158">
        <f t="shared" si="105"/>
        <v>1.2928441209355202E-2</v>
      </c>
    </row>
    <row r="97" spans="1:68">
      <c r="A97" s="82">
        <v>257</v>
      </c>
      <c r="B97" s="92">
        <v>1</v>
      </c>
      <c r="C97" s="93">
        <v>33</v>
      </c>
      <c r="D97" s="83" t="s">
        <v>109</v>
      </c>
      <c r="E97" s="85">
        <v>41154</v>
      </c>
      <c r="F97" s="108">
        <v>41635</v>
      </c>
      <c r="G97" s="157">
        <f t="shared" si="72"/>
        <v>481</v>
      </c>
      <c r="H97" s="158">
        <f t="shared" si="73"/>
        <v>1.1687806774554114E-2</v>
      </c>
      <c r="I97" s="158"/>
      <c r="J97" s="108">
        <v>39894949.386649854</v>
      </c>
      <c r="K97" s="291">
        <v>40586696.692677483</v>
      </c>
      <c r="L97" s="157">
        <f t="shared" si="74"/>
        <v>691747.30602762848</v>
      </c>
      <c r="M97" s="158">
        <f t="shared" si="75"/>
        <v>1.7339220043204505E-2</v>
      </c>
      <c r="N97" s="158"/>
      <c r="O97" s="108">
        <v>-1072221.2766841317</v>
      </c>
      <c r="P97" s="291">
        <v>-1094456.2819646841</v>
      </c>
      <c r="Q97" s="157">
        <f t="shared" si="76"/>
        <v>-22235.005280552432</v>
      </c>
      <c r="R97" s="158">
        <f t="shared" si="77"/>
        <v>2.0737328911542105E-2</v>
      </c>
      <c r="S97" s="158"/>
      <c r="T97" s="108">
        <v>2490639.9534949986</v>
      </c>
      <c r="U97" s="108">
        <v>2492264.2162700198</v>
      </c>
      <c r="V97" s="157">
        <f t="shared" si="78"/>
        <v>1624.2627750211395</v>
      </c>
      <c r="W97" s="158">
        <f t="shared" si="79"/>
        <v>6.5214675960766132E-4</v>
      </c>
      <c r="X97" s="159"/>
      <c r="Y97" s="89">
        <v>41313368.063460715</v>
      </c>
      <c r="Z97" s="89">
        <v>41984504.626982823</v>
      </c>
      <c r="AA97" s="157">
        <f t="shared" si="80"/>
        <v>671136.5635221079</v>
      </c>
      <c r="AB97" s="158">
        <f t="shared" si="81"/>
        <v>1.6245021768527493E-2</v>
      </c>
      <c r="AC97" s="158"/>
      <c r="AD97" s="204">
        <v>-2287024</v>
      </c>
      <c r="AE97" s="204">
        <v>-2287024</v>
      </c>
      <c r="AF97" s="292">
        <f t="shared" si="82"/>
        <v>0</v>
      </c>
      <c r="AG97" s="203">
        <f t="shared" si="83"/>
        <v>0</v>
      </c>
      <c r="AH97" s="158"/>
      <c r="AI97" s="291">
        <f t="shared" si="70"/>
        <v>39026344.063460715</v>
      </c>
      <c r="AJ97" s="291">
        <f t="shared" si="71"/>
        <v>39697480.626982823</v>
      </c>
      <c r="AK97" s="157">
        <f t="shared" si="84"/>
        <v>671136.5635221079</v>
      </c>
      <c r="AL97" s="158">
        <f t="shared" si="85"/>
        <v>1.7197013443810496E-2</v>
      </c>
      <c r="AN97" s="108">
        <f t="shared" si="86"/>
        <v>969.40636114715107</v>
      </c>
      <c r="AO97" s="108">
        <f t="shared" si="87"/>
        <v>974.82158502888149</v>
      </c>
      <c r="AP97" s="157">
        <f t="shared" si="88"/>
        <v>5.4152238817304124</v>
      </c>
      <c r="AQ97" s="158">
        <f t="shared" si="89"/>
        <v>5.586123733830552E-3</v>
      </c>
      <c r="AR97" s="293"/>
      <c r="AS97" s="108">
        <v>-26.0538775497918</v>
      </c>
      <c r="AT97" s="108">
        <f t="shared" si="90"/>
        <v>-26.286928833065549</v>
      </c>
      <c r="AU97" s="108">
        <f t="shared" si="91"/>
        <v>-0.23305128327374902</v>
      </c>
      <c r="AV97" s="180">
        <f t="shared" si="92"/>
        <v>8.9449749976126432E-3</v>
      </c>
      <c r="AW97" s="293"/>
      <c r="AX97" s="108">
        <v>60.519996926058184</v>
      </c>
      <c r="AY97" s="108">
        <f t="shared" si="93"/>
        <v>59.85983466482574</v>
      </c>
      <c r="AZ97" s="157">
        <f t="shared" si="94"/>
        <v>-0.66016226123244337</v>
      </c>
      <c r="BA97" s="158">
        <f t="shared" si="95"/>
        <v>-1.0908167461393184E-2</v>
      </c>
      <c r="BB97" s="293"/>
      <c r="BC97" s="108">
        <f t="shared" si="96"/>
        <v>1003.8724805234173</v>
      </c>
      <c r="BD97" s="108">
        <f t="shared" si="97"/>
        <v>1008.3944908606419</v>
      </c>
      <c r="BE97" s="157">
        <f t="shared" si="98"/>
        <v>4.5220103372246285</v>
      </c>
      <c r="BF97" s="158">
        <f t="shared" si="99"/>
        <v>4.504566491220937E-3</v>
      </c>
      <c r="BG97" s="294"/>
      <c r="BH97" s="108">
        <v>-55.572338047334405</v>
      </c>
      <c r="BI97" s="108">
        <v>-55.572338047334405</v>
      </c>
      <c r="BJ97" s="157">
        <f t="shared" si="100"/>
        <v>0</v>
      </c>
      <c r="BK97" s="158">
        <f t="shared" si="101"/>
        <v>0</v>
      </c>
      <c r="BL97" s="158"/>
      <c r="BM97" s="108">
        <f t="shared" si="102"/>
        <v>948.3001424760829</v>
      </c>
      <c r="BN97" s="108">
        <f t="shared" si="103"/>
        <v>953.46416781512721</v>
      </c>
      <c r="BO97" s="268">
        <f t="shared" si="104"/>
        <v>5.1640253390443149</v>
      </c>
      <c r="BP97" s="158">
        <f t="shared" si="105"/>
        <v>5.4455600160099697E-3</v>
      </c>
    </row>
    <row r="98" spans="1:68">
      <c r="A98" s="82">
        <v>260</v>
      </c>
      <c r="B98" s="92">
        <v>12</v>
      </c>
      <c r="C98" s="92">
        <v>12</v>
      </c>
      <c r="D98" s="83" t="s">
        <v>110</v>
      </c>
      <c r="E98" s="85">
        <v>9689</v>
      </c>
      <c r="F98" s="108">
        <v>9566</v>
      </c>
      <c r="G98" s="157">
        <f t="shared" si="72"/>
        <v>-123</v>
      </c>
      <c r="H98" s="158">
        <f t="shared" si="73"/>
        <v>-1.2694808545773558E-2</v>
      </c>
      <c r="I98" s="158"/>
      <c r="J98" s="108">
        <v>6897913.6468371153</v>
      </c>
      <c r="K98" s="291">
        <v>6679505.1657084171</v>
      </c>
      <c r="L98" s="157">
        <f t="shared" si="74"/>
        <v>-218408.48112869821</v>
      </c>
      <c r="M98" s="158">
        <f t="shared" si="75"/>
        <v>-3.1662976997232278E-2</v>
      </c>
      <c r="N98" s="158"/>
      <c r="O98" s="108">
        <v>5463114.2693543425</v>
      </c>
      <c r="P98" s="291">
        <v>5529161.7002113806</v>
      </c>
      <c r="Q98" s="157">
        <f t="shared" si="76"/>
        <v>66047.430857038125</v>
      </c>
      <c r="R98" s="158">
        <f t="shared" si="77"/>
        <v>1.2089703345129542E-2</v>
      </c>
      <c r="S98" s="158"/>
      <c r="T98" s="108">
        <v>1609290.7301729894</v>
      </c>
      <c r="U98" s="108">
        <v>1706909.8151509736</v>
      </c>
      <c r="V98" s="157">
        <f t="shared" si="78"/>
        <v>97619.084977984196</v>
      </c>
      <c r="W98" s="158">
        <f t="shared" si="79"/>
        <v>6.0659695074171412E-2</v>
      </c>
      <c r="X98" s="159"/>
      <c r="Y98" s="89">
        <v>13970318.646364449</v>
      </c>
      <c r="Z98" s="89">
        <v>13915576.681070773</v>
      </c>
      <c r="AA98" s="157">
        <f t="shared" si="80"/>
        <v>-54741.965293675661</v>
      </c>
      <c r="AB98" s="158">
        <f t="shared" si="81"/>
        <v>-3.9184478664644759E-3</v>
      </c>
      <c r="AC98" s="158"/>
      <c r="AD98" s="204">
        <v>244155</v>
      </c>
      <c r="AE98" s="204">
        <v>244155</v>
      </c>
      <c r="AF98" s="292">
        <f t="shared" si="82"/>
        <v>0</v>
      </c>
      <c r="AG98" s="203">
        <f t="shared" si="83"/>
        <v>0</v>
      </c>
      <c r="AH98" s="158"/>
      <c r="AI98" s="291">
        <f t="shared" si="70"/>
        <v>14214473.646364449</v>
      </c>
      <c r="AJ98" s="291">
        <f t="shared" si="71"/>
        <v>14159731.681070773</v>
      </c>
      <c r="AK98" s="157">
        <f t="shared" si="84"/>
        <v>-54741.965293675661</v>
      </c>
      <c r="AL98" s="158">
        <f t="shared" si="85"/>
        <v>-3.851142620935295E-3</v>
      </c>
      <c r="AN98" s="108">
        <f t="shared" si="86"/>
        <v>711.93246432419392</v>
      </c>
      <c r="AO98" s="108">
        <f t="shared" si="87"/>
        <v>698.25477375166395</v>
      </c>
      <c r="AP98" s="157">
        <f t="shared" si="88"/>
        <v>-13.677690572529968</v>
      </c>
      <c r="AQ98" s="158">
        <f t="shared" si="89"/>
        <v>-1.9212061899036445E-2</v>
      </c>
      <c r="AR98" s="293"/>
      <c r="AS98" s="108">
        <v>563.84707083851197</v>
      </c>
      <c r="AT98" s="108">
        <f t="shared" si="90"/>
        <v>578.00143217764798</v>
      </c>
      <c r="AU98" s="108">
        <f t="shared" si="91"/>
        <v>14.154361339136017</v>
      </c>
      <c r="AV98" s="180">
        <f t="shared" si="92"/>
        <v>2.510319210860968E-2</v>
      </c>
      <c r="AW98" s="293"/>
      <c r="AX98" s="108">
        <v>166.09461556125393</v>
      </c>
      <c r="AY98" s="108">
        <f t="shared" si="93"/>
        <v>178.43506326060773</v>
      </c>
      <c r="AZ98" s="157">
        <f t="shared" si="94"/>
        <v>12.340447699353803</v>
      </c>
      <c r="BA98" s="158">
        <f t="shared" si="95"/>
        <v>7.4297698680080182E-2</v>
      </c>
      <c r="BB98" s="293"/>
      <c r="BC98" s="108">
        <f t="shared" si="96"/>
        <v>1441.8741507239599</v>
      </c>
      <c r="BD98" s="108">
        <f t="shared" si="97"/>
        <v>1454.6912691899199</v>
      </c>
      <c r="BE98" s="157">
        <f t="shared" si="98"/>
        <v>12.817118465959993</v>
      </c>
      <c r="BF98" s="158">
        <f t="shared" si="99"/>
        <v>8.8892074662164956E-3</v>
      </c>
      <c r="BG98" s="294"/>
      <c r="BH98" s="108">
        <v>25.199194963360512</v>
      </c>
      <c r="BI98" s="108">
        <v>25.199194963360512</v>
      </c>
      <c r="BJ98" s="157">
        <f t="shared" si="100"/>
        <v>0</v>
      </c>
      <c r="BK98" s="158">
        <f t="shared" si="101"/>
        <v>0</v>
      </c>
      <c r="BL98" s="158"/>
      <c r="BM98" s="108">
        <f t="shared" si="102"/>
        <v>1467.0733456873206</v>
      </c>
      <c r="BN98" s="108">
        <f t="shared" si="103"/>
        <v>1480.2144763820586</v>
      </c>
      <c r="BO98" s="268">
        <f t="shared" si="104"/>
        <v>13.141130694737967</v>
      </c>
      <c r="BP98" s="158">
        <f t="shared" si="105"/>
        <v>8.9573781252098045E-3</v>
      </c>
    </row>
    <row r="99" spans="1:68">
      <c r="A99" s="82">
        <v>261</v>
      </c>
      <c r="B99" s="92">
        <v>19</v>
      </c>
      <c r="C99" s="92">
        <v>19</v>
      </c>
      <c r="D99" s="83" t="s">
        <v>111</v>
      </c>
      <c r="E99" s="85">
        <v>6822</v>
      </c>
      <c r="F99" s="108">
        <v>6837</v>
      </c>
      <c r="G99" s="157">
        <f t="shared" si="72"/>
        <v>15</v>
      </c>
      <c r="H99" s="158">
        <f t="shared" si="73"/>
        <v>2.1987686895338612E-3</v>
      </c>
      <c r="I99" s="158"/>
      <c r="J99" s="108">
        <v>12385805.213205518</v>
      </c>
      <c r="K99" s="291">
        <v>12237591.722259765</v>
      </c>
      <c r="L99" s="157">
        <f t="shared" si="74"/>
        <v>-148213.49094575271</v>
      </c>
      <c r="M99" s="158">
        <f t="shared" si="75"/>
        <v>-1.1966399309084096E-2</v>
      </c>
      <c r="N99" s="158"/>
      <c r="O99" s="108">
        <v>-524814.35613902181</v>
      </c>
      <c r="P99" s="291">
        <v>-559929.79247207032</v>
      </c>
      <c r="Q99" s="157">
        <f t="shared" si="76"/>
        <v>-35115.436333048507</v>
      </c>
      <c r="R99" s="158">
        <f t="shared" si="77"/>
        <v>6.6910205336964013E-2</v>
      </c>
      <c r="S99" s="158"/>
      <c r="T99" s="108">
        <v>787459.88431075623</v>
      </c>
      <c r="U99" s="108">
        <v>838228.09291077871</v>
      </c>
      <c r="V99" s="157">
        <f t="shared" si="78"/>
        <v>50768.208600022481</v>
      </c>
      <c r="W99" s="158">
        <f t="shared" si="79"/>
        <v>6.447085065731141E-2</v>
      </c>
      <c r="X99" s="159"/>
      <c r="Y99" s="89">
        <v>12648450.741377253</v>
      </c>
      <c r="Z99" s="89">
        <v>12515890.022698473</v>
      </c>
      <c r="AA99" s="157">
        <f t="shared" si="80"/>
        <v>-132560.7186787799</v>
      </c>
      <c r="AB99" s="158">
        <f t="shared" si="81"/>
        <v>-1.0480391740399485E-2</v>
      </c>
      <c r="AC99" s="158"/>
      <c r="AD99" s="204">
        <v>357571</v>
      </c>
      <c r="AE99" s="204">
        <v>357571</v>
      </c>
      <c r="AF99" s="292">
        <f t="shared" si="82"/>
        <v>0</v>
      </c>
      <c r="AG99" s="203">
        <f t="shared" si="83"/>
        <v>0</v>
      </c>
      <c r="AH99" s="158"/>
      <c r="AI99" s="291">
        <f t="shared" si="70"/>
        <v>13006021.741377253</v>
      </c>
      <c r="AJ99" s="291">
        <f t="shared" si="71"/>
        <v>12873461.022698473</v>
      </c>
      <c r="AK99" s="157">
        <f t="shared" si="84"/>
        <v>-132560.7186787799</v>
      </c>
      <c r="AL99" s="158">
        <f t="shared" si="85"/>
        <v>-1.0192257195530612E-2</v>
      </c>
      <c r="AN99" s="108">
        <f t="shared" si="86"/>
        <v>1815.5680464974375</v>
      </c>
      <c r="AO99" s="108">
        <f t="shared" si="87"/>
        <v>1789.9066435951097</v>
      </c>
      <c r="AP99" s="157">
        <f t="shared" si="88"/>
        <v>-25.661402902327836</v>
      </c>
      <c r="AQ99" s="158">
        <f t="shared" si="89"/>
        <v>-1.4134090403184486E-2</v>
      </c>
      <c r="AR99" s="293"/>
      <c r="AS99" s="108">
        <v>-76.929691606423603</v>
      </c>
      <c r="AT99" s="108">
        <f t="shared" si="90"/>
        <v>-81.897000507835358</v>
      </c>
      <c r="AU99" s="108">
        <f t="shared" si="91"/>
        <v>-4.9673089014117551</v>
      </c>
      <c r="AV99" s="180">
        <f t="shared" si="92"/>
        <v>6.4569463333153235E-2</v>
      </c>
      <c r="AW99" s="293"/>
      <c r="AX99" s="108">
        <v>115.42947585909648</v>
      </c>
      <c r="AY99" s="108">
        <f t="shared" si="93"/>
        <v>122.60173949258136</v>
      </c>
      <c r="AZ99" s="157">
        <f t="shared" si="94"/>
        <v>7.1722636334848744</v>
      </c>
      <c r="BA99" s="158">
        <f t="shared" si="95"/>
        <v>6.2135460462802231E-2</v>
      </c>
      <c r="BB99" s="293"/>
      <c r="BC99" s="108">
        <f t="shared" si="96"/>
        <v>1854.0678307501105</v>
      </c>
      <c r="BD99" s="108">
        <f t="shared" si="97"/>
        <v>1830.6113825798557</v>
      </c>
      <c r="BE99" s="157">
        <f t="shared" si="98"/>
        <v>-23.456448170254816</v>
      </c>
      <c r="BF99" s="158">
        <f t="shared" si="99"/>
        <v>-1.265134305294802E-2</v>
      </c>
      <c r="BG99" s="294"/>
      <c r="BH99" s="108">
        <v>52.414394605687484</v>
      </c>
      <c r="BI99" s="108">
        <v>52.414394605687484</v>
      </c>
      <c r="BJ99" s="157">
        <f t="shared" si="100"/>
        <v>0</v>
      </c>
      <c r="BK99" s="158">
        <f t="shared" si="101"/>
        <v>0</v>
      </c>
      <c r="BL99" s="158"/>
      <c r="BM99" s="108">
        <f t="shared" si="102"/>
        <v>1906.4822253557979</v>
      </c>
      <c r="BN99" s="108">
        <f t="shared" si="103"/>
        <v>1882.9107829016343</v>
      </c>
      <c r="BO99" s="268">
        <f t="shared" si="104"/>
        <v>-23.571442454163616</v>
      </c>
      <c r="BP99" s="158">
        <f t="shared" si="105"/>
        <v>-1.2363840659340312E-2</v>
      </c>
    </row>
    <row r="100" spans="1:68">
      <c r="A100" s="82">
        <v>263</v>
      </c>
      <c r="B100" s="92">
        <v>11</v>
      </c>
      <c r="C100" s="92">
        <v>11</v>
      </c>
      <c r="D100" s="83" t="s">
        <v>112</v>
      </c>
      <c r="E100" s="85">
        <v>7475</v>
      </c>
      <c r="F100" s="108">
        <v>7354</v>
      </c>
      <c r="G100" s="157">
        <f t="shared" si="72"/>
        <v>-121</v>
      </c>
      <c r="H100" s="158">
        <f t="shared" si="73"/>
        <v>-1.6187290969899664E-2</v>
      </c>
      <c r="I100" s="158"/>
      <c r="J100" s="108">
        <v>4001191.8842459307</v>
      </c>
      <c r="K100" s="291">
        <v>4049357.613472878</v>
      </c>
      <c r="L100" s="157">
        <f t="shared" si="74"/>
        <v>48165.729226947296</v>
      </c>
      <c r="M100" s="158">
        <f t="shared" si="75"/>
        <v>1.2037845377171823E-2</v>
      </c>
      <c r="N100" s="158"/>
      <c r="O100" s="108">
        <v>4688486.1087121228</v>
      </c>
      <c r="P100" s="291">
        <v>4652376.9538165247</v>
      </c>
      <c r="Q100" s="157">
        <f t="shared" si="76"/>
        <v>-36109.154895598069</v>
      </c>
      <c r="R100" s="158">
        <f t="shared" si="77"/>
        <v>-7.7016661793025704E-3</v>
      </c>
      <c r="S100" s="158"/>
      <c r="T100" s="108">
        <v>1298064.750933276</v>
      </c>
      <c r="U100" s="108">
        <v>1386394.239863731</v>
      </c>
      <c r="V100" s="157">
        <f t="shared" si="78"/>
        <v>88329.488930454943</v>
      </c>
      <c r="W100" s="158">
        <f t="shared" si="79"/>
        <v>6.804705918325589E-2</v>
      </c>
      <c r="X100" s="159"/>
      <c r="Y100" s="89">
        <v>9987742.7438913304</v>
      </c>
      <c r="Z100" s="89">
        <v>10088128.807153134</v>
      </c>
      <c r="AA100" s="157">
        <f t="shared" si="80"/>
        <v>100386.06326180324</v>
      </c>
      <c r="AB100" s="158">
        <f t="shared" si="81"/>
        <v>1.005092600359586E-2</v>
      </c>
      <c r="AC100" s="158"/>
      <c r="AD100" s="204">
        <v>-363483</v>
      </c>
      <c r="AE100" s="204">
        <v>-363483</v>
      </c>
      <c r="AF100" s="292">
        <f t="shared" si="82"/>
        <v>0</v>
      </c>
      <c r="AG100" s="203">
        <f t="shared" si="83"/>
        <v>0</v>
      </c>
      <c r="AH100" s="158"/>
      <c r="AI100" s="291">
        <f t="shared" si="70"/>
        <v>9624259.7438913304</v>
      </c>
      <c r="AJ100" s="291">
        <f t="shared" si="71"/>
        <v>9724645.8071531337</v>
      </c>
      <c r="AK100" s="157">
        <f t="shared" si="84"/>
        <v>100386.06326180324</v>
      </c>
      <c r="AL100" s="158">
        <f t="shared" si="85"/>
        <v>1.0430523067035869E-2</v>
      </c>
      <c r="AN100" s="108">
        <f t="shared" si="86"/>
        <v>535.27650625363617</v>
      </c>
      <c r="AO100" s="108">
        <f t="shared" si="87"/>
        <v>550.63334423074218</v>
      </c>
      <c r="AP100" s="157">
        <f t="shared" si="88"/>
        <v>15.356837977106011</v>
      </c>
      <c r="AQ100" s="158">
        <f t="shared" si="89"/>
        <v>2.8689542316339408E-2</v>
      </c>
      <c r="AR100" s="293"/>
      <c r="AS100" s="108">
        <v>627.2222219012873</v>
      </c>
      <c r="AT100" s="108">
        <f t="shared" si="90"/>
        <v>632.63216668704445</v>
      </c>
      <c r="AU100" s="108">
        <f t="shared" si="91"/>
        <v>5.4099447857571477</v>
      </c>
      <c r="AV100" s="180">
        <f t="shared" si="92"/>
        <v>8.6252441269668041E-3</v>
      </c>
      <c r="AW100" s="293"/>
      <c r="AX100" s="108">
        <v>173.65414728204362</v>
      </c>
      <c r="AY100" s="108">
        <f t="shared" si="93"/>
        <v>188.52246938587584</v>
      </c>
      <c r="AZ100" s="157">
        <f t="shared" si="94"/>
        <v>14.868322103832213</v>
      </c>
      <c r="BA100" s="158">
        <f t="shared" si="95"/>
        <v>8.5620311040907934E-2</v>
      </c>
      <c r="BB100" s="293"/>
      <c r="BC100" s="108">
        <f t="shared" si="96"/>
        <v>1336.1528754369672</v>
      </c>
      <c r="BD100" s="108">
        <f t="shared" si="97"/>
        <v>1371.7879803036624</v>
      </c>
      <c r="BE100" s="157">
        <f t="shared" si="98"/>
        <v>35.635104866695201</v>
      </c>
      <c r="BF100" s="158">
        <f t="shared" si="99"/>
        <v>2.6669930905205228E-2</v>
      </c>
      <c r="BG100" s="294"/>
      <c r="BH100" s="108">
        <v>-48.626488294314385</v>
      </c>
      <c r="BI100" s="108">
        <v>-48.626488294314385</v>
      </c>
      <c r="BJ100" s="157">
        <f t="shared" si="100"/>
        <v>0</v>
      </c>
      <c r="BK100" s="158">
        <f t="shared" si="101"/>
        <v>0</v>
      </c>
      <c r="BL100" s="158"/>
      <c r="BM100" s="108">
        <f t="shared" si="102"/>
        <v>1287.526387142653</v>
      </c>
      <c r="BN100" s="108">
        <f t="shared" si="103"/>
        <v>1322.361409729825</v>
      </c>
      <c r="BO100" s="268">
        <f t="shared" si="104"/>
        <v>34.835022587172034</v>
      </c>
      <c r="BP100" s="158">
        <f t="shared" si="105"/>
        <v>2.7055773718533075E-2</v>
      </c>
    </row>
    <row r="101" spans="1:68">
      <c r="A101" s="82">
        <v>265</v>
      </c>
      <c r="B101" s="92">
        <v>13</v>
      </c>
      <c r="C101" s="92">
        <v>13</v>
      </c>
      <c r="D101" s="83" t="s">
        <v>113</v>
      </c>
      <c r="E101" s="85">
        <v>1035</v>
      </c>
      <c r="F101" s="108">
        <v>1011</v>
      </c>
      <c r="G101" s="157">
        <f t="shared" si="72"/>
        <v>-24</v>
      </c>
      <c r="H101" s="158">
        <f t="shared" si="73"/>
        <v>-2.318840579710145E-2</v>
      </c>
      <c r="I101" s="158"/>
      <c r="J101" s="108">
        <v>1401794.4823446684</v>
      </c>
      <c r="K101" s="291">
        <v>1258005.9231417822</v>
      </c>
      <c r="L101" s="157">
        <f t="shared" si="74"/>
        <v>-143788.55920288619</v>
      </c>
      <c r="M101" s="158">
        <f t="shared" si="75"/>
        <v>-0.10257463630644535</v>
      </c>
      <c r="N101" s="158"/>
      <c r="O101" s="108">
        <v>430897.04548206739</v>
      </c>
      <c r="P101" s="291">
        <v>422538.77605345479</v>
      </c>
      <c r="Q101" s="157">
        <f t="shared" si="76"/>
        <v>-8358.2694286126061</v>
      </c>
      <c r="R101" s="158">
        <f t="shared" si="77"/>
        <v>-1.9397370012741132E-2</v>
      </c>
      <c r="S101" s="158"/>
      <c r="T101" s="108">
        <v>176058.94056914118</v>
      </c>
      <c r="U101" s="108">
        <v>189280.50086900254</v>
      </c>
      <c r="V101" s="157">
        <f t="shared" si="78"/>
        <v>13221.560299861361</v>
      </c>
      <c r="W101" s="158">
        <f t="shared" si="79"/>
        <v>7.5097352381653354E-2</v>
      </c>
      <c r="X101" s="159"/>
      <c r="Y101" s="89">
        <v>2008750.4683958769</v>
      </c>
      <c r="Z101" s="89">
        <v>1869825.2000642396</v>
      </c>
      <c r="AA101" s="157">
        <f t="shared" si="80"/>
        <v>-138925.26833163737</v>
      </c>
      <c r="AB101" s="158">
        <f t="shared" si="81"/>
        <v>-6.9160042781510139E-2</v>
      </c>
      <c r="AC101" s="158"/>
      <c r="AD101" s="204">
        <v>-272240</v>
      </c>
      <c r="AE101" s="204">
        <v>-272240</v>
      </c>
      <c r="AF101" s="292">
        <f t="shared" si="82"/>
        <v>0</v>
      </c>
      <c r="AG101" s="203">
        <f t="shared" si="83"/>
        <v>0</v>
      </c>
      <c r="AH101" s="158"/>
      <c r="AI101" s="291">
        <f t="shared" si="70"/>
        <v>1736510.4683958769</v>
      </c>
      <c r="AJ101" s="291">
        <f t="shared" si="71"/>
        <v>1597585.2000642396</v>
      </c>
      <c r="AK101" s="157">
        <f t="shared" si="84"/>
        <v>-138925.26833163737</v>
      </c>
      <c r="AL101" s="158">
        <f t="shared" si="85"/>
        <v>-8.0002551588399765E-2</v>
      </c>
      <c r="AN101" s="108">
        <f t="shared" si="86"/>
        <v>1354.3908041977472</v>
      </c>
      <c r="AO101" s="108">
        <f t="shared" si="87"/>
        <v>1244.3184205161051</v>
      </c>
      <c r="AP101" s="157">
        <f t="shared" si="88"/>
        <v>-110.07238368164212</v>
      </c>
      <c r="AQ101" s="158">
        <f t="shared" si="89"/>
        <v>-8.1270770106004836E-2</v>
      </c>
      <c r="AR101" s="293"/>
      <c r="AS101" s="108">
        <v>416.32564780876078</v>
      </c>
      <c r="AT101" s="108">
        <f t="shared" si="90"/>
        <v>417.94142042873864</v>
      </c>
      <c r="AU101" s="108">
        <f t="shared" si="91"/>
        <v>1.6157726199778608</v>
      </c>
      <c r="AV101" s="180">
        <f t="shared" si="92"/>
        <v>3.8810306991224957E-3</v>
      </c>
      <c r="AW101" s="293"/>
      <c r="AX101" s="108">
        <v>170.1052565885422</v>
      </c>
      <c r="AY101" s="108">
        <f t="shared" si="93"/>
        <v>187.22106910880569</v>
      </c>
      <c r="AZ101" s="157">
        <f t="shared" si="94"/>
        <v>17.115812520263489</v>
      </c>
      <c r="BA101" s="158">
        <f t="shared" si="95"/>
        <v>0.10061895125124758</v>
      </c>
      <c r="BB101" s="293"/>
      <c r="BC101" s="108">
        <f t="shared" si="96"/>
        <v>1940.8217085950503</v>
      </c>
      <c r="BD101" s="108">
        <f t="shared" si="97"/>
        <v>1849.4809100536495</v>
      </c>
      <c r="BE101" s="157">
        <f t="shared" si="98"/>
        <v>-91.340798541400773</v>
      </c>
      <c r="BF101" s="158">
        <f t="shared" si="99"/>
        <v>-4.7062951808964387E-2</v>
      </c>
      <c r="BG101" s="294"/>
      <c r="BH101" s="108">
        <v>-263.03381642512079</v>
      </c>
      <c r="BI101" s="108">
        <v>-263.03381642512079</v>
      </c>
      <c r="BJ101" s="157">
        <f t="shared" si="100"/>
        <v>0</v>
      </c>
      <c r="BK101" s="158">
        <f t="shared" si="101"/>
        <v>0</v>
      </c>
      <c r="BL101" s="158"/>
      <c r="BM101" s="108">
        <f t="shared" si="102"/>
        <v>1677.7878921699294</v>
      </c>
      <c r="BN101" s="108">
        <f t="shared" si="103"/>
        <v>1580.202967422591</v>
      </c>
      <c r="BO101" s="268">
        <f t="shared" si="104"/>
        <v>-97.584924747338391</v>
      </c>
      <c r="BP101" s="158">
        <f t="shared" si="105"/>
        <v>-5.8162849548955273E-2</v>
      </c>
    </row>
    <row r="102" spans="1:68">
      <c r="A102" s="82">
        <v>271</v>
      </c>
      <c r="B102" s="92">
        <v>4</v>
      </c>
      <c r="C102" s="92">
        <v>4</v>
      </c>
      <c r="D102" s="83" t="s">
        <v>114</v>
      </c>
      <c r="E102" s="85">
        <v>6766</v>
      </c>
      <c r="F102" s="108">
        <v>6668</v>
      </c>
      <c r="G102" s="157">
        <f t="shared" si="72"/>
        <v>-98</v>
      </c>
      <c r="H102" s="158">
        <f t="shared" si="73"/>
        <v>-1.4484185634052616E-2</v>
      </c>
      <c r="I102" s="158"/>
      <c r="J102" s="108">
        <v>-400436.6332243497</v>
      </c>
      <c r="K102" s="291">
        <v>-447922.16113514197</v>
      </c>
      <c r="L102" s="157">
        <f t="shared" si="74"/>
        <v>-47485.527910792269</v>
      </c>
      <c r="M102" s="158">
        <f t="shared" si="75"/>
        <v>0.11858437508185696</v>
      </c>
      <c r="N102" s="158"/>
      <c r="O102" s="108">
        <v>3140629.5772181698</v>
      </c>
      <c r="P102" s="291">
        <v>3107646.6152923773</v>
      </c>
      <c r="Q102" s="157">
        <f t="shared" si="76"/>
        <v>-32982.961925792508</v>
      </c>
      <c r="R102" s="158">
        <f t="shared" si="77"/>
        <v>-1.05020223222273E-2</v>
      </c>
      <c r="S102" s="158"/>
      <c r="T102" s="108">
        <v>915968.86363861524</v>
      </c>
      <c r="U102" s="108">
        <v>984135.552904148</v>
      </c>
      <c r="V102" s="157">
        <f t="shared" si="78"/>
        <v>68166.689265532768</v>
      </c>
      <c r="W102" s="158">
        <f t="shared" si="79"/>
        <v>7.4420312711008407E-2</v>
      </c>
      <c r="X102" s="159"/>
      <c r="Y102" s="89">
        <v>3656161.8076324351</v>
      </c>
      <c r="Z102" s="89">
        <v>3643860.0070613832</v>
      </c>
      <c r="AA102" s="157">
        <f t="shared" si="80"/>
        <v>-12301.800571051892</v>
      </c>
      <c r="AB102" s="158">
        <f t="shared" si="81"/>
        <v>-3.3646761872987182E-3</v>
      </c>
      <c r="AC102" s="158"/>
      <c r="AD102" s="204">
        <v>-248677</v>
      </c>
      <c r="AE102" s="204">
        <v>-248677</v>
      </c>
      <c r="AF102" s="292">
        <f t="shared" si="82"/>
        <v>0</v>
      </c>
      <c r="AG102" s="203">
        <f t="shared" si="83"/>
        <v>0</v>
      </c>
      <c r="AH102" s="158"/>
      <c r="AI102" s="291">
        <f t="shared" si="70"/>
        <v>3407484.8076324351</v>
      </c>
      <c r="AJ102" s="291">
        <f t="shared" si="71"/>
        <v>3395183.0070613832</v>
      </c>
      <c r="AK102" s="157">
        <f t="shared" si="84"/>
        <v>-12301.800571051892</v>
      </c>
      <c r="AL102" s="158">
        <f t="shared" si="85"/>
        <v>-3.6102290297808674E-3</v>
      </c>
      <c r="AN102" s="108">
        <f t="shared" si="86"/>
        <v>-59.183658472413491</v>
      </c>
      <c r="AO102" s="108">
        <f t="shared" si="87"/>
        <v>-67.174889192432815</v>
      </c>
      <c r="AP102" s="157">
        <f t="shared" si="88"/>
        <v>-7.991230720019324</v>
      </c>
      <c r="AQ102" s="158">
        <f t="shared" si="89"/>
        <v>0.13502427741509376</v>
      </c>
      <c r="AR102" s="293"/>
      <c r="AS102" s="108">
        <v>464.17818167575672</v>
      </c>
      <c r="AT102" s="108">
        <f t="shared" si="90"/>
        <v>466.05378153754907</v>
      </c>
      <c r="AU102" s="108">
        <f t="shared" si="91"/>
        <v>1.8755998617923524</v>
      </c>
      <c r="AV102" s="180">
        <f t="shared" si="92"/>
        <v>4.0406894072899761E-3</v>
      </c>
      <c r="AW102" s="293"/>
      <c r="AX102" s="108">
        <v>135.3781944485095</v>
      </c>
      <c r="AY102" s="108">
        <f t="shared" si="93"/>
        <v>147.59081477266767</v>
      </c>
      <c r="AZ102" s="157">
        <f t="shared" si="94"/>
        <v>12.212620324158166</v>
      </c>
      <c r="BA102" s="158">
        <f t="shared" si="95"/>
        <v>9.0211133143773631E-2</v>
      </c>
      <c r="BB102" s="293"/>
      <c r="BC102" s="108">
        <f t="shared" si="96"/>
        <v>540.37271765185267</v>
      </c>
      <c r="BD102" s="108">
        <f t="shared" si="97"/>
        <v>546.46970711778397</v>
      </c>
      <c r="BE102" s="157">
        <f t="shared" si="98"/>
        <v>6.0969894659313013</v>
      </c>
      <c r="BF102" s="158">
        <f t="shared" si="99"/>
        <v>1.128293355080044E-2</v>
      </c>
      <c r="BG102" s="294"/>
      <c r="BH102" s="108">
        <v>-36.753916642033701</v>
      </c>
      <c r="BI102" s="108">
        <v>-36.753916642033701</v>
      </c>
      <c r="BJ102" s="157">
        <f t="shared" si="100"/>
        <v>0</v>
      </c>
      <c r="BK102" s="158">
        <f t="shared" si="101"/>
        <v>0</v>
      </c>
      <c r="BL102" s="158"/>
      <c r="BM102" s="108">
        <f t="shared" si="102"/>
        <v>503.61880100981898</v>
      </c>
      <c r="BN102" s="108">
        <f t="shared" si="103"/>
        <v>509.17561593602028</v>
      </c>
      <c r="BO102" s="268">
        <f t="shared" si="104"/>
        <v>5.556814926201298</v>
      </c>
      <c r="BP102" s="158">
        <f t="shared" si="105"/>
        <v>1.1033771803314701E-2</v>
      </c>
    </row>
    <row r="103" spans="1:68">
      <c r="A103" s="82">
        <v>272</v>
      </c>
      <c r="B103" s="92">
        <v>16</v>
      </c>
      <c r="C103" s="92">
        <v>16</v>
      </c>
      <c r="D103" s="83" t="s">
        <v>115</v>
      </c>
      <c r="E103" s="85">
        <v>48295</v>
      </c>
      <c r="F103" s="108">
        <v>48367</v>
      </c>
      <c r="G103" s="157">
        <f t="shared" si="72"/>
        <v>72</v>
      </c>
      <c r="H103" s="158">
        <f t="shared" si="73"/>
        <v>1.4908375608241019E-3</v>
      </c>
      <c r="I103" s="158"/>
      <c r="J103" s="108">
        <v>17268981.011283752</v>
      </c>
      <c r="K103" s="291">
        <v>19324441.619879402</v>
      </c>
      <c r="L103" s="157">
        <f t="shared" si="74"/>
        <v>2055460.6085956506</v>
      </c>
      <c r="M103" s="158">
        <f t="shared" si="75"/>
        <v>0.11902616646880258</v>
      </c>
      <c r="N103" s="158"/>
      <c r="O103" s="108">
        <v>9859934.6323621999</v>
      </c>
      <c r="P103" s="291">
        <v>11183612.174875142</v>
      </c>
      <c r="Q103" s="157">
        <f t="shared" si="76"/>
        <v>1323677.5425129421</v>
      </c>
      <c r="R103" s="158">
        <f t="shared" si="77"/>
        <v>0.13424810527327211</v>
      </c>
      <c r="S103" s="158"/>
      <c r="T103" s="108">
        <v>3852088.2246454111</v>
      </c>
      <c r="U103" s="108">
        <v>4189633.0629620957</v>
      </c>
      <c r="V103" s="157">
        <f t="shared" si="78"/>
        <v>337544.83831668459</v>
      </c>
      <c r="W103" s="158">
        <f t="shared" si="79"/>
        <v>8.7626455738239475E-2</v>
      </c>
      <c r="X103" s="159"/>
      <c r="Y103" s="89">
        <v>30981003.868291359</v>
      </c>
      <c r="Z103" s="89">
        <v>34697686.857716635</v>
      </c>
      <c r="AA103" s="157">
        <f t="shared" si="80"/>
        <v>3716682.9894252755</v>
      </c>
      <c r="AB103" s="158">
        <f t="shared" si="81"/>
        <v>0.11996651255155907</v>
      </c>
      <c r="AC103" s="158"/>
      <c r="AD103" s="204">
        <v>790147</v>
      </c>
      <c r="AE103" s="204">
        <v>790147</v>
      </c>
      <c r="AF103" s="292">
        <f t="shared" si="82"/>
        <v>0</v>
      </c>
      <c r="AG103" s="203">
        <f t="shared" si="83"/>
        <v>0</v>
      </c>
      <c r="AH103" s="158"/>
      <c r="AI103" s="291">
        <f t="shared" si="70"/>
        <v>31771150.868291359</v>
      </c>
      <c r="AJ103" s="291">
        <f t="shared" si="71"/>
        <v>35487833.857716635</v>
      </c>
      <c r="AK103" s="157">
        <f t="shared" si="84"/>
        <v>3716682.9894252755</v>
      </c>
      <c r="AL103" s="158">
        <f t="shared" si="85"/>
        <v>0.11698295113176545</v>
      </c>
      <c r="AN103" s="108">
        <f t="shared" si="86"/>
        <v>357.57285456638891</v>
      </c>
      <c r="AO103" s="108">
        <f t="shared" si="87"/>
        <v>399.53773481670152</v>
      </c>
      <c r="AP103" s="157">
        <f t="shared" si="88"/>
        <v>41.964880250312603</v>
      </c>
      <c r="AQ103" s="158">
        <f t="shared" si="89"/>
        <v>0.11736036366966771</v>
      </c>
      <c r="AR103" s="293"/>
      <c r="AS103" s="108">
        <v>204.16056801661043</v>
      </c>
      <c r="AT103" s="108">
        <f t="shared" si="90"/>
        <v>231.22401999038894</v>
      </c>
      <c r="AU103" s="108">
        <f t="shared" si="91"/>
        <v>27.063451973778513</v>
      </c>
      <c r="AV103" s="180">
        <f t="shared" si="92"/>
        <v>0.13255964281788557</v>
      </c>
      <c r="AW103" s="293"/>
      <c r="AX103" s="108">
        <v>79.761636290411246</v>
      </c>
      <c r="AY103" s="108">
        <f t="shared" si="93"/>
        <v>86.621726858438521</v>
      </c>
      <c r="AZ103" s="157">
        <f t="shared" si="94"/>
        <v>6.8600905680272746</v>
      </c>
      <c r="BA103" s="158">
        <f t="shared" si="95"/>
        <v>8.6007395122258523E-2</v>
      </c>
      <c r="BB103" s="293"/>
      <c r="BC103" s="108">
        <f t="shared" si="96"/>
        <v>641.49505887341047</v>
      </c>
      <c r="BD103" s="108">
        <f t="shared" si="97"/>
        <v>717.38348166552885</v>
      </c>
      <c r="BE103" s="157">
        <f t="shared" si="98"/>
        <v>75.888422792118376</v>
      </c>
      <c r="BF103" s="158">
        <f t="shared" si="99"/>
        <v>0.1182993099360627</v>
      </c>
      <c r="BG103" s="294"/>
      <c r="BH103" s="108">
        <v>16.360844807951132</v>
      </c>
      <c r="BI103" s="108">
        <v>16.360844807951132</v>
      </c>
      <c r="BJ103" s="157">
        <f t="shared" si="100"/>
        <v>0</v>
      </c>
      <c r="BK103" s="158">
        <f t="shared" si="101"/>
        <v>0</v>
      </c>
      <c r="BL103" s="158"/>
      <c r="BM103" s="108">
        <f t="shared" si="102"/>
        <v>657.85590368136161</v>
      </c>
      <c r="BN103" s="108">
        <f t="shared" si="103"/>
        <v>733.71997142094062</v>
      </c>
      <c r="BO103" s="268">
        <f t="shared" si="104"/>
        <v>75.864067739579014</v>
      </c>
      <c r="BP103" s="158">
        <f t="shared" si="105"/>
        <v>0.11532018990031662</v>
      </c>
    </row>
    <row r="104" spans="1:68">
      <c r="A104" s="82">
        <v>273</v>
      </c>
      <c r="B104" s="92">
        <v>19</v>
      </c>
      <c r="C104" s="92">
        <v>19</v>
      </c>
      <c r="D104" s="83" t="s">
        <v>116</v>
      </c>
      <c r="E104" s="85">
        <v>4011</v>
      </c>
      <c r="F104" s="108">
        <v>3987</v>
      </c>
      <c r="G104" s="157">
        <f t="shared" si="72"/>
        <v>-24</v>
      </c>
      <c r="H104" s="158">
        <f t="shared" si="73"/>
        <v>-5.9835452505609572E-3</v>
      </c>
      <c r="I104" s="158"/>
      <c r="J104" s="108">
        <v>4770369.0420062831</v>
      </c>
      <c r="K104" s="291">
        <v>4938607.5658479342</v>
      </c>
      <c r="L104" s="157">
        <f t="shared" si="74"/>
        <v>168238.52384165116</v>
      </c>
      <c r="M104" s="158">
        <f t="shared" si="75"/>
        <v>3.5267402240832663E-2</v>
      </c>
      <c r="N104" s="158"/>
      <c r="O104" s="108">
        <v>241471.83806410065</v>
      </c>
      <c r="P104" s="291">
        <v>-1848.1532040327413</v>
      </c>
      <c r="Q104" s="157">
        <f t="shared" si="76"/>
        <v>-243319.9912681334</v>
      </c>
      <c r="R104" s="158">
        <f t="shared" si="77"/>
        <v>-1.007653700816002</v>
      </c>
      <c r="S104" s="158"/>
      <c r="T104" s="108">
        <v>425073.06041495496</v>
      </c>
      <c r="U104" s="108">
        <v>458310.44768250571</v>
      </c>
      <c r="V104" s="157">
        <f t="shared" si="78"/>
        <v>33237.387267550745</v>
      </c>
      <c r="W104" s="158">
        <f t="shared" si="79"/>
        <v>7.8192175328882313E-2</v>
      </c>
      <c r="X104" s="159"/>
      <c r="Y104" s="89">
        <v>5436913.9404853387</v>
      </c>
      <c r="Z104" s="89">
        <v>5395069.8603264065</v>
      </c>
      <c r="AA104" s="157">
        <f t="shared" si="80"/>
        <v>-41844.080158932135</v>
      </c>
      <c r="AB104" s="158">
        <f t="shared" si="81"/>
        <v>-7.6962925323031369E-3</v>
      </c>
      <c r="AC104" s="158"/>
      <c r="AD104" s="204">
        <v>-193321</v>
      </c>
      <c r="AE104" s="204">
        <v>-193321</v>
      </c>
      <c r="AF104" s="292">
        <f t="shared" si="82"/>
        <v>0</v>
      </c>
      <c r="AG104" s="203">
        <f t="shared" si="83"/>
        <v>0</v>
      </c>
      <c r="AH104" s="158"/>
      <c r="AI104" s="291">
        <f t="shared" si="70"/>
        <v>5243592.9404853387</v>
      </c>
      <c r="AJ104" s="291">
        <f t="shared" si="71"/>
        <v>5201748.8603264065</v>
      </c>
      <c r="AK104" s="157">
        <f t="shared" si="84"/>
        <v>-41844.080158932135</v>
      </c>
      <c r="AL104" s="158">
        <f t="shared" si="85"/>
        <v>-7.9800397616408246E-3</v>
      </c>
      <c r="AN104" s="108">
        <f t="shared" si="86"/>
        <v>1189.3216260299882</v>
      </c>
      <c r="AO104" s="108">
        <f t="shared" si="87"/>
        <v>1238.6775936413178</v>
      </c>
      <c r="AP104" s="157">
        <f t="shared" si="88"/>
        <v>49.355967611329561</v>
      </c>
      <c r="AQ104" s="158">
        <f t="shared" si="89"/>
        <v>4.1499260192620992E-2</v>
      </c>
      <c r="AR104" s="293"/>
      <c r="AS104" s="108">
        <v>60.202402908028084</v>
      </c>
      <c r="AT104" s="108">
        <f t="shared" si="90"/>
        <v>-0.46354482167864092</v>
      </c>
      <c r="AU104" s="108">
        <f t="shared" si="91"/>
        <v>-60.665947729706723</v>
      </c>
      <c r="AV104" s="180">
        <f t="shared" si="92"/>
        <v>-1.0076997727546988</v>
      </c>
      <c r="AW104" s="293"/>
      <c r="AX104" s="108">
        <v>105.97682882447144</v>
      </c>
      <c r="AY104" s="108">
        <f t="shared" si="93"/>
        <v>114.95120333145366</v>
      </c>
      <c r="AZ104" s="157">
        <f t="shared" si="94"/>
        <v>8.9743745069822154</v>
      </c>
      <c r="BA104" s="158">
        <f t="shared" si="95"/>
        <v>8.468242168150171E-2</v>
      </c>
      <c r="BB104" s="293"/>
      <c r="BC104" s="108">
        <f t="shared" si="96"/>
        <v>1355.5008577624878</v>
      </c>
      <c r="BD104" s="108">
        <f t="shared" si="97"/>
        <v>1353.1652521510928</v>
      </c>
      <c r="BE104" s="157">
        <f t="shared" si="98"/>
        <v>-2.3356056113950672</v>
      </c>
      <c r="BF104" s="158">
        <f t="shared" si="99"/>
        <v>-1.7230572729038541E-3</v>
      </c>
      <c r="BG104" s="294"/>
      <c r="BH104" s="108">
        <v>-48.197706307653952</v>
      </c>
      <c r="BI104" s="108">
        <v>-48.197706307653952</v>
      </c>
      <c r="BJ104" s="157">
        <f t="shared" si="100"/>
        <v>0</v>
      </c>
      <c r="BK104" s="158">
        <f t="shared" si="101"/>
        <v>0</v>
      </c>
      <c r="BL104" s="158"/>
      <c r="BM104" s="108">
        <f t="shared" si="102"/>
        <v>1307.3031514548338</v>
      </c>
      <c r="BN104" s="108">
        <f t="shared" si="103"/>
        <v>1304.6774166858306</v>
      </c>
      <c r="BO104" s="268">
        <f t="shared" si="104"/>
        <v>-2.625734769003202</v>
      </c>
      <c r="BP104" s="158">
        <f t="shared" si="105"/>
        <v>-2.0085125367296408E-3</v>
      </c>
    </row>
    <row r="105" spans="1:68">
      <c r="A105" s="82">
        <v>275</v>
      </c>
      <c r="B105" s="92">
        <v>13</v>
      </c>
      <c r="C105" s="92">
        <v>13</v>
      </c>
      <c r="D105" s="83" t="s">
        <v>117</v>
      </c>
      <c r="E105" s="85">
        <v>2499</v>
      </c>
      <c r="F105" s="108">
        <v>2441</v>
      </c>
      <c r="G105" s="157">
        <f t="shared" si="72"/>
        <v>-58</v>
      </c>
      <c r="H105" s="158">
        <f t="shared" si="73"/>
        <v>-2.3209283713485393E-2</v>
      </c>
      <c r="I105" s="158"/>
      <c r="J105" s="108">
        <v>1166833.9314298562</v>
      </c>
      <c r="K105" s="291">
        <v>1097627.0119245001</v>
      </c>
      <c r="L105" s="157">
        <f t="shared" si="74"/>
        <v>-69206.919505356112</v>
      </c>
      <c r="M105" s="158">
        <f t="shared" si="75"/>
        <v>-5.9311713210592781E-2</v>
      </c>
      <c r="N105" s="158"/>
      <c r="O105" s="108">
        <v>1263499.7714218188</v>
      </c>
      <c r="P105" s="291">
        <v>1249664.3116494583</v>
      </c>
      <c r="Q105" s="157">
        <f t="shared" si="76"/>
        <v>-13835.459772360511</v>
      </c>
      <c r="R105" s="158">
        <f t="shared" si="77"/>
        <v>-1.095010864686698E-2</v>
      </c>
      <c r="S105" s="158"/>
      <c r="T105" s="108">
        <v>341878.88107000757</v>
      </c>
      <c r="U105" s="108">
        <v>370606.87223034195</v>
      </c>
      <c r="V105" s="157">
        <f t="shared" si="78"/>
        <v>28727.991160334379</v>
      </c>
      <c r="W105" s="158">
        <f t="shared" si="79"/>
        <v>8.4029733192123271E-2</v>
      </c>
      <c r="X105" s="159"/>
      <c r="Y105" s="89">
        <v>2772212.5839216826</v>
      </c>
      <c r="Z105" s="89">
        <v>2717898.1958043003</v>
      </c>
      <c r="AA105" s="157">
        <f t="shared" si="80"/>
        <v>-54314.388117382303</v>
      </c>
      <c r="AB105" s="158">
        <f t="shared" si="81"/>
        <v>-1.9592432568986826E-2</v>
      </c>
      <c r="AC105" s="158"/>
      <c r="AD105" s="204">
        <v>174530</v>
      </c>
      <c r="AE105" s="204">
        <v>174530</v>
      </c>
      <c r="AF105" s="292">
        <f t="shared" si="82"/>
        <v>0</v>
      </c>
      <c r="AG105" s="203">
        <f t="shared" si="83"/>
        <v>0</v>
      </c>
      <c r="AH105" s="158"/>
      <c r="AI105" s="291">
        <f t="shared" si="70"/>
        <v>2946742.5839216826</v>
      </c>
      <c r="AJ105" s="291">
        <f t="shared" si="71"/>
        <v>2892428.1958043003</v>
      </c>
      <c r="AK105" s="157">
        <f t="shared" si="84"/>
        <v>-54314.388117382303</v>
      </c>
      <c r="AL105" s="158">
        <f t="shared" si="85"/>
        <v>-1.8432009777079955E-2</v>
      </c>
      <c r="AN105" s="108">
        <f t="shared" si="86"/>
        <v>466.92034070822581</v>
      </c>
      <c r="AO105" s="108">
        <f t="shared" si="87"/>
        <v>449.66284798217947</v>
      </c>
      <c r="AP105" s="157">
        <f t="shared" si="88"/>
        <v>-17.257492726046337</v>
      </c>
      <c r="AQ105" s="158">
        <f t="shared" si="89"/>
        <v>-3.696025043558851E-2</v>
      </c>
      <c r="AR105" s="293"/>
      <c r="AS105" s="108">
        <v>505.60214942849888</v>
      </c>
      <c r="AT105" s="108">
        <f t="shared" si="90"/>
        <v>511.94769014725858</v>
      </c>
      <c r="AU105" s="108">
        <f t="shared" si="91"/>
        <v>6.3455407187597075</v>
      </c>
      <c r="AV105" s="180">
        <f t="shared" si="92"/>
        <v>1.2550462307037878E-2</v>
      </c>
      <c r="AW105" s="293"/>
      <c r="AX105" s="108">
        <v>136.80627493797823</v>
      </c>
      <c r="AY105" s="108">
        <f t="shared" si="93"/>
        <v>151.82583868510525</v>
      </c>
      <c r="AZ105" s="157">
        <f t="shared" si="94"/>
        <v>15.019563747127023</v>
      </c>
      <c r="BA105" s="158">
        <f t="shared" si="95"/>
        <v>0.10978709678292325</v>
      </c>
      <c r="BB105" s="293"/>
      <c r="BC105" s="108">
        <f t="shared" si="96"/>
        <v>1109.3287650747029</v>
      </c>
      <c r="BD105" s="108">
        <f t="shared" si="97"/>
        <v>1113.4363768145433</v>
      </c>
      <c r="BE105" s="157">
        <f t="shared" si="98"/>
        <v>4.1076117398404222</v>
      </c>
      <c r="BF105" s="158">
        <f t="shared" si="99"/>
        <v>3.7027902540360189E-3</v>
      </c>
      <c r="BG105" s="294"/>
      <c r="BH105" s="108">
        <v>69.839935974389761</v>
      </c>
      <c r="BI105" s="108">
        <v>69.839935974389761</v>
      </c>
      <c r="BJ105" s="157">
        <f t="shared" si="100"/>
        <v>0</v>
      </c>
      <c r="BK105" s="158">
        <f t="shared" si="101"/>
        <v>0</v>
      </c>
      <c r="BL105" s="158"/>
      <c r="BM105" s="108">
        <f t="shared" si="102"/>
        <v>1179.1687010490928</v>
      </c>
      <c r="BN105" s="108">
        <f t="shared" si="103"/>
        <v>1184.9357623122901</v>
      </c>
      <c r="BO105" s="268">
        <f t="shared" si="104"/>
        <v>5.7670612631973199</v>
      </c>
      <c r="BP105" s="158">
        <f t="shared" si="105"/>
        <v>4.8907855661928885E-3</v>
      </c>
    </row>
    <row r="106" spans="1:68">
      <c r="A106" s="82">
        <v>276</v>
      </c>
      <c r="B106" s="92">
        <v>12</v>
      </c>
      <c r="C106" s="92">
        <v>12</v>
      </c>
      <c r="D106" s="83" t="s">
        <v>118</v>
      </c>
      <c r="E106" s="85">
        <v>15136</v>
      </c>
      <c r="F106" s="108">
        <v>15071</v>
      </c>
      <c r="G106" s="157">
        <f t="shared" si="72"/>
        <v>-65</v>
      </c>
      <c r="H106" s="158">
        <f t="shared" si="73"/>
        <v>-4.2943974630021142E-3</v>
      </c>
      <c r="I106" s="158"/>
      <c r="J106" s="108">
        <v>13101983.868534233</v>
      </c>
      <c r="K106" s="291">
        <v>12671855.223829335</v>
      </c>
      <c r="L106" s="157">
        <f t="shared" si="74"/>
        <v>-430128.64470489882</v>
      </c>
      <c r="M106" s="158">
        <f t="shared" si="75"/>
        <v>-3.2829276010474806E-2</v>
      </c>
      <c r="N106" s="158"/>
      <c r="O106" s="108">
        <v>5319218.9883461418</v>
      </c>
      <c r="P106" s="291">
        <v>5192813.8021946261</v>
      </c>
      <c r="Q106" s="157">
        <f t="shared" si="76"/>
        <v>-126405.18615151569</v>
      </c>
      <c r="R106" s="158">
        <f t="shared" si="77"/>
        <v>-2.3763862030959128E-2</v>
      </c>
      <c r="S106" s="158"/>
      <c r="T106" s="108">
        <v>661543.51753223059</v>
      </c>
      <c r="U106" s="108">
        <v>734866.78194729984</v>
      </c>
      <c r="V106" s="157">
        <f t="shared" si="78"/>
        <v>73323.26441506925</v>
      </c>
      <c r="W106" s="158">
        <f t="shared" si="79"/>
        <v>0.11083664562021336</v>
      </c>
      <c r="X106" s="159"/>
      <c r="Y106" s="89">
        <v>19082746.374412604</v>
      </c>
      <c r="Z106" s="89">
        <v>18599535.807971261</v>
      </c>
      <c r="AA106" s="157">
        <f t="shared" si="80"/>
        <v>-483210.56644134223</v>
      </c>
      <c r="AB106" s="158">
        <f t="shared" si="81"/>
        <v>-2.5321856558826492E-2</v>
      </c>
      <c r="AC106" s="158"/>
      <c r="AD106" s="204">
        <v>-1667382</v>
      </c>
      <c r="AE106" s="204">
        <v>-1667382</v>
      </c>
      <c r="AF106" s="292">
        <f t="shared" si="82"/>
        <v>0</v>
      </c>
      <c r="AG106" s="203">
        <f t="shared" si="83"/>
        <v>0</v>
      </c>
      <c r="AH106" s="158"/>
      <c r="AI106" s="291">
        <f t="shared" si="70"/>
        <v>17415364.374412604</v>
      </c>
      <c r="AJ106" s="291">
        <f t="shared" si="71"/>
        <v>16932153.807971261</v>
      </c>
      <c r="AK106" s="157">
        <f t="shared" si="84"/>
        <v>-483210.56644134223</v>
      </c>
      <c r="AL106" s="158">
        <f t="shared" si="85"/>
        <v>-2.7746222017111272E-2</v>
      </c>
      <c r="AN106" s="108">
        <f t="shared" si="86"/>
        <v>865.61732746658515</v>
      </c>
      <c r="AO106" s="108">
        <f t="shared" si="87"/>
        <v>840.81051183261457</v>
      </c>
      <c r="AP106" s="157">
        <f t="shared" si="88"/>
        <v>-24.806815633970587</v>
      </c>
      <c r="AQ106" s="158">
        <f t="shared" si="89"/>
        <v>-2.8657947163064603E-2</v>
      </c>
      <c r="AR106" s="293"/>
      <c r="AS106" s="108">
        <v>351.42831582625143</v>
      </c>
      <c r="AT106" s="108">
        <f t="shared" si="90"/>
        <v>344.55668516983786</v>
      </c>
      <c r="AU106" s="108">
        <f t="shared" si="91"/>
        <v>-6.8716306564135721</v>
      </c>
      <c r="AV106" s="180">
        <f t="shared" si="92"/>
        <v>-1.9553434788706536E-2</v>
      </c>
      <c r="AW106" s="293"/>
      <c r="AX106" s="108">
        <v>43.706627743937013</v>
      </c>
      <c r="AY106" s="108">
        <f t="shared" si="93"/>
        <v>48.76031994872934</v>
      </c>
      <c r="AZ106" s="157">
        <f t="shared" si="94"/>
        <v>5.0536922047923269</v>
      </c>
      <c r="BA106" s="158">
        <f t="shared" si="95"/>
        <v>0.11562759392923824</v>
      </c>
      <c r="BB106" s="293"/>
      <c r="BC106" s="108">
        <f t="shared" si="96"/>
        <v>1260.7522710367734</v>
      </c>
      <c r="BD106" s="108">
        <f t="shared" si="97"/>
        <v>1234.1275169511819</v>
      </c>
      <c r="BE106" s="157">
        <f t="shared" si="98"/>
        <v>-26.624754085591576</v>
      </c>
      <c r="BF106" s="158">
        <f t="shared" si="99"/>
        <v>-2.1118148820542547E-2</v>
      </c>
      <c r="BG106" s="294"/>
      <c r="BH106" s="108">
        <v>-110.16001585623678</v>
      </c>
      <c r="BI106" s="108">
        <v>-110.16001585623678</v>
      </c>
      <c r="BJ106" s="157">
        <f t="shared" si="100"/>
        <v>0</v>
      </c>
      <c r="BK106" s="158">
        <f t="shared" si="101"/>
        <v>0</v>
      </c>
      <c r="BL106" s="158"/>
      <c r="BM106" s="108">
        <f t="shared" si="102"/>
        <v>1150.5922551805368</v>
      </c>
      <c r="BN106" s="108">
        <f t="shared" si="103"/>
        <v>1123.4923898859572</v>
      </c>
      <c r="BO106" s="268">
        <f t="shared" si="104"/>
        <v>-27.099865294579558</v>
      </c>
      <c r="BP106" s="158">
        <f t="shared" si="105"/>
        <v>-2.3552970370313661E-2</v>
      </c>
    </row>
    <row r="107" spans="1:68">
      <c r="A107" s="82">
        <v>280</v>
      </c>
      <c r="B107" s="92">
        <v>15</v>
      </c>
      <c r="C107" s="92">
        <v>15</v>
      </c>
      <c r="D107" s="83" t="s">
        <v>119</v>
      </c>
      <c r="E107" s="85">
        <v>2015</v>
      </c>
      <c r="F107" s="108">
        <v>1986</v>
      </c>
      <c r="G107" s="157">
        <f t="shared" si="72"/>
        <v>-29</v>
      </c>
      <c r="H107" s="158">
        <f t="shared" si="73"/>
        <v>-1.4392059553349877E-2</v>
      </c>
      <c r="I107" s="158"/>
      <c r="J107" s="108">
        <v>2053609.0372992195</v>
      </c>
      <c r="K107" s="291">
        <v>1986204.3699421796</v>
      </c>
      <c r="L107" s="157">
        <f t="shared" si="74"/>
        <v>-67404.667357039871</v>
      </c>
      <c r="M107" s="158">
        <f t="shared" si="75"/>
        <v>-3.2822541259209859E-2</v>
      </c>
      <c r="N107" s="158"/>
      <c r="O107" s="108">
        <v>908754.24299627636</v>
      </c>
      <c r="P107" s="291">
        <v>989321.20203300018</v>
      </c>
      <c r="Q107" s="157">
        <f t="shared" si="76"/>
        <v>80566.959036723827</v>
      </c>
      <c r="R107" s="158">
        <f t="shared" si="77"/>
        <v>8.8656487337087406E-2</v>
      </c>
      <c r="S107" s="158"/>
      <c r="T107" s="108">
        <v>372892.96865330101</v>
      </c>
      <c r="U107" s="108">
        <v>399112.90795332845</v>
      </c>
      <c r="V107" s="157">
        <f t="shared" si="78"/>
        <v>26219.939300027443</v>
      </c>
      <c r="W107" s="158">
        <f t="shared" si="79"/>
        <v>7.0314920108900086E-2</v>
      </c>
      <c r="X107" s="159"/>
      <c r="Y107" s="89">
        <v>3335256.2489487967</v>
      </c>
      <c r="Z107" s="89">
        <v>3374638.4799285084</v>
      </c>
      <c r="AA107" s="157">
        <f t="shared" si="80"/>
        <v>39382.230979711749</v>
      </c>
      <c r="AB107" s="158">
        <f t="shared" si="81"/>
        <v>1.1807857639761325E-2</v>
      </c>
      <c r="AC107" s="158"/>
      <c r="AD107" s="204">
        <v>-292822</v>
      </c>
      <c r="AE107" s="204">
        <v>-292822</v>
      </c>
      <c r="AF107" s="292">
        <f t="shared" si="82"/>
        <v>0</v>
      </c>
      <c r="AG107" s="203">
        <f t="shared" si="83"/>
        <v>0</v>
      </c>
      <c r="AH107" s="158"/>
      <c r="AI107" s="291">
        <f t="shared" si="70"/>
        <v>3042434.2489487967</v>
      </c>
      <c r="AJ107" s="291">
        <f t="shared" si="71"/>
        <v>3081816.4799285084</v>
      </c>
      <c r="AK107" s="157">
        <f t="shared" si="84"/>
        <v>39382.230979711749</v>
      </c>
      <c r="AL107" s="158">
        <f t="shared" si="85"/>
        <v>1.294431621433359E-2</v>
      </c>
      <c r="AN107" s="108">
        <f t="shared" si="86"/>
        <v>1019.160812555444</v>
      </c>
      <c r="AO107" s="108">
        <f t="shared" si="87"/>
        <v>1000.1029053082475</v>
      </c>
      <c r="AP107" s="157">
        <f t="shared" si="88"/>
        <v>-19.057907247196454</v>
      </c>
      <c r="AQ107" s="158">
        <f t="shared" si="89"/>
        <v>-1.8699607571655601E-2</v>
      </c>
      <c r="AR107" s="293"/>
      <c r="AS107" s="108">
        <v>450.99466153661359</v>
      </c>
      <c r="AT107" s="108">
        <f t="shared" si="90"/>
        <v>498.14763445770404</v>
      </c>
      <c r="AU107" s="108">
        <f t="shared" si="91"/>
        <v>47.152972921090452</v>
      </c>
      <c r="AV107" s="180">
        <f t="shared" si="92"/>
        <v>0.1045532839799754</v>
      </c>
      <c r="AW107" s="293"/>
      <c r="AX107" s="108">
        <v>185.05854523737023</v>
      </c>
      <c r="AY107" s="108">
        <f t="shared" si="93"/>
        <v>200.96319635112209</v>
      </c>
      <c r="AZ107" s="157">
        <f t="shared" si="94"/>
        <v>15.904651113751868</v>
      </c>
      <c r="BA107" s="158">
        <f t="shared" si="95"/>
        <v>8.5943889234357418E-2</v>
      </c>
      <c r="BB107" s="293"/>
      <c r="BC107" s="108">
        <f t="shared" si="96"/>
        <v>1655.2140193294276</v>
      </c>
      <c r="BD107" s="108">
        <f t="shared" si="97"/>
        <v>1699.2137361170737</v>
      </c>
      <c r="BE107" s="157">
        <f t="shared" si="98"/>
        <v>43.999716787646094</v>
      </c>
      <c r="BF107" s="158">
        <f t="shared" si="99"/>
        <v>2.6582494030271433E-2</v>
      </c>
      <c r="BG107" s="294"/>
      <c r="BH107" s="108">
        <v>-145.32109181141439</v>
      </c>
      <c r="BI107" s="108">
        <v>-145.32109181141439</v>
      </c>
      <c r="BJ107" s="157">
        <f t="shared" si="100"/>
        <v>0</v>
      </c>
      <c r="BK107" s="158">
        <f t="shared" si="101"/>
        <v>0</v>
      </c>
      <c r="BL107" s="158"/>
      <c r="BM107" s="108">
        <f t="shared" si="102"/>
        <v>1509.8929275180133</v>
      </c>
      <c r="BN107" s="108">
        <f t="shared" si="103"/>
        <v>1551.7706344050898</v>
      </c>
      <c r="BO107" s="268">
        <f t="shared" si="104"/>
        <v>41.877706887076556</v>
      </c>
      <c r="BP107" s="158">
        <f t="shared" si="105"/>
        <v>2.7735547417866123E-2</v>
      </c>
    </row>
    <row r="108" spans="1:68">
      <c r="A108" s="82">
        <v>284</v>
      </c>
      <c r="B108" s="92">
        <v>2</v>
      </c>
      <c r="C108" s="92">
        <v>2</v>
      </c>
      <c r="D108" s="83" t="s">
        <v>120</v>
      </c>
      <c r="E108" s="85">
        <v>2207</v>
      </c>
      <c r="F108" s="108">
        <v>2186</v>
      </c>
      <c r="G108" s="157">
        <f t="shared" si="72"/>
        <v>-21</v>
      </c>
      <c r="H108" s="158">
        <f t="shared" si="73"/>
        <v>-9.5151789759854999E-3</v>
      </c>
      <c r="I108" s="158"/>
      <c r="J108" s="108">
        <v>1213903.4287425417</v>
      </c>
      <c r="K108" s="291">
        <v>1203770.3932532202</v>
      </c>
      <c r="L108" s="157">
        <f t="shared" si="74"/>
        <v>-10133.035489321453</v>
      </c>
      <c r="M108" s="158">
        <f t="shared" si="75"/>
        <v>-8.3474807380831458E-3</v>
      </c>
      <c r="N108" s="158"/>
      <c r="O108" s="108">
        <v>557453.97243617882</v>
      </c>
      <c r="P108" s="291">
        <v>104537.99738607238</v>
      </c>
      <c r="Q108" s="157">
        <f t="shared" si="76"/>
        <v>-452915.97505010641</v>
      </c>
      <c r="R108" s="158">
        <f t="shared" si="77"/>
        <v>-0.81247241466551634</v>
      </c>
      <c r="S108" s="158"/>
      <c r="T108" s="108">
        <v>420351.89668467175</v>
      </c>
      <c r="U108" s="108">
        <v>440260.04951723677</v>
      </c>
      <c r="V108" s="157">
        <f t="shared" si="78"/>
        <v>19908.152832565014</v>
      </c>
      <c r="W108" s="158">
        <f t="shared" si="79"/>
        <v>4.7360682774554422E-2</v>
      </c>
      <c r="X108" s="159"/>
      <c r="Y108" s="89">
        <v>2191709.2978633922</v>
      </c>
      <c r="Z108" s="89">
        <v>1748568.4401565292</v>
      </c>
      <c r="AA108" s="157">
        <f t="shared" si="80"/>
        <v>-443140.85770686297</v>
      </c>
      <c r="AB108" s="158">
        <f t="shared" si="81"/>
        <v>-0.20218961435207802</v>
      </c>
      <c r="AC108" s="447"/>
      <c r="AD108" s="13">
        <v>909714</v>
      </c>
      <c r="AE108" s="13">
        <v>909714</v>
      </c>
      <c r="AF108" s="292">
        <f t="shared" si="82"/>
        <v>0</v>
      </c>
      <c r="AG108" s="203">
        <f t="shared" si="83"/>
        <v>0</v>
      </c>
      <c r="AH108" s="158"/>
      <c r="AI108" s="291">
        <f t="shared" si="70"/>
        <v>3101423.2978633922</v>
      </c>
      <c r="AJ108" s="291">
        <f t="shared" si="71"/>
        <v>2658282.4401565292</v>
      </c>
      <c r="AK108" s="157">
        <f t="shared" si="84"/>
        <v>-443140.85770686297</v>
      </c>
      <c r="AL108" s="158">
        <f t="shared" si="85"/>
        <v>-0.14288306211285251</v>
      </c>
      <c r="AN108" s="108">
        <f t="shared" si="86"/>
        <v>550.02420876417841</v>
      </c>
      <c r="AO108" s="108">
        <f t="shared" si="87"/>
        <v>550.67264101245212</v>
      </c>
      <c r="AP108" s="157">
        <f t="shared" si="88"/>
        <v>0.64843224827370705</v>
      </c>
      <c r="AQ108" s="158">
        <f t="shared" si="89"/>
        <v>1.1789158330514882E-3</v>
      </c>
      <c r="AR108" s="293"/>
      <c r="AS108" s="108">
        <v>252.58449136211092</v>
      </c>
      <c r="AT108" s="108">
        <f t="shared" si="90"/>
        <v>47.821590753006582</v>
      </c>
      <c r="AU108" s="108">
        <f t="shared" si="91"/>
        <v>-204.76290060910435</v>
      </c>
      <c r="AV108" s="180">
        <f t="shared" si="92"/>
        <v>-0.81067091453192808</v>
      </c>
      <c r="AW108" s="293"/>
      <c r="AX108" s="108">
        <v>190.46302523093419</v>
      </c>
      <c r="AY108" s="108">
        <f t="shared" si="93"/>
        <v>201.39983966936722</v>
      </c>
      <c r="AZ108" s="157">
        <f t="shared" si="94"/>
        <v>10.936814438433032</v>
      </c>
      <c r="BA108" s="158">
        <f t="shared" si="95"/>
        <v>5.7422244685929318E-2</v>
      </c>
      <c r="BB108" s="293"/>
      <c r="BC108" s="108">
        <f t="shared" si="96"/>
        <v>993.0717253572235</v>
      </c>
      <c r="BD108" s="108">
        <f t="shared" si="97"/>
        <v>799.89407143482583</v>
      </c>
      <c r="BE108" s="157">
        <f t="shared" si="98"/>
        <v>-193.17765392239767</v>
      </c>
      <c r="BF108" s="158">
        <f t="shared" si="99"/>
        <v>-0.19452537917430751</v>
      </c>
      <c r="BG108" s="294"/>
      <c r="BH108" s="108">
        <v>412.1948346171273</v>
      </c>
      <c r="BI108" s="108">
        <v>412.1948346171273</v>
      </c>
      <c r="BJ108" s="157">
        <f t="shared" si="100"/>
        <v>0</v>
      </c>
      <c r="BK108" s="158">
        <f t="shared" si="101"/>
        <v>0</v>
      </c>
      <c r="BL108" s="158"/>
      <c r="BM108" s="108">
        <f t="shared" si="102"/>
        <v>1405.2665599743507</v>
      </c>
      <c r="BN108" s="108">
        <f t="shared" si="103"/>
        <v>1216.0486917458963</v>
      </c>
      <c r="BO108" s="268">
        <f t="shared" si="104"/>
        <v>-189.21786822845434</v>
      </c>
      <c r="BP108" s="158">
        <f t="shared" si="105"/>
        <v>-0.13464909335913322</v>
      </c>
    </row>
    <row r="109" spans="1:68">
      <c r="A109" s="82">
        <v>285</v>
      </c>
      <c r="B109" s="92">
        <v>8</v>
      </c>
      <c r="C109" s="92">
        <v>8</v>
      </c>
      <c r="D109" s="83" t="s">
        <v>121</v>
      </c>
      <c r="E109" s="85">
        <v>50500</v>
      </c>
      <c r="F109" s="108">
        <v>50210</v>
      </c>
      <c r="G109" s="157">
        <f t="shared" si="72"/>
        <v>-290</v>
      </c>
      <c r="H109" s="158">
        <f t="shared" si="73"/>
        <v>-5.7425742574257425E-3</v>
      </c>
      <c r="I109" s="158"/>
      <c r="J109" s="108">
        <v>-1306701.1773460787</v>
      </c>
      <c r="K109" s="291">
        <v>-485357.37255655043</v>
      </c>
      <c r="L109" s="157">
        <f t="shared" si="74"/>
        <v>821343.80478952825</v>
      </c>
      <c r="M109" s="158">
        <f t="shared" si="75"/>
        <v>-0.62856284132052642</v>
      </c>
      <c r="N109" s="158"/>
      <c r="O109" s="108">
        <v>10395600.485116221</v>
      </c>
      <c r="P109" s="291">
        <v>11638971.940527044</v>
      </c>
      <c r="Q109" s="157">
        <f t="shared" si="76"/>
        <v>1243371.4554108232</v>
      </c>
      <c r="R109" s="158">
        <f t="shared" si="77"/>
        <v>0.11960554440226957</v>
      </c>
      <c r="S109" s="158"/>
      <c r="T109" s="108">
        <v>4087770.7214502785</v>
      </c>
      <c r="U109" s="108">
        <v>4481545.2236913517</v>
      </c>
      <c r="V109" s="157">
        <f t="shared" si="78"/>
        <v>393774.50224107318</v>
      </c>
      <c r="W109" s="158">
        <f t="shared" si="79"/>
        <v>9.6329889583770006E-2</v>
      </c>
      <c r="X109" s="159"/>
      <c r="Y109" s="89">
        <v>13176670.029220421</v>
      </c>
      <c r="Z109" s="89">
        <v>15635159.791661846</v>
      </c>
      <c r="AA109" s="157">
        <f t="shared" si="80"/>
        <v>2458489.7624414247</v>
      </c>
      <c r="AB109" s="158">
        <f t="shared" si="81"/>
        <v>0.18657898824130134</v>
      </c>
      <c r="AC109" s="158"/>
      <c r="AD109" s="204">
        <v>528252</v>
      </c>
      <c r="AE109" s="204">
        <v>528252</v>
      </c>
      <c r="AF109" s="292">
        <f t="shared" si="82"/>
        <v>0</v>
      </c>
      <c r="AG109" s="203">
        <f t="shared" si="83"/>
        <v>0</v>
      </c>
      <c r="AH109" s="158"/>
      <c r="AI109" s="291">
        <f t="shared" si="70"/>
        <v>13704922.029220421</v>
      </c>
      <c r="AJ109" s="291">
        <f t="shared" si="71"/>
        <v>16163411.791661846</v>
      </c>
      <c r="AK109" s="157">
        <f t="shared" si="84"/>
        <v>2458489.7624414247</v>
      </c>
      <c r="AL109" s="158">
        <f t="shared" si="85"/>
        <v>0.17938735858545204</v>
      </c>
      <c r="AN109" s="108">
        <f t="shared" si="86"/>
        <v>-25.87527083853621</v>
      </c>
      <c r="AO109" s="108">
        <f t="shared" si="87"/>
        <v>-9.6665479497420925</v>
      </c>
      <c r="AP109" s="157">
        <f t="shared" si="88"/>
        <v>16.208722888794117</v>
      </c>
      <c r="AQ109" s="158">
        <f t="shared" si="89"/>
        <v>-0.62641751616583508</v>
      </c>
      <c r="AR109" s="293"/>
      <c r="AS109" s="108">
        <v>205.85347495279646</v>
      </c>
      <c r="AT109" s="108">
        <f t="shared" si="90"/>
        <v>231.8058542228051</v>
      </c>
      <c r="AU109" s="108">
        <f t="shared" si="91"/>
        <v>25.952379270008635</v>
      </c>
      <c r="AV109" s="180">
        <f t="shared" si="92"/>
        <v>0.12607209703872954</v>
      </c>
      <c r="AW109" s="293"/>
      <c r="AX109" s="108">
        <v>80.94595488020353</v>
      </c>
      <c r="AY109" s="108">
        <f t="shared" si="93"/>
        <v>89.256029151391189</v>
      </c>
      <c r="AZ109" s="157">
        <f t="shared" si="94"/>
        <v>8.3100742711876592</v>
      </c>
      <c r="BA109" s="158">
        <f t="shared" si="95"/>
        <v>0.10266200804581532</v>
      </c>
      <c r="BB109" s="293"/>
      <c r="BC109" s="108">
        <f t="shared" si="96"/>
        <v>260.92415899446377</v>
      </c>
      <c r="BD109" s="108">
        <f t="shared" si="97"/>
        <v>311.39533542445423</v>
      </c>
      <c r="BE109" s="157">
        <f t="shared" si="98"/>
        <v>50.471176429990464</v>
      </c>
      <c r="BF109" s="158">
        <f t="shared" si="99"/>
        <v>0.19343236220246418</v>
      </c>
      <c r="BG109" s="294"/>
      <c r="BH109" s="108">
        <v>10.460435643564356</v>
      </c>
      <c r="BI109" s="108">
        <v>10.460435643564356</v>
      </c>
      <c r="BJ109" s="157">
        <f t="shared" si="100"/>
        <v>0</v>
      </c>
      <c r="BK109" s="158">
        <f t="shared" si="101"/>
        <v>0</v>
      </c>
      <c r="BL109" s="158"/>
      <c r="BM109" s="108">
        <f t="shared" si="102"/>
        <v>271.38459463802815</v>
      </c>
      <c r="BN109" s="108">
        <f t="shared" si="103"/>
        <v>321.9161878442909</v>
      </c>
      <c r="BO109" s="268">
        <f t="shared" si="104"/>
        <v>50.531593206262755</v>
      </c>
      <c r="BP109" s="158">
        <f t="shared" si="105"/>
        <v>0.18619919554999659</v>
      </c>
    </row>
    <row r="110" spans="1:68">
      <c r="A110" s="82">
        <v>286</v>
      </c>
      <c r="B110" s="92">
        <v>8</v>
      </c>
      <c r="C110" s="92">
        <v>8</v>
      </c>
      <c r="D110" s="83" t="s">
        <v>122</v>
      </c>
      <c r="E110" s="85">
        <v>78880</v>
      </c>
      <c r="F110" s="108">
        <v>78386</v>
      </c>
      <c r="G110" s="157">
        <f t="shared" si="72"/>
        <v>-494</v>
      </c>
      <c r="H110" s="158">
        <f t="shared" si="73"/>
        <v>-6.2626774847870182E-3</v>
      </c>
      <c r="I110" s="158"/>
      <c r="J110" s="108">
        <v>-13668115.803112024</v>
      </c>
      <c r="K110" s="291">
        <v>-11537496.7709102</v>
      </c>
      <c r="L110" s="157">
        <f t="shared" si="74"/>
        <v>2130619.0322018247</v>
      </c>
      <c r="M110" s="158">
        <f t="shared" si="75"/>
        <v>-0.1558824246804168</v>
      </c>
      <c r="N110" s="158"/>
      <c r="O110" s="108">
        <v>13678311.251551475</v>
      </c>
      <c r="P110" s="291">
        <v>14572161.193282999</v>
      </c>
      <c r="Q110" s="157">
        <f t="shared" si="76"/>
        <v>893849.94173152372</v>
      </c>
      <c r="R110" s="158">
        <f t="shared" si="77"/>
        <v>6.5347975001675593E-2</v>
      </c>
      <c r="S110" s="158"/>
      <c r="T110" s="108">
        <v>7332323.0910909558</v>
      </c>
      <c r="U110" s="108">
        <v>7907118.3565594815</v>
      </c>
      <c r="V110" s="157">
        <f t="shared" si="78"/>
        <v>574795.2654685257</v>
      </c>
      <c r="W110" s="158">
        <f t="shared" si="79"/>
        <v>7.8391971865904714E-2</v>
      </c>
      <c r="X110" s="159"/>
      <c r="Y110" s="89">
        <v>7342518.5395304067</v>
      </c>
      <c r="Z110" s="89">
        <v>10941782.778932281</v>
      </c>
      <c r="AA110" s="157">
        <f t="shared" si="80"/>
        <v>3599264.2394018741</v>
      </c>
      <c r="AB110" s="158">
        <f t="shared" si="81"/>
        <v>0.49019477717683313</v>
      </c>
      <c r="AC110" s="158"/>
      <c r="AD110" s="204">
        <v>-5668504</v>
      </c>
      <c r="AE110" s="204">
        <v>-5668504</v>
      </c>
      <c r="AF110" s="292">
        <f t="shared" si="82"/>
        <v>0</v>
      </c>
      <c r="AG110" s="203">
        <f t="shared" si="83"/>
        <v>0</v>
      </c>
      <c r="AH110" s="158"/>
      <c r="AI110" s="291">
        <f t="shared" si="70"/>
        <v>1674014.5395304067</v>
      </c>
      <c r="AJ110" s="291">
        <f t="shared" si="71"/>
        <v>5273278.7789322808</v>
      </c>
      <c r="AK110" s="157">
        <f t="shared" si="84"/>
        <v>3599264.2394018741</v>
      </c>
      <c r="AL110" s="158">
        <f t="shared" si="85"/>
        <v>2.1500794374292216</v>
      </c>
      <c r="AN110" s="108">
        <f t="shared" si="86"/>
        <v>-173.2773301611565</v>
      </c>
      <c r="AO110" s="108">
        <f t="shared" si="87"/>
        <v>-147.18823222144516</v>
      </c>
      <c r="AP110" s="157">
        <f t="shared" si="88"/>
        <v>26.089097939711337</v>
      </c>
      <c r="AQ110" s="158">
        <f t="shared" si="89"/>
        <v>-0.15056267265572007</v>
      </c>
      <c r="AR110" s="293"/>
      <c r="AS110" s="108">
        <v>173.40658280364445</v>
      </c>
      <c r="AT110" s="108">
        <f t="shared" si="90"/>
        <v>185.90259986838211</v>
      </c>
      <c r="AU110" s="108">
        <f t="shared" si="91"/>
        <v>12.496017064737657</v>
      </c>
      <c r="AV110" s="180">
        <f t="shared" si="92"/>
        <v>7.2061953258645436E-2</v>
      </c>
      <c r="AW110" s="293"/>
      <c r="AX110" s="108">
        <v>92.955414440808269</v>
      </c>
      <c r="AY110" s="108">
        <f t="shared" si="93"/>
        <v>100.87411472149978</v>
      </c>
      <c r="AZ110" s="157">
        <f t="shared" si="94"/>
        <v>7.9187002806915103</v>
      </c>
      <c r="BA110" s="158">
        <f t="shared" si="95"/>
        <v>8.5188155292814538E-2</v>
      </c>
      <c r="BB110" s="293"/>
      <c r="BC110" s="108">
        <f t="shared" si="96"/>
        <v>93.084667083296225</v>
      </c>
      <c r="BD110" s="108">
        <f t="shared" si="97"/>
        <v>139.58848236843673</v>
      </c>
      <c r="BE110" s="157">
        <f t="shared" si="98"/>
        <v>46.503815285140504</v>
      </c>
      <c r="BF110" s="158">
        <f t="shared" si="99"/>
        <v>0.49958620192009562</v>
      </c>
      <c r="BG110" s="294"/>
      <c r="BH110" s="108">
        <v>-71.862373225152126</v>
      </c>
      <c r="BI110" s="108">
        <v>-71.862373225152126</v>
      </c>
      <c r="BJ110" s="157">
        <f t="shared" si="100"/>
        <v>0</v>
      </c>
      <c r="BK110" s="158">
        <f t="shared" si="101"/>
        <v>0</v>
      </c>
      <c r="BL110" s="158"/>
      <c r="BM110" s="108">
        <f t="shared" si="102"/>
        <v>21.222293858144102</v>
      </c>
      <c r="BN110" s="108">
        <f t="shared" si="103"/>
        <v>67.273221990307974</v>
      </c>
      <c r="BO110" s="268">
        <f t="shared" si="104"/>
        <v>46.050928132163875</v>
      </c>
      <c r="BP110" s="158">
        <f t="shared" si="105"/>
        <v>2.1699316972982037</v>
      </c>
    </row>
    <row r="111" spans="1:68">
      <c r="A111" s="82">
        <v>287</v>
      </c>
      <c r="B111" s="92">
        <v>15</v>
      </c>
      <c r="C111" s="92">
        <v>15</v>
      </c>
      <c r="D111" s="83" t="s">
        <v>123</v>
      </c>
      <c r="E111" s="85">
        <v>6199</v>
      </c>
      <c r="F111" s="108">
        <v>6121</v>
      </c>
      <c r="G111" s="157">
        <f t="shared" si="72"/>
        <v>-78</v>
      </c>
      <c r="H111" s="158">
        <f t="shared" si="73"/>
        <v>-1.2582674624939507E-2</v>
      </c>
      <c r="I111" s="158"/>
      <c r="J111" s="108">
        <v>4247210.9657936357</v>
      </c>
      <c r="K111" s="291">
        <v>4338814.3900707066</v>
      </c>
      <c r="L111" s="157">
        <f t="shared" si="74"/>
        <v>91603.42427707091</v>
      </c>
      <c r="M111" s="158">
        <f t="shared" si="75"/>
        <v>2.1567900679959243E-2</v>
      </c>
      <c r="N111" s="158"/>
      <c r="O111" s="108">
        <v>2169995.2849987107</v>
      </c>
      <c r="P111" s="291">
        <v>1974148.1352908318</v>
      </c>
      <c r="Q111" s="157">
        <f t="shared" si="76"/>
        <v>-195847.14970787894</v>
      </c>
      <c r="R111" s="158">
        <f t="shared" si="77"/>
        <v>-9.0252338823858455E-2</v>
      </c>
      <c r="S111" s="158"/>
      <c r="T111" s="108">
        <v>1079235.6810282059</v>
      </c>
      <c r="U111" s="108">
        <v>1143552.4960793925</v>
      </c>
      <c r="V111" s="157">
        <f t="shared" si="78"/>
        <v>64316.815051186597</v>
      </c>
      <c r="W111" s="158">
        <f t="shared" si="79"/>
        <v>5.959478192002593E-2</v>
      </c>
      <c r="X111" s="159"/>
      <c r="Y111" s="89">
        <v>7496441.9318205528</v>
      </c>
      <c r="Z111" s="89">
        <v>7456515.0214409307</v>
      </c>
      <c r="AA111" s="157">
        <f t="shared" si="80"/>
        <v>-39926.910379622132</v>
      </c>
      <c r="AB111" s="158">
        <f t="shared" si="81"/>
        <v>-5.3261148078986931E-3</v>
      </c>
      <c r="AC111" s="158"/>
      <c r="AD111" s="204">
        <v>619983</v>
      </c>
      <c r="AE111" s="204">
        <v>619983</v>
      </c>
      <c r="AF111" s="292">
        <f t="shared" si="82"/>
        <v>0</v>
      </c>
      <c r="AG111" s="203">
        <f t="shared" si="83"/>
        <v>0</v>
      </c>
      <c r="AH111" s="158"/>
      <c r="AI111" s="291">
        <f t="shared" si="70"/>
        <v>8116424.9318205528</v>
      </c>
      <c r="AJ111" s="291">
        <f t="shared" si="71"/>
        <v>8076498.0214409307</v>
      </c>
      <c r="AK111" s="157">
        <f t="shared" si="84"/>
        <v>-39926.910379622132</v>
      </c>
      <c r="AL111" s="158">
        <f t="shared" si="85"/>
        <v>-4.9192730438604986E-3</v>
      </c>
      <c r="AN111" s="108">
        <f t="shared" si="86"/>
        <v>685.14453392379994</v>
      </c>
      <c r="AO111" s="108">
        <f t="shared" si="87"/>
        <v>708.84077602854222</v>
      </c>
      <c r="AP111" s="157">
        <f t="shared" si="88"/>
        <v>23.696242104742282</v>
      </c>
      <c r="AQ111" s="158">
        <f t="shared" si="89"/>
        <v>3.4585756627196151E-2</v>
      </c>
      <c r="AR111" s="293"/>
      <c r="AS111" s="108">
        <v>350.05570011271345</v>
      </c>
      <c r="AT111" s="108">
        <f t="shared" si="90"/>
        <v>322.52052528848748</v>
      </c>
      <c r="AU111" s="108">
        <f t="shared" si="91"/>
        <v>-27.535174824225976</v>
      </c>
      <c r="AV111" s="180">
        <f t="shared" si="92"/>
        <v>-7.8659409960643412E-2</v>
      </c>
      <c r="AW111" s="293"/>
      <c r="AX111" s="108">
        <v>174.09835151285787</v>
      </c>
      <c r="AY111" s="108">
        <f t="shared" si="93"/>
        <v>186.82445614758905</v>
      </c>
      <c r="AZ111" s="157">
        <f t="shared" si="94"/>
        <v>12.726104634731172</v>
      </c>
      <c r="BA111" s="158">
        <f t="shared" si="95"/>
        <v>7.3097215017520117E-2</v>
      </c>
      <c r="BB111" s="293"/>
      <c r="BC111" s="108">
        <f t="shared" si="96"/>
        <v>1209.2985855493714</v>
      </c>
      <c r="BD111" s="108">
        <f t="shared" si="97"/>
        <v>1218.1857574646187</v>
      </c>
      <c r="BE111" s="157">
        <f t="shared" si="98"/>
        <v>8.8871719152473361</v>
      </c>
      <c r="BF111" s="158">
        <f t="shared" si="99"/>
        <v>7.3490302737846906E-3</v>
      </c>
      <c r="BG111" s="294"/>
      <c r="BH111" s="108">
        <v>100.01338925633166</v>
      </c>
      <c r="BI111" s="108">
        <v>100.01338925633166</v>
      </c>
      <c r="BJ111" s="157">
        <f t="shared" si="100"/>
        <v>0</v>
      </c>
      <c r="BK111" s="158">
        <f t="shared" si="101"/>
        <v>0</v>
      </c>
      <c r="BL111" s="158"/>
      <c r="BM111" s="108">
        <f t="shared" si="102"/>
        <v>1309.3119748057029</v>
      </c>
      <c r="BN111" s="108">
        <f t="shared" si="103"/>
        <v>1319.4736189251644</v>
      </c>
      <c r="BO111" s="268">
        <f t="shared" si="104"/>
        <v>10.161644119461471</v>
      </c>
      <c r="BP111" s="158">
        <f t="shared" si="105"/>
        <v>7.761056428869385E-3</v>
      </c>
    </row>
    <row r="112" spans="1:68">
      <c r="A112" s="82">
        <v>288</v>
      </c>
      <c r="B112" s="92">
        <v>15</v>
      </c>
      <c r="C112" s="92">
        <v>15</v>
      </c>
      <c r="D112" s="83" t="s">
        <v>124</v>
      </c>
      <c r="E112" s="85">
        <v>6368</v>
      </c>
      <c r="F112" s="108">
        <v>6342</v>
      </c>
      <c r="G112" s="157">
        <f t="shared" si="72"/>
        <v>-26</v>
      </c>
      <c r="H112" s="158">
        <f t="shared" si="73"/>
        <v>-4.0829145728643219E-3</v>
      </c>
      <c r="I112" s="158"/>
      <c r="J112" s="108">
        <v>4720983.086309731</v>
      </c>
      <c r="K112" s="291">
        <v>4680043.295547409</v>
      </c>
      <c r="L112" s="157">
        <f t="shared" si="74"/>
        <v>-40939.790762322024</v>
      </c>
      <c r="M112" s="158">
        <f t="shared" si="75"/>
        <v>-8.6718782960782826E-3</v>
      </c>
      <c r="N112" s="158"/>
      <c r="O112" s="108">
        <v>2341979.7161365654</v>
      </c>
      <c r="P112" s="291">
        <v>2141066.3707925109</v>
      </c>
      <c r="Q112" s="157">
        <f t="shared" si="76"/>
        <v>-200913.34534405451</v>
      </c>
      <c r="R112" s="158">
        <f t="shared" si="77"/>
        <v>-8.5787824702209706E-2</v>
      </c>
      <c r="S112" s="158"/>
      <c r="T112" s="108">
        <v>931100.56052548601</v>
      </c>
      <c r="U112" s="108">
        <v>991524.02805693599</v>
      </c>
      <c r="V112" s="157">
        <f t="shared" si="78"/>
        <v>60423.467531449976</v>
      </c>
      <c r="W112" s="158">
        <f t="shared" si="79"/>
        <v>6.4894674209355796E-2</v>
      </c>
      <c r="X112" s="159"/>
      <c r="Y112" s="89">
        <v>7994063.3629717827</v>
      </c>
      <c r="Z112" s="89">
        <v>7812633.6943968562</v>
      </c>
      <c r="AA112" s="157">
        <f t="shared" si="80"/>
        <v>-181429.66857492644</v>
      </c>
      <c r="AB112" s="158">
        <f t="shared" si="81"/>
        <v>-2.2695550477533393E-2</v>
      </c>
      <c r="AC112" s="158"/>
      <c r="AD112" s="204">
        <v>324275</v>
      </c>
      <c r="AE112" s="204">
        <v>324275</v>
      </c>
      <c r="AF112" s="292">
        <f t="shared" si="82"/>
        <v>0</v>
      </c>
      <c r="AG112" s="203">
        <f t="shared" si="83"/>
        <v>0</v>
      </c>
      <c r="AH112" s="158"/>
      <c r="AI112" s="291">
        <f t="shared" si="70"/>
        <v>8318338.3629717827</v>
      </c>
      <c r="AJ112" s="291">
        <f t="shared" si="71"/>
        <v>8136908.6943968562</v>
      </c>
      <c r="AK112" s="157">
        <f t="shared" si="84"/>
        <v>-181429.66857492644</v>
      </c>
      <c r="AL112" s="158">
        <f t="shared" si="85"/>
        <v>-2.181080651666464E-2</v>
      </c>
      <c r="AN112" s="108">
        <f t="shared" si="86"/>
        <v>741.36040928230705</v>
      </c>
      <c r="AO112" s="108">
        <f t="shared" si="87"/>
        <v>737.94438592674373</v>
      </c>
      <c r="AP112" s="157">
        <f t="shared" si="88"/>
        <v>-3.4160233555633113</v>
      </c>
      <c r="AQ112" s="158">
        <f t="shared" si="89"/>
        <v>-4.6077768825965228E-3</v>
      </c>
      <c r="AR112" s="293"/>
      <c r="AS112" s="108">
        <v>367.77319662948577</v>
      </c>
      <c r="AT112" s="108">
        <f t="shared" si="90"/>
        <v>337.60113068314587</v>
      </c>
      <c r="AU112" s="108">
        <f t="shared" si="91"/>
        <v>-30.172065946339899</v>
      </c>
      <c r="AV112" s="180">
        <f t="shared" si="92"/>
        <v>-8.2039871917955018E-2</v>
      </c>
      <c r="AW112" s="293"/>
      <c r="AX112" s="108">
        <v>146.2155402835248</v>
      </c>
      <c r="AY112" s="108">
        <f t="shared" si="93"/>
        <v>156.34248313732829</v>
      </c>
      <c r="AZ112" s="157">
        <f t="shared" si="94"/>
        <v>10.126942853803484</v>
      </c>
      <c r="BA112" s="158">
        <f t="shared" si="95"/>
        <v>6.9260372968334635E-2</v>
      </c>
      <c r="BB112" s="293"/>
      <c r="BC112" s="108">
        <f t="shared" si="96"/>
        <v>1255.3491461953176</v>
      </c>
      <c r="BD112" s="108">
        <f t="shared" si="97"/>
        <v>1231.8879997472179</v>
      </c>
      <c r="BE112" s="157">
        <f t="shared" si="98"/>
        <v>-23.461146448099726</v>
      </c>
      <c r="BF112" s="158">
        <f t="shared" si="99"/>
        <v>-1.8688941255271659E-2</v>
      </c>
      <c r="BG112" s="294"/>
      <c r="BH112" s="108">
        <v>50.922581658291456</v>
      </c>
      <c r="BI112" s="108">
        <v>50.922581658291456</v>
      </c>
      <c r="BJ112" s="157">
        <f t="shared" si="100"/>
        <v>0</v>
      </c>
      <c r="BK112" s="158">
        <f t="shared" si="101"/>
        <v>0</v>
      </c>
      <c r="BL112" s="158"/>
      <c r="BM112" s="108">
        <f t="shared" si="102"/>
        <v>1306.271727853609</v>
      </c>
      <c r="BN112" s="108">
        <f t="shared" si="103"/>
        <v>1283.0193463255844</v>
      </c>
      <c r="BO112" s="268">
        <f t="shared" si="104"/>
        <v>-23.252381528024671</v>
      </c>
      <c r="BP112" s="158">
        <f t="shared" si="105"/>
        <v>-1.7800570151075421E-2</v>
      </c>
    </row>
    <row r="113" spans="1:68">
      <c r="A113" s="82">
        <v>290</v>
      </c>
      <c r="B113" s="92">
        <v>18</v>
      </c>
      <c r="C113" s="92">
        <v>18</v>
      </c>
      <c r="D113" s="83" t="s">
        <v>125</v>
      </c>
      <c r="E113" s="85">
        <v>7582</v>
      </c>
      <c r="F113" s="108">
        <v>7483</v>
      </c>
      <c r="G113" s="157">
        <f t="shared" si="72"/>
        <v>-99</v>
      </c>
      <c r="H113" s="158">
        <f t="shared" si="73"/>
        <v>-1.3057240833553153E-2</v>
      </c>
      <c r="I113" s="158"/>
      <c r="J113" s="108">
        <v>4594462.0134949386</v>
      </c>
      <c r="K113" s="291">
        <v>4648468.1834042836</v>
      </c>
      <c r="L113" s="157">
        <f t="shared" si="74"/>
        <v>54006.169909344986</v>
      </c>
      <c r="M113" s="158">
        <f t="shared" si="75"/>
        <v>1.1754623229165257E-2</v>
      </c>
      <c r="N113" s="158"/>
      <c r="O113" s="108">
        <v>2696465.0706437486</v>
      </c>
      <c r="P113" s="291">
        <v>2342676.8828622862</v>
      </c>
      <c r="Q113" s="157">
        <f t="shared" si="76"/>
        <v>-353788.18778146245</v>
      </c>
      <c r="R113" s="158">
        <f t="shared" si="77"/>
        <v>-0.13120443933545922</v>
      </c>
      <c r="S113" s="158"/>
      <c r="T113" s="108">
        <v>1120105.9567638286</v>
      </c>
      <c r="U113" s="108">
        <v>1207979.3088494542</v>
      </c>
      <c r="V113" s="157">
        <f t="shared" si="78"/>
        <v>87873.35208562552</v>
      </c>
      <c r="W113" s="158">
        <f t="shared" si="79"/>
        <v>7.8450928284950983E-2</v>
      </c>
      <c r="X113" s="159"/>
      <c r="Y113" s="89">
        <v>8411033.0409025159</v>
      </c>
      <c r="Z113" s="89">
        <v>8199124.3751160242</v>
      </c>
      <c r="AA113" s="157">
        <f t="shared" si="80"/>
        <v>-211908.66578649171</v>
      </c>
      <c r="AB113" s="158">
        <f t="shared" si="81"/>
        <v>-2.5194130703801589E-2</v>
      </c>
      <c r="AC113" s="158"/>
      <c r="AD113" s="204">
        <v>-197058</v>
      </c>
      <c r="AE113" s="204">
        <v>-197058</v>
      </c>
      <c r="AF113" s="292">
        <f t="shared" si="82"/>
        <v>0</v>
      </c>
      <c r="AG113" s="203">
        <f t="shared" si="83"/>
        <v>0</v>
      </c>
      <c r="AH113" s="158"/>
      <c r="AI113" s="291">
        <f t="shared" si="70"/>
        <v>8213975.0409025159</v>
      </c>
      <c r="AJ113" s="291">
        <f t="shared" si="71"/>
        <v>8002066.3751160242</v>
      </c>
      <c r="AK113" s="157">
        <f t="shared" si="84"/>
        <v>-211908.66578649171</v>
      </c>
      <c r="AL113" s="158">
        <f t="shared" si="85"/>
        <v>-2.579855243426794E-2</v>
      </c>
      <c r="AN113" s="108">
        <f t="shared" si="86"/>
        <v>605.96966677590854</v>
      </c>
      <c r="AO113" s="108">
        <f t="shared" si="87"/>
        <v>621.20381977873626</v>
      </c>
      <c r="AP113" s="157">
        <f t="shared" si="88"/>
        <v>15.234153002827725</v>
      </c>
      <c r="AQ113" s="158">
        <f t="shared" si="89"/>
        <v>2.5140124725849373E-2</v>
      </c>
      <c r="AR113" s="293"/>
      <c r="AS113" s="108">
        <v>355.64034168342766</v>
      </c>
      <c r="AT113" s="108">
        <f t="shared" si="90"/>
        <v>313.06653519474622</v>
      </c>
      <c r="AU113" s="108">
        <f t="shared" si="91"/>
        <v>-42.573806488681441</v>
      </c>
      <c r="AV113" s="180">
        <f t="shared" si="92"/>
        <v>-0.11971028451709903</v>
      </c>
      <c r="AW113" s="293"/>
      <c r="AX113" s="108">
        <v>147.73225491477561</v>
      </c>
      <c r="AY113" s="108">
        <f t="shared" si="93"/>
        <v>161.42981542823122</v>
      </c>
      <c r="AZ113" s="157">
        <f t="shared" si="94"/>
        <v>13.697560513455613</v>
      </c>
      <c r="BA113" s="158">
        <f t="shared" si="95"/>
        <v>9.2718821095349277E-2</v>
      </c>
      <c r="BB113" s="293"/>
      <c r="BC113" s="108">
        <f t="shared" si="96"/>
        <v>1109.3422633741118</v>
      </c>
      <c r="BD113" s="108">
        <f t="shared" si="97"/>
        <v>1095.7001704017139</v>
      </c>
      <c r="BE113" s="157">
        <f t="shared" si="98"/>
        <v>-13.642092972397904</v>
      </c>
      <c r="BF113" s="158">
        <f t="shared" si="99"/>
        <v>-1.2297460777258136E-2</v>
      </c>
      <c r="BG113" s="294"/>
      <c r="BH113" s="108">
        <v>-25.990240042205222</v>
      </c>
      <c r="BI113" s="108">
        <v>-25.990240042205222</v>
      </c>
      <c r="BJ113" s="157">
        <f t="shared" si="100"/>
        <v>0</v>
      </c>
      <c r="BK113" s="158">
        <f t="shared" si="101"/>
        <v>0</v>
      </c>
      <c r="BL113" s="158"/>
      <c r="BM113" s="108">
        <f t="shared" si="102"/>
        <v>1083.3520233319066</v>
      </c>
      <c r="BN113" s="108">
        <f t="shared" si="103"/>
        <v>1069.3660797963416</v>
      </c>
      <c r="BO113" s="268">
        <f t="shared" si="104"/>
        <v>-13.985943535564957</v>
      </c>
      <c r="BP113" s="158">
        <f t="shared" si="105"/>
        <v>-1.2909878999949108E-2</v>
      </c>
    </row>
    <row r="114" spans="1:68">
      <c r="A114" s="82">
        <v>291</v>
      </c>
      <c r="B114" s="92">
        <v>6</v>
      </c>
      <c r="C114" s="92">
        <v>6</v>
      </c>
      <c r="D114" s="83" t="s">
        <v>126</v>
      </c>
      <c r="E114" s="85">
        <v>2092</v>
      </c>
      <c r="F114" s="108">
        <v>2038</v>
      </c>
      <c r="G114" s="157">
        <f t="shared" si="72"/>
        <v>-54</v>
      </c>
      <c r="H114" s="158">
        <f t="shared" si="73"/>
        <v>-2.5812619502868069E-2</v>
      </c>
      <c r="I114" s="158"/>
      <c r="J114" s="108">
        <v>2008528.5195879072</v>
      </c>
      <c r="K114" s="291">
        <v>1975089.7070791093</v>
      </c>
      <c r="L114" s="157">
        <f t="shared" si="74"/>
        <v>-33438.812508797972</v>
      </c>
      <c r="M114" s="158">
        <f t="shared" si="75"/>
        <v>-1.664841309580143E-2</v>
      </c>
      <c r="N114" s="158"/>
      <c r="O114" s="108">
        <v>342560.59364255448</v>
      </c>
      <c r="P114" s="291">
        <v>352375.98277628107</v>
      </c>
      <c r="Q114" s="157">
        <f t="shared" si="76"/>
        <v>9815.3891337265959</v>
      </c>
      <c r="R114" s="158">
        <f t="shared" si="77"/>
        <v>2.865300129637352E-2</v>
      </c>
      <c r="S114" s="158"/>
      <c r="T114" s="108">
        <v>326137.03942595847</v>
      </c>
      <c r="U114" s="108">
        <v>350724.10335676093</v>
      </c>
      <c r="V114" s="157">
        <f t="shared" si="78"/>
        <v>24587.063930802455</v>
      </c>
      <c r="W114" s="158">
        <f t="shared" si="79"/>
        <v>7.5388750612560687E-2</v>
      </c>
      <c r="X114" s="159"/>
      <c r="Y114" s="89">
        <v>2677226.1526564201</v>
      </c>
      <c r="Z114" s="89">
        <v>2678189.7932121512</v>
      </c>
      <c r="AA114" s="157">
        <f t="shared" si="80"/>
        <v>963.64055573102087</v>
      </c>
      <c r="AB114" s="158">
        <f t="shared" si="81"/>
        <v>3.5993991571271229E-4</v>
      </c>
      <c r="AC114" s="158"/>
      <c r="AD114" s="204">
        <v>118109</v>
      </c>
      <c r="AE114" s="204">
        <v>118109</v>
      </c>
      <c r="AF114" s="292">
        <f t="shared" si="82"/>
        <v>0</v>
      </c>
      <c r="AG114" s="203">
        <f t="shared" si="83"/>
        <v>0</v>
      </c>
      <c r="AH114" s="158"/>
      <c r="AI114" s="291">
        <f t="shared" si="70"/>
        <v>2795335.1526564201</v>
      </c>
      <c r="AJ114" s="291">
        <f t="shared" si="71"/>
        <v>2796298.7932121512</v>
      </c>
      <c r="AK114" s="157">
        <f t="shared" si="84"/>
        <v>963.64055573102087</v>
      </c>
      <c r="AL114" s="158">
        <f t="shared" si="85"/>
        <v>3.4473167012380207E-4</v>
      </c>
      <c r="AN114" s="108">
        <f t="shared" si="86"/>
        <v>960.09967475521375</v>
      </c>
      <c r="AO114" s="108">
        <f t="shared" si="87"/>
        <v>969.13135774244813</v>
      </c>
      <c r="AP114" s="157">
        <f t="shared" si="88"/>
        <v>9.031682987234376</v>
      </c>
      <c r="AQ114" s="158">
        <f t="shared" si="89"/>
        <v>9.4070264001881749E-3</v>
      </c>
      <c r="AR114" s="293"/>
      <c r="AS114" s="108">
        <v>163.74789371059009</v>
      </c>
      <c r="AT114" s="108">
        <f t="shared" si="90"/>
        <v>172.90283747609473</v>
      </c>
      <c r="AU114" s="108">
        <f t="shared" si="91"/>
        <v>9.1549437655046404</v>
      </c>
      <c r="AV114" s="180">
        <f t="shared" si="92"/>
        <v>5.5908772675178305E-2</v>
      </c>
      <c r="AW114" s="293"/>
      <c r="AX114" s="108">
        <v>155.89724637952125</v>
      </c>
      <c r="AY114" s="108">
        <f t="shared" si="93"/>
        <v>172.09229801607503</v>
      </c>
      <c r="AZ114" s="157">
        <f t="shared" si="94"/>
        <v>16.195051636553785</v>
      </c>
      <c r="BA114" s="158">
        <f t="shared" si="95"/>
        <v>0.10388285882309962</v>
      </c>
      <c r="BB114" s="293"/>
      <c r="BC114" s="108">
        <f t="shared" si="96"/>
        <v>1279.7448148453252</v>
      </c>
      <c r="BD114" s="108">
        <f t="shared" si="97"/>
        <v>1314.1264932346178</v>
      </c>
      <c r="BE114" s="157">
        <f t="shared" si="98"/>
        <v>34.381678389292574</v>
      </c>
      <c r="BF114" s="158">
        <f t="shared" si="99"/>
        <v>2.6866042347237853E-2</v>
      </c>
      <c r="BG114" s="294"/>
      <c r="BH114" s="108">
        <v>56.457456978967492</v>
      </c>
      <c r="BI114" s="108">
        <v>56.457456978967492</v>
      </c>
      <c r="BJ114" s="157">
        <f t="shared" si="100"/>
        <v>0</v>
      </c>
      <c r="BK114" s="158">
        <f t="shared" si="101"/>
        <v>0</v>
      </c>
      <c r="BL114" s="158"/>
      <c r="BM114" s="108">
        <f t="shared" si="102"/>
        <v>1336.2022718242927</v>
      </c>
      <c r="BN114" s="108">
        <f t="shared" si="103"/>
        <v>1372.0798789068456</v>
      </c>
      <c r="BO114" s="268">
        <f t="shared" si="104"/>
        <v>35.877607082552913</v>
      </c>
      <c r="BP114" s="158">
        <f t="shared" si="105"/>
        <v>2.6850431135377332E-2</v>
      </c>
    </row>
    <row r="115" spans="1:68">
      <c r="A115" s="82">
        <v>297</v>
      </c>
      <c r="B115" s="92">
        <v>11</v>
      </c>
      <c r="C115" s="92">
        <v>11</v>
      </c>
      <c r="D115" s="83" t="s">
        <v>127</v>
      </c>
      <c r="E115" s="85">
        <v>124021</v>
      </c>
      <c r="F115" s="108">
        <v>125666</v>
      </c>
      <c r="G115" s="157">
        <f t="shared" si="72"/>
        <v>1645</v>
      </c>
      <c r="H115" s="158">
        <f t="shared" si="73"/>
        <v>1.326388272953774E-2</v>
      </c>
      <c r="I115" s="158"/>
      <c r="J115" s="108">
        <v>6200831.235247165</v>
      </c>
      <c r="K115" s="291">
        <v>14500684.900135867</v>
      </c>
      <c r="L115" s="157">
        <f t="shared" si="74"/>
        <v>8299853.6648887023</v>
      </c>
      <c r="M115" s="158">
        <f t="shared" si="75"/>
        <v>1.3385066211301058</v>
      </c>
      <c r="N115" s="158"/>
      <c r="O115" s="108">
        <v>24339828.614026677</v>
      </c>
      <c r="P115" s="291">
        <v>25036360.081973597</v>
      </c>
      <c r="Q115" s="157">
        <f t="shared" si="76"/>
        <v>696531.46794692054</v>
      </c>
      <c r="R115" s="158">
        <f t="shared" si="77"/>
        <v>2.8616942172942004E-2</v>
      </c>
      <c r="S115" s="158"/>
      <c r="T115" s="108">
        <v>12193100.272455517</v>
      </c>
      <c r="U115" s="108">
        <v>13016141.57424817</v>
      </c>
      <c r="V115" s="157">
        <f t="shared" si="78"/>
        <v>823041.30179265328</v>
      </c>
      <c r="W115" s="158">
        <f t="shared" si="79"/>
        <v>6.7500576834582562E-2</v>
      </c>
      <c r="X115" s="159"/>
      <c r="Y115" s="89">
        <v>42733760.121729359</v>
      </c>
      <c r="Z115" s="89">
        <v>52553186.556357637</v>
      </c>
      <c r="AA115" s="157">
        <f t="shared" si="80"/>
        <v>9819426.434628278</v>
      </c>
      <c r="AB115" s="158">
        <f t="shared" si="81"/>
        <v>0.22978147503653146</v>
      </c>
      <c r="AC115" s="158"/>
      <c r="AD115" s="204">
        <v>3832807</v>
      </c>
      <c r="AE115" s="204">
        <v>3832807</v>
      </c>
      <c r="AF115" s="292">
        <f t="shared" si="82"/>
        <v>0</v>
      </c>
      <c r="AG115" s="203">
        <f t="shared" si="83"/>
        <v>0</v>
      </c>
      <c r="AH115" s="158"/>
      <c r="AI115" s="291">
        <f t="shared" si="70"/>
        <v>46566567.121729359</v>
      </c>
      <c r="AJ115" s="291">
        <f t="shared" si="71"/>
        <v>56385993.556357637</v>
      </c>
      <c r="AK115" s="157">
        <f t="shared" si="84"/>
        <v>9819426.434628278</v>
      </c>
      <c r="AL115" s="158">
        <f t="shared" si="85"/>
        <v>0.21086859181522613</v>
      </c>
      <c r="AN115" s="108">
        <f t="shared" si="86"/>
        <v>49.998236066852911</v>
      </c>
      <c r="AO115" s="108">
        <f t="shared" si="87"/>
        <v>115.39067767045873</v>
      </c>
      <c r="AP115" s="157">
        <f t="shared" si="88"/>
        <v>65.392441603605818</v>
      </c>
      <c r="AQ115" s="158">
        <f t="shared" si="89"/>
        <v>1.3078949728580271</v>
      </c>
      <c r="AR115" s="293"/>
      <c r="AS115" s="108">
        <v>196.25570358267291</v>
      </c>
      <c r="AT115" s="108">
        <f t="shared" si="90"/>
        <v>199.22938648459885</v>
      </c>
      <c r="AU115" s="108">
        <f t="shared" si="91"/>
        <v>2.9736829019259403</v>
      </c>
      <c r="AV115" s="180">
        <f t="shared" si="92"/>
        <v>1.5152083978406637E-2</v>
      </c>
      <c r="AW115" s="293"/>
      <c r="AX115" s="108">
        <v>98.314803722397954</v>
      </c>
      <c r="AY115" s="108">
        <f t="shared" si="93"/>
        <v>103.5772728840591</v>
      </c>
      <c r="AZ115" s="157">
        <f t="shared" si="94"/>
        <v>5.2624691616611443</v>
      </c>
      <c r="BA115" s="158">
        <f t="shared" si="95"/>
        <v>5.3526721942305573E-2</v>
      </c>
      <c r="BB115" s="293"/>
      <c r="BC115" s="108">
        <f t="shared" si="96"/>
        <v>344.5687433719238</v>
      </c>
      <c r="BD115" s="108">
        <f t="shared" si="97"/>
        <v>418.19733703911669</v>
      </c>
      <c r="BE115" s="157">
        <f t="shared" si="98"/>
        <v>73.628593667192888</v>
      </c>
      <c r="BF115" s="158">
        <f t="shared" si="99"/>
        <v>0.21368332178557176</v>
      </c>
      <c r="BG115" s="294"/>
      <c r="BH115" s="108">
        <v>30.90450004434733</v>
      </c>
      <c r="BI115" s="108">
        <v>30.90450004434733</v>
      </c>
      <c r="BJ115" s="157">
        <f t="shared" si="100"/>
        <v>0</v>
      </c>
      <c r="BK115" s="158">
        <f t="shared" si="101"/>
        <v>0</v>
      </c>
      <c r="BL115" s="158"/>
      <c r="BM115" s="108">
        <f t="shared" si="102"/>
        <v>375.47324341627109</v>
      </c>
      <c r="BN115" s="108">
        <f t="shared" si="103"/>
        <v>448.69728929350532</v>
      </c>
      <c r="BO115" s="268">
        <f t="shared" si="104"/>
        <v>73.224045877234232</v>
      </c>
      <c r="BP115" s="158">
        <f t="shared" si="105"/>
        <v>0.19501801303070182</v>
      </c>
    </row>
    <row r="116" spans="1:68">
      <c r="A116" s="82">
        <v>300</v>
      </c>
      <c r="B116" s="92">
        <v>14</v>
      </c>
      <c r="C116" s="92">
        <v>14</v>
      </c>
      <c r="D116" s="83" t="s">
        <v>128</v>
      </c>
      <c r="E116" s="85">
        <v>3381</v>
      </c>
      <c r="F116" s="108">
        <v>3335</v>
      </c>
      <c r="G116" s="157">
        <f t="shared" si="72"/>
        <v>-46</v>
      </c>
      <c r="H116" s="158">
        <f t="shared" si="73"/>
        <v>-1.3605442176870748E-2</v>
      </c>
      <c r="I116" s="158"/>
      <c r="J116" s="108">
        <v>2483273.9969899231</v>
      </c>
      <c r="K116" s="291">
        <v>2313268.2803326165</v>
      </c>
      <c r="L116" s="157">
        <f t="shared" si="74"/>
        <v>-170005.71665730653</v>
      </c>
      <c r="M116" s="158">
        <f t="shared" si="75"/>
        <v>-6.8460313627645333E-2</v>
      </c>
      <c r="N116" s="158"/>
      <c r="O116" s="108">
        <v>1714847.6393874986</v>
      </c>
      <c r="P116" s="291">
        <v>1641788.7897568631</v>
      </c>
      <c r="Q116" s="157">
        <f t="shared" si="76"/>
        <v>-73058.849630635465</v>
      </c>
      <c r="R116" s="158">
        <f t="shared" si="77"/>
        <v>-4.2603697233843052E-2</v>
      </c>
      <c r="S116" s="158"/>
      <c r="T116" s="108">
        <v>559311.13989751239</v>
      </c>
      <c r="U116" s="108">
        <v>595436.81135334808</v>
      </c>
      <c r="V116" s="157">
        <f t="shared" si="78"/>
        <v>36125.671455835691</v>
      </c>
      <c r="W116" s="158">
        <f t="shared" si="79"/>
        <v>6.4589579714888781E-2</v>
      </c>
      <c r="X116" s="159"/>
      <c r="Y116" s="89">
        <v>4757432.7762749344</v>
      </c>
      <c r="Z116" s="89">
        <v>4550493.8814428281</v>
      </c>
      <c r="AA116" s="157">
        <f t="shared" si="80"/>
        <v>-206938.89483210631</v>
      </c>
      <c r="AB116" s="158">
        <f t="shared" si="81"/>
        <v>-4.3498017641804554E-2</v>
      </c>
      <c r="AC116" s="158"/>
      <c r="AD116" s="204">
        <v>1923391</v>
      </c>
      <c r="AE116" s="204">
        <v>1923391</v>
      </c>
      <c r="AF116" s="292">
        <f t="shared" si="82"/>
        <v>0</v>
      </c>
      <c r="AG116" s="203">
        <f t="shared" si="83"/>
        <v>0</v>
      </c>
      <c r="AH116" s="158"/>
      <c r="AI116" s="291">
        <f t="shared" si="70"/>
        <v>6680823.7762749344</v>
      </c>
      <c r="AJ116" s="291">
        <f t="shared" si="71"/>
        <v>6473884.8814428281</v>
      </c>
      <c r="AK116" s="157">
        <f t="shared" si="84"/>
        <v>-206938.89483210631</v>
      </c>
      <c r="AL116" s="158">
        <f t="shared" si="85"/>
        <v>-3.09750566340324E-2</v>
      </c>
      <c r="AN116" s="108">
        <f t="shared" si="86"/>
        <v>734.47914729071965</v>
      </c>
      <c r="AO116" s="108">
        <f t="shared" si="87"/>
        <v>693.63366726615186</v>
      </c>
      <c r="AP116" s="157">
        <f t="shared" si="88"/>
        <v>-40.845480024567792</v>
      </c>
      <c r="AQ116" s="158">
        <f t="shared" si="89"/>
        <v>-5.5611490367337056E-2</v>
      </c>
      <c r="AR116" s="293"/>
      <c r="AS116" s="108">
        <v>507.2013130397807</v>
      </c>
      <c r="AT116" s="108">
        <f t="shared" si="90"/>
        <v>492.29049168121833</v>
      </c>
      <c r="AU116" s="108">
        <f t="shared" si="91"/>
        <v>-14.910821358562373</v>
      </c>
      <c r="AV116" s="180">
        <f t="shared" si="92"/>
        <v>-2.939823098879259E-2</v>
      </c>
      <c r="AW116" s="293"/>
      <c r="AX116" s="108">
        <v>165.42772549467981</v>
      </c>
      <c r="AY116" s="108">
        <f t="shared" si="93"/>
        <v>178.54177251974454</v>
      </c>
      <c r="AZ116" s="157">
        <f t="shared" si="94"/>
        <v>13.114047025064735</v>
      </c>
      <c r="BA116" s="158">
        <f t="shared" si="95"/>
        <v>7.9273573917852641E-2</v>
      </c>
      <c r="BB116" s="293"/>
      <c r="BC116" s="108">
        <f t="shared" si="96"/>
        <v>1407.1081858251803</v>
      </c>
      <c r="BD116" s="108">
        <f t="shared" si="97"/>
        <v>1364.4659314671148</v>
      </c>
      <c r="BE116" s="157">
        <f t="shared" si="98"/>
        <v>-42.642254358065429</v>
      </c>
      <c r="BF116" s="158">
        <f t="shared" si="99"/>
        <v>-3.0304886850657069E-2</v>
      </c>
      <c r="BG116" s="294"/>
      <c r="BH116" s="108">
        <v>568.88228334812186</v>
      </c>
      <c r="BI116" s="108">
        <v>568.88228334812186</v>
      </c>
      <c r="BJ116" s="157">
        <f t="shared" si="100"/>
        <v>0</v>
      </c>
      <c r="BK116" s="158">
        <f t="shared" si="101"/>
        <v>0</v>
      </c>
      <c r="BL116" s="158"/>
      <c r="BM116" s="108">
        <f t="shared" si="102"/>
        <v>1975.990469173302</v>
      </c>
      <c r="BN116" s="108">
        <f t="shared" si="103"/>
        <v>1941.1948669993487</v>
      </c>
      <c r="BO116" s="268">
        <f t="shared" si="104"/>
        <v>-34.795602173953284</v>
      </c>
      <c r="BP116" s="158">
        <f t="shared" si="105"/>
        <v>-1.7609195346225921E-2</v>
      </c>
    </row>
    <row r="117" spans="1:68">
      <c r="A117" s="82">
        <v>301</v>
      </c>
      <c r="B117" s="92">
        <v>14</v>
      </c>
      <c r="C117" s="92">
        <v>14</v>
      </c>
      <c r="D117" s="83" t="s">
        <v>129</v>
      </c>
      <c r="E117" s="85">
        <v>19759</v>
      </c>
      <c r="F117" s="108">
        <v>19509</v>
      </c>
      <c r="G117" s="157">
        <f t="shared" si="72"/>
        <v>-250</v>
      </c>
      <c r="H117" s="158">
        <f t="shared" si="73"/>
        <v>-1.2652462169138115E-2</v>
      </c>
      <c r="I117" s="158"/>
      <c r="J117" s="108">
        <v>1552241.4992828975</v>
      </c>
      <c r="K117" s="291">
        <v>1673424.128034655</v>
      </c>
      <c r="L117" s="157">
        <f t="shared" si="74"/>
        <v>121182.62875175755</v>
      </c>
      <c r="M117" s="158">
        <f t="shared" si="75"/>
        <v>7.8069442678694881E-2</v>
      </c>
      <c r="N117" s="158"/>
      <c r="O117" s="108">
        <v>10272919.859908555</v>
      </c>
      <c r="P117" s="291">
        <v>10410173.902765369</v>
      </c>
      <c r="Q117" s="157">
        <f t="shared" si="76"/>
        <v>137254.04285681434</v>
      </c>
      <c r="R117" s="158">
        <f t="shared" si="77"/>
        <v>1.3360762541569765E-2</v>
      </c>
      <c r="S117" s="158"/>
      <c r="T117" s="108">
        <v>3167794.2358314986</v>
      </c>
      <c r="U117" s="108">
        <v>3363020.0563678714</v>
      </c>
      <c r="V117" s="157">
        <f t="shared" si="78"/>
        <v>195225.82053637272</v>
      </c>
      <c r="W117" s="158">
        <f t="shared" si="79"/>
        <v>6.1628314847011791E-2</v>
      </c>
      <c r="X117" s="159"/>
      <c r="Y117" s="89">
        <v>14992955.59502295</v>
      </c>
      <c r="Z117" s="89">
        <v>15446618.087167896</v>
      </c>
      <c r="AA117" s="157">
        <f t="shared" si="80"/>
        <v>453662.49214494601</v>
      </c>
      <c r="AB117" s="158">
        <f t="shared" si="81"/>
        <v>3.0258376293433659E-2</v>
      </c>
      <c r="AC117" s="158"/>
      <c r="AD117" s="204">
        <v>-1045042</v>
      </c>
      <c r="AE117" s="204">
        <v>-1045042</v>
      </c>
      <c r="AF117" s="292">
        <f t="shared" si="82"/>
        <v>0</v>
      </c>
      <c r="AG117" s="203">
        <f t="shared" si="83"/>
        <v>0</v>
      </c>
      <c r="AH117" s="158"/>
      <c r="AI117" s="291">
        <f t="shared" si="70"/>
        <v>13947913.59502295</v>
      </c>
      <c r="AJ117" s="291">
        <f t="shared" si="71"/>
        <v>14401576.087167896</v>
      </c>
      <c r="AK117" s="157">
        <f t="shared" si="84"/>
        <v>453662.49214494601</v>
      </c>
      <c r="AL117" s="158">
        <f t="shared" si="85"/>
        <v>3.2525473365910933E-2</v>
      </c>
      <c r="AN117" s="108">
        <f t="shared" si="86"/>
        <v>78.558707388172351</v>
      </c>
      <c r="AO117" s="108">
        <f t="shared" si="87"/>
        <v>85.777032550856276</v>
      </c>
      <c r="AP117" s="157">
        <f t="shared" si="88"/>
        <v>7.2183251626839251</v>
      </c>
      <c r="AQ117" s="158">
        <f t="shared" si="89"/>
        <v>9.1884469623677925E-2</v>
      </c>
      <c r="AR117" s="293"/>
      <c r="AS117" s="108">
        <v>519.91091957632239</v>
      </c>
      <c r="AT117" s="108">
        <f t="shared" si="90"/>
        <v>533.60879095624421</v>
      </c>
      <c r="AU117" s="108">
        <f t="shared" si="91"/>
        <v>13.697871379921821</v>
      </c>
      <c r="AV117" s="180">
        <f t="shared" si="92"/>
        <v>2.6346573738217069E-2</v>
      </c>
      <c r="AW117" s="293"/>
      <c r="AX117" s="108">
        <v>160.32158691388727</v>
      </c>
      <c r="AY117" s="108">
        <f t="shared" si="93"/>
        <v>172.38300560602138</v>
      </c>
      <c r="AZ117" s="157">
        <f t="shared" si="94"/>
        <v>12.061418692134112</v>
      </c>
      <c r="BA117" s="158">
        <f t="shared" si="95"/>
        <v>7.5232655341745086E-2</v>
      </c>
      <c r="BB117" s="293"/>
      <c r="BC117" s="108">
        <f t="shared" si="96"/>
        <v>758.791213878382</v>
      </c>
      <c r="BD117" s="108">
        <f t="shared" si="97"/>
        <v>791.76882911312191</v>
      </c>
      <c r="BE117" s="157">
        <f t="shared" si="98"/>
        <v>32.977615234739915</v>
      </c>
      <c r="BF117" s="158">
        <f t="shared" si="99"/>
        <v>4.3460723624068637E-2</v>
      </c>
      <c r="BG117" s="294"/>
      <c r="BH117" s="108">
        <v>-52.889417480641733</v>
      </c>
      <c r="BI117" s="108">
        <v>-52.889417480641733</v>
      </c>
      <c r="BJ117" s="157">
        <f t="shared" si="100"/>
        <v>0</v>
      </c>
      <c r="BK117" s="158">
        <f t="shared" si="101"/>
        <v>0</v>
      </c>
      <c r="BL117" s="158"/>
      <c r="BM117" s="108">
        <f t="shared" si="102"/>
        <v>705.90179639774033</v>
      </c>
      <c r="BN117" s="108">
        <f t="shared" si="103"/>
        <v>738.201654988359</v>
      </c>
      <c r="BO117" s="268">
        <f t="shared" si="104"/>
        <v>32.299858590618669</v>
      </c>
      <c r="BP117" s="158">
        <f t="shared" si="105"/>
        <v>4.5756872635041877E-2</v>
      </c>
    </row>
    <row r="118" spans="1:68">
      <c r="A118" s="82">
        <v>304</v>
      </c>
      <c r="B118" s="92">
        <v>2</v>
      </c>
      <c r="C118" s="92">
        <v>2</v>
      </c>
      <c r="D118" s="83" t="s">
        <v>130</v>
      </c>
      <c r="E118" s="85">
        <v>949</v>
      </c>
      <c r="F118" s="108">
        <v>970</v>
      </c>
      <c r="G118" s="157">
        <f t="shared" si="72"/>
        <v>21</v>
      </c>
      <c r="H118" s="158">
        <f t="shared" si="73"/>
        <v>2.2128556375131718E-2</v>
      </c>
      <c r="I118" s="158"/>
      <c r="J118" s="108">
        <v>-15535.833572621748</v>
      </c>
      <c r="K118" s="291">
        <v>-40718.645140214416</v>
      </c>
      <c r="L118" s="157">
        <f t="shared" si="74"/>
        <v>-25182.811567592667</v>
      </c>
      <c r="M118" s="158">
        <f t="shared" si="75"/>
        <v>1.6209501376206454</v>
      </c>
      <c r="N118" s="158"/>
      <c r="O118" s="108">
        <v>-72285.713669984325</v>
      </c>
      <c r="P118" s="291">
        <v>-90402.649792593496</v>
      </c>
      <c r="Q118" s="157">
        <f t="shared" si="76"/>
        <v>-18116.936122609171</v>
      </c>
      <c r="R118" s="158">
        <f t="shared" si="77"/>
        <v>0.25062955323815234</v>
      </c>
      <c r="S118" s="158"/>
      <c r="T118" s="108">
        <v>154812.16437141187</v>
      </c>
      <c r="U118" s="108">
        <v>158810.50677262768</v>
      </c>
      <c r="V118" s="157">
        <f t="shared" si="78"/>
        <v>3998.3424012158066</v>
      </c>
      <c r="W118" s="158">
        <f t="shared" si="79"/>
        <v>2.5827055757862358E-2</v>
      </c>
      <c r="X118" s="159"/>
      <c r="Y118" s="89">
        <v>66990.617128805796</v>
      </c>
      <c r="Z118" s="89">
        <v>27689.211839819764</v>
      </c>
      <c r="AA118" s="157">
        <f t="shared" si="80"/>
        <v>-39301.405288986032</v>
      </c>
      <c r="AB118" s="158">
        <f t="shared" si="81"/>
        <v>-0.58667029762421052</v>
      </c>
      <c r="AC118" s="158"/>
      <c r="AD118" s="204">
        <v>-208856</v>
      </c>
      <c r="AE118" s="204">
        <v>-208856</v>
      </c>
      <c r="AF118" s="292">
        <f t="shared" si="82"/>
        <v>0</v>
      </c>
      <c r="AG118" s="203">
        <f t="shared" si="83"/>
        <v>0</v>
      </c>
      <c r="AH118" s="158"/>
      <c r="AI118" s="291">
        <f t="shared" si="70"/>
        <v>-141865.38287119422</v>
      </c>
      <c r="AJ118" s="291">
        <f t="shared" si="71"/>
        <v>-181166.78816018024</v>
      </c>
      <c r="AK118" s="157">
        <f t="shared" si="84"/>
        <v>-39301.405288986018</v>
      </c>
      <c r="AL118" s="158">
        <f t="shared" si="85"/>
        <v>0.27703308935252713</v>
      </c>
      <c r="AN118" s="108">
        <f t="shared" si="86"/>
        <v>-16.370741383163065</v>
      </c>
      <c r="AO118" s="108">
        <f t="shared" si="87"/>
        <v>-41.977984680633419</v>
      </c>
      <c r="AP118" s="157">
        <f t="shared" si="88"/>
        <v>-25.607243297470355</v>
      </c>
      <c r="AQ118" s="158">
        <f t="shared" si="89"/>
        <v>1.5642079181463842</v>
      </c>
      <c r="AR118" s="293"/>
      <c r="AS118" s="108">
        <v>-76.170404288708454</v>
      </c>
      <c r="AT118" s="108">
        <f t="shared" si="90"/>
        <v>-93.198608033601545</v>
      </c>
      <c r="AU118" s="108">
        <f t="shared" si="91"/>
        <v>-17.028203744893091</v>
      </c>
      <c r="AV118" s="180">
        <f t="shared" si="92"/>
        <v>0.22355406806495529</v>
      </c>
      <c r="AW118" s="293"/>
      <c r="AX118" s="108">
        <v>163.13189080233073</v>
      </c>
      <c r="AY118" s="108">
        <f t="shared" si="93"/>
        <v>163.72217193054399</v>
      </c>
      <c r="AZ118" s="157">
        <f t="shared" si="94"/>
        <v>0.59028112821326317</v>
      </c>
      <c r="BA118" s="158">
        <f t="shared" si="95"/>
        <v>3.6184287775375286E-3</v>
      </c>
      <c r="BB118" s="293"/>
      <c r="BC118" s="108">
        <f t="shared" si="96"/>
        <v>70.590745130459212</v>
      </c>
      <c r="BD118" s="108">
        <f t="shared" si="97"/>
        <v>28.545579216309033</v>
      </c>
      <c r="BE118" s="157">
        <f t="shared" si="98"/>
        <v>-42.045165914150175</v>
      </c>
      <c r="BF118" s="158">
        <f t="shared" si="99"/>
        <v>-0.59561867262409873</v>
      </c>
      <c r="BG118" s="294"/>
      <c r="BH118" s="108">
        <v>-220.08008429926238</v>
      </c>
      <c r="BI118" s="108">
        <v>-220.08008429926238</v>
      </c>
      <c r="BJ118" s="157">
        <f t="shared" si="100"/>
        <v>0</v>
      </c>
      <c r="BK118" s="158">
        <f t="shared" si="101"/>
        <v>0</v>
      </c>
      <c r="BL118" s="158"/>
      <c r="BM118" s="108">
        <f t="shared" si="102"/>
        <v>-149.48933916880318</v>
      </c>
      <c r="BN118" s="108">
        <f t="shared" si="103"/>
        <v>-186.76988470121674</v>
      </c>
      <c r="BO118" s="268">
        <f t="shared" si="104"/>
        <v>-37.280545532413555</v>
      </c>
      <c r="BP118" s="158">
        <f t="shared" si="105"/>
        <v>0.24938598123252392</v>
      </c>
    </row>
    <row r="119" spans="1:68">
      <c r="A119" s="82">
        <v>305</v>
      </c>
      <c r="B119" s="92">
        <v>17</v>
      </c>
      <c r="C119" s="92">
        <v>17</v>
      </c>
      <c r="D119" s="83" t="s">
        <v>131</v>
      </c>
      <c r="E119" s="85">
        <v>15019</v>
      </c>
      <c r="F119" s="108">
        <v>14876</v>
      </c>
      <c r="G119" s="157">
        <f t="shared" si="72"/>
        <v>-143</v>
      </c>
      <c r="H119" s="158">
        <f t="shared" si="73"/>
        <v>-9.5212730541314339E-3</v>
      </c>
      <c r="I119" s="158"/>
      <c r="J119" s="108">
        <v>10238021.843988657</v>
      </c>
      <c r="K119" s="291">
        <v>10133328.003706541</v>
      </c>
      <c r="L119" s="157">
        <f t="shared" si="74"/>
        <v>-104693.84028211609</v>
      </c>
      <c r="M119" s="158">
        <f t="shared" si="75"/>
        <v>-1.022598328832322E-2</v>
      </c>
      <c r="N119" s="158"/>
      <c r="O119" s="108">
        <v>4049390.8752973094</v>
      </c>
      <c r="P119" s="291">
        <v>3470945.3948819852</v>
      </c>
      <c r="Q119" s="157">
        <f t="shared" si="76"/>
        <v>-578445.48041532421</v>
      </c>
      <c r="R119" s="158">
        <f t="shared" si="77"/>
        <v>-0.14284752898122099</v>
      </c>
      <c r="S119" s="158"/>
      <c r="T119" s="108">
        <v>1582880.597910753</v>
      </c>
      <c r="U119" s="108">
        <v>1703924.7526204474</v>
      </c>
      <c r="V119" s="157">
        <f t="shared" si="78"/>
        <v>121044.15470969444</v>
      </c>
      <c r="W119" s="158">
        <f t="shared" si="79"/>
        <v>7.6470805738260261E-2</v>
      </c>
      <c r="X119" s="159"/>
      <c r="Y119" s="89">
        <v>15870293.317196719</v>
      </c>
      <c r="Z119" s="89">
        <v>15308198.151208974</v>
      </c>
      <c r="AA119" s="157">
        <f t="shared" si="80"/>
        <v>-562095.16598774493</v>
      </c>
      <c r="AB119" s="158">
        <f t="shared" si="81"/>
        <v>-3.5418070400669299E-2</v>
      </c>
      <c r="AC119" s="158"/>
      <c r="AD119" s="204">
        <v>-171849</v>
      </c>
      <c r="AE119" s="204">
        <v>-171849</v>
      </c>
      <c r="AF119" s="292">
        <f t="shared" si="82"/>
        <v>0</v>
      </c>
      <c r="AG119" s="203">
        <f t="shared" si="83"/>
        <v>0</v>
      </c>
      <c r="AH119" s="158"/>
      <c r="AI119" s="291">
        <f t="shared" si="70"/>
        <v>15698444.317196719</v>
      </c>
      <c r="AJ119" s="291">
        <f t="shared" si="71"/>
        <v>15136349.151208974</v>
      </c>
      <c r="AK119" s="157">
        <f t="shared" si="84"/>
        <v>-562095.16598774493</v>
      </c>
      <c r="AL119" s="158">
        <f t="shared" si="85"/>
        <v>-3.5805787798476492E-2</v>
      </c>
      <c r="AN119" s="108">
        <f t="shared" si="86"/>
        <v>681.67133923621122</v>
      </c>
      <c r="AO119" s="108">
        <f t="shared" si="87"/>
        <v>681.18634066325228</v>
      </c>
      <c r="AP119" s="157">
        <f t="shared" si="88"/>
        <v>-0.48499857295894344</v>
      </c>
      <c r="AQ119" s="158">
        <f t="shared" si="89"/>
        <v>-7.1148447212459785E-4</v>
      </c>
      <c r="AR119" s="293"/>
      <c r="AS119" s="108">
        <v>269.61787571058721</v>
      </c>
      <c r="AT119" s="108">
        <f t="shared" si="90"/>
        <v>233.32518115635824</v>
      </c>
      <c r="AU119" s="108">
        <f t="shared" si="91"/>
        <v>-36.292694554228973</v>
      </c>
      <c r="AV119" s="180">
        <f t="shared" si="92"/>
        <v>-0.13460789444534538</v>
      </c>
      <c r="AW119" s="293"/>
      <c r="AX119" s="108">
        <v>105.39187681674899</v>
      </c>
      <c r="AY119" s="108">
        <f t="shared" si="93"/>
        <v>114.54186290806987</v>
      </c>
      <c r="AZ119" s="157">
        <f t="shared" si="94"/>
        <v>9.1499860913208835</v>
      </c>
      <c r="BA119" s="158">
        <f t="shared" si="95"/>
        <v>8.6818703373415573E-2</v>
      </c>
      <c r="BB119" s="293"/>
      <c r="BC119" s="108">
        <f t="shared" si="96"/>
        <v>1056.6810917635476</v>
      </c>
      <c r="BD119" s="108">
        <f t="shared" si="97"/>
        <v>1029.0533847276804</v>
      </c>
      <c r="BE119" s="157">
        <f t="shared" si="98"/>
        <v>-27.627707035867161</v>
      </c>
      <c r="BF119" s="158">
        <f t="shared" si="99"/>
        <v>-2.6145738057788002E-2</v>
      </c>
      <c r="BG119" s="294"/>
      <c r="BH119" s="108">
        <v>-11.442106664891138</v>
      </c>
      <c r="BI119" s="108">
        <v>-11.442106664891138</v>
      </c>
      <c r="BJ119" s="157">
        <f t="shared" si="100"/>
        <v>0</v>
      </c>
      <c r="BK119" s="158">
        <f t="shared" si="101"/>
        <v>0</v>
      </c>
      <c r="BL119" s="158"/>
      <c r="BM119" s="108">
        <f t="shared" si="102"/>
        <v>1045.2389850986563</v>
      </c>
      <c r="BN119" s="108">
        <f t="shared" si="103"/>
        <v>1017.5012873896864</v>
      </c>
      <c r="BO119" s="268">
        <f t="shared" si="104"/>
        <v>-27.737697708969904</v>
      </c>
      <c r="BP119" s="158">
        <f t="shared" si="105"/>
        <v>-2.6537182505063036E-2</v>
      </c>
    </row>
    <row r="120" spans="1:68">
      <c r="A120" s="82">
        <v>309</v>
      </c>
      <c r="B120" s="92">
        <v>12</v>
      </c>
      <c r="C120" s="92">
        <v>12</v>
      </c>
      <c r="D120" s="83" t="s">
        <v>132</v>
      </c>
      <c r="E120" s="85">
        <v>6409</v>
      </c>
      <c r="F120" s="108">
        <v>6444</v>
      </c>
      <c r="G120" s="157">
        <f t="shared" si="72"/>
        <v>35</v>
      </c>
      <c r="H120" s="158">
        <f t="shared" si="73"/>
        <v>5.4610703697924789E-3</v>
      </c>
      <c r="I120" s="158"/>
      <c r="J120" s="108">
        <v>-353784.03174322098</v>
      </c>
      <c r="K120" s="291">
        <v>73881.492782580666</v>
      </c>
      <c r="L120" s="157">
        <f t="shared" si="74"/>
        <v>427665.52452580165</v>
      </c>
      <c r="M120" s="158">
        <f t="shared" si="75"/>
        <v>-1.2088321861745428</v>
      </c>
      <c r="N120" s="158"/>
      <c r="O120" s="108">
        <v>4035930.2009674953</v>
      </c>
      <c r="P120" s="291">
        <v>3901972.3769891108</v>
      </c>
      <c r="Q120" s="157">
        <f t="shared" si="76"/>
        <v>-133957.82397838449</v>
      </c>
      <c r="R120" s="158">
        <f t="shared" si="77"/>
        <v>-3.3191313354792917E-2</v>
      </c>
      <c r="S120" s="158"/>
      <c r="T120" s="108">
        <v>825605.80600010767</v>
      </c>
      <c r="U120" s="108">
        <v>890535.66972800426</v>
      </c>
      <c r="V120" s="157">
        <f t="shared" si="78"/>
        <v>64929.863727896591</v>
      </c>
      <c r="W120" s="158">
        <f t="shared" si="79"/>
        <v>7.8645115206333854E-2</v>
      </c>
      <c r="X120" s="159"/>
      <c r="Y120" s="89">
        <v>4507751.9752243822</v>
      </c>
      <c r="Z120" s="89">
        <v>4866389.5394996954</v>
      </c>
      <c r="AA120" s="157">
        <f t="shared" si="80"/>
        <v>358637.56427531317</v>
      </c>
      <c r="AB120" s="158">
        <f t="shared" si="81"/>
        <v>7.9560181271388891E-2</v>
      </c>
      <c r="AC120" s="158"/>
      <c r="AD120" s="204">
        <v>476643</v>
      </c>
      <c r="AE120" s="204">
        <v>476643</v>
      </c>
      <c r="AF120" s="292">
        <f t="shared" si="82"/>
        <v>0</v>
      </c>
      <c r="AG120" s="203">
        <f t="shared" si="83"/>
        <v>0</v>
      </c>
      <c r="AH120" s="158"/>
      <c r="AI120" s="291">
        <f t="shared" si="70"/>
        <v>4984394.9752243822</v>
      </c>
      <c r="AJ120" s="291">
        <f t="shared" si="71"/>
        <v>5343032.5394996954</v>
      </c>
      <c r="AK120" s="157">
        <f t="shared" si="84"/>
        <v>358637.56427531317</v>
      </c>
      <c r="AL120" s="158">
        <f t="shared" si="85"/>
        <v>7.195207563966545E-2</v>
      </c>
      <c r="AN120" s="108">
        <f t="shared" si="86"/>
        <v>-55.2011283731036</v>
      </c>
      <c r="AO120" s="108">
        <f t="shared" si="87"/>
        <v>11.465160270419098</v>
      </c>
      <c r="AP120" s="157">
        <f t="shared" si="88"/>
        <v>66.666288643522705</v>
      </c>
      <c r="AQ120" s="158">
        <f t="shared" si="89"/>
        <v>-1.2076979331459723</v>
      </c>
      <c r="AR120" s="293"/>
      <c r="AS120" s="108">
        <v>629.72853814440555</v>
      </c>
      <c r="AT120" s="108">
        <f t="shared" si="90"/>
        <v>605.52023230743498</v>
      </c>
      <c r="AU120" s="108">
        <f t="shared" si="91"/>
        <v>-24.208305836970567</v>
      </c>
      <c r="AV120" s="180">
        <f t="shared" si="92"/>
        <v>-3.8442446817328876E-2</v>
      </c>
      <c r="AW120" s="293"/>
      <c r="AX120" s="108">
        <v>128.81975440788074</v>
      </c>
      <c r="AY120" s="108">
        <f t="shared" si="93"/>
        <v>138.19610020608383</v>
      </c>
      <c r="AZ120" s="157">
        <f t="shared" si="94"/>
        <v>9.37634579820309</v>
      </c>
      <c r="BA120" s="158">
        <f t="shared" si="95"/>
        <v>7.2786552352171532E-2</v>
      </c>
      <c r="BB120" s="293"/>
      <c r="BC120" s="108">
        <f t="shared" si="96"/>
        <v>703.34716417918276</v>
      </c>
      <c r="BD120" s="108">
        <f t="shared" si="97"/>
        <v>755.18149278393787</v>
      </c>
      <c r="BE120" s="157">
        <f t="shared" si="98"/>
        <v>51.834328604755115</v>
      </c>
      <c r="BF120" s="158">
        <f t="shared" si="99"/>
        <v>7.3696648319107952E-2</v>
      </c>
      <c r="BG120" s="294"/>
      <c r="BH120" s="108">
        <v>74.370884693399901</v>
      </c>
      <c r="BI120" s="108">
        <v>74.370884693399901</v>
      </c>
      <c r="BJ120" s="157">
        <f t="shared" si="100"/>
        <v>0</v>
      </c>
      <c r="BK120" s="158">
        <f t="shared" si="101"/>
        <v>0</v>
      </c>
      <c r="BL120" s="158"/>
      <c r="BM120" s="108">
        <f t="shared" si="102"/>
        <v>777.7180488725827</v>
      </c>
      <c r="BN120" s="108">
        <f t="shared" si="103"/>
        <v>829.1484387802135</v>
      </c>
      <c r="BO120" s="268">
        <f t="shared" si="104"/>
        <v>51.430389907630797</v>
      </c>
      <c r="BP120" s="158">
        <f t="shared" si="105"/>
        <v>6.6129865421262563E-2</v>
      </c>
    </row>
    <row r="121" spans="1:68">
      <c r="A121" s="82">
        <v>312</v>
      </c>
      <c r="B121" s="92">
        <v>13</v>
      </c>
      <c r="C121" s="92">
        <v>13</v>
      </c>
      <c r="D121" s="83" t="s">
        <v>133</v>
      </c>
      <c r="E121" s="85">
        <v>1174</v>
      </c>
      <c r="F121" s="108">
        <v>1155</v>
      </c>
      <c r="G121" s="157">
        <f t="shared" si="72"/>
        <v>-19</v>
      </c>
      <c r="H121" s="158">
        <f t="shared" si="73"/>
        <v>-1.6183986371379896E-2</v>
      </c>
      <c r="I121" s="158"/>
      <c r="J121" s="108">
        <v>693788.38304054085</v>
      </c>
      <c r="K121" s="291">
        <v>761587.95290508156</v>
      </c>
      <c r="L121" s="157">
        <f t="shared" si="74"/>
        <v>67799.56986454071</v>
      </c>
      <c r="M121" s="158">
        <f t="shared" si="75"/>
        <v>9.7723702964595344E-2</v>
      </c>
      <c r="N121" s="158"/>
      <c r="O121" s="108">
        <v>364223.44662075117</v>
      </c>
      <c r="P121" s="291">
        <v>390083.45600548654</v>
      </c>
      <c r="Q121" s="157">
        <f t="shared" si="76"/>
        <v>25860.009384735371</v>
      </c>
      <c r="R121" s="158">
        <f t="shared" si="77"/>
        <v>7.1000397214027219E-2</v>
      </c>
      <c r="S121" s="158"/>
      <c r="T121" s="108">
        <v>202823.68551799012</v>
      </c>
      <c r="U121" s="108">
        <v>219138.10903998863</v>
      </c>
      <c r="V121" s="157">
        <f t="shared" si="78"/>
        <v>16314.423521998513</v>
      </c>
      <c r="W121" s="158">
        <f t="shared" si="79"/>
        <v>8.0436480977718217E-2</v>
      </c>
      <c r="X121" s="159"/>
      <c r="Y121" s="89">
        <v>1260835.5151792821</v>
      </c>
      <c r="Z121" s="89">
        <v>1370809.5179505567</v>
      </c>
      <c r="AA121" s="157">
        <f t="shared" si="80"/>
        <v>109974.00277127465</v>
      </c>
      <c r="AB121" s="158">
        <f t="shared" si="81"/>
        <v>8.7223116296527473E-2</v>
      </c>
      <c r="AC121" s="158"/>
      <c r="AD121" s="204">
        <v>-345827</v>
      </c>
      <c r="AE121" s="204">
        <v>-345827</v>
      </c>
      <c r="AF121" s="292">
        <f t="shared" si="82"/>
        <v>0</v>
      </c>
      <c r="AG121" s="203">
        <f t="shared" si="83"/>
        <v>0</v>
      </c>
      <c r="AH121" s="158"/>
      <c r="AI121" s="291">
        <f t="shared" si="70"/>
        <v>915008.51517928205</v>
      </c>
      <c r="AJ121" s="291">
        <f t="shared" si="71"/>
        <v>1024982.5179505567</v>
      </c>
      <c r="AK121" s="157">
        <f t="shared" si="84"/>
        <v>109974.00277127465</v>
      </c>
      <c r="AL121" s="158">
        <f t="shared" si="85"/>
        <v>0.12018904845899375</v>
      </c>
      <c r="AN121" s="108">
        <f t="shared" si="86"/>
        <v>590.9611439868321</v>
      </c>
      <c r="AO121" s="108">
        <f t="shared" si="87"/>
        <v>659.38350900872865</v>
      </c>
      <c r="AP121" s="157">
        <f t="shared" si="88"/>
        <v>68.422365021896553</v>
      </c>
      <c r="AQ121" s="158">
        <f t="shared" si="89"/>
        <v>0.11578149548089604</v>
      </c>
      <c r="AR121" s="293"/>
      <c r="AS121" s="108">
        <v>310.24143664459211</v>
      </c>
      <c r="AT121" s="108">
        <f t="shared" si="90"/>
        <v>337.73459394414419</v>
      </c>
      <c r="AU121" s="108">
        <f t="shared" si="91"/>
        <v>27.493157299552081</v>
      </c>
      <c r="AV121" s="180">
        <f t="shared" si="92"/>
        <v>8.8618585566465846E-2</v>
      </c>
      <c r="AW121" s="293"/>
      <c r="AX121" s="108">
        <v>172.76293485348393</v>
      </c>
      <c r="AY121" s="108">
        <f t="shared" si="93"/>
        <v>189.7299645367867</v>
      </c>
      <c r="AZ121" s="157">
        <f t="shared" si="94"/>
        <v>16.967029683302769</v>
      </c>
      <c r="BA121" s="158">
        <f t="shared" si="95"/>
        <v>9.82098949505118E-2</v>
      </c>
      <c r="BB121" s="293"/>
      <c r="BC121" s="108">
        <f t="shared" si="96"/>
        <v>1073.9655154849081</v>
      </c>
      <c r="BD121" s="108">
        <f t="shared" si="97"/>
        <v>1186.8480674896596</v>
      </c>
      <c r="BE121" s="157">
        <f t="shared" si="98"/>
        <v>112.88255200475146</v>
      </c>
      <c r="BF121" s="158">
        <f t="shared" si="99"/>
        <v>0.10510817188928423</v>
      </c>
      <c r="BG121" s="294"/>
      <c r="BH121" s="108">
        <v>-294.57155025553664</v>
      </c>
      <c r="BI121" s="108">
        <v>-294.57155025553664</v>
      </c>
      <c r="BJ121" s="157">
        <f t="shared" si="100"/>
        <v>0</v>
      </c>
      <c r="BK121" s="158">
        <f t="shared" si="101"/>
        <v>0</v>
      </c>
      <c r="BL121" s="158"/>
      <c r="BM121" s="108">
        <f t="shared" si="102"/>
        <v>779.39396522937147</v>
      </c>
      <c r="BN121" s="108">
        <f t="shared" si="103"/>
        <v>887.43075147234345</v>
      </c>
      <c r="BO121" s="268">
        <f t="shared" si="104"/>
        <v>108.03678624297197</v>
      </c>
      <c r="BP121" s="158">
        <f t="shared" si="105"/>
        <v>0.1386164007713061</v>
      </c>
    </row>
    <row r="122" spans="1:68">
      <c r="A122" s="82">
        <v>316</v>
      </c>
      <c r="B122" s="92">
        <v>7</v>
      </c>
      <c r="C122" s="92">
        <v>7</v>
      </c>
      <c r="D122" s="83" t="s">
        <v>134</v>
      </c>
      <c r="E122" s="85">
        <v>4114</v>
      </c>
      <c r="F122" s="108">
        <v>4093</v>
      </c>
      <c r="G122" s="157">
        <f t="shared" si="72"/>
        <v>-21</v>
      </c>
      <c r="H122" s="158">
        <f t="shared" si="73"/>
        <v>-5.1045211473018963E-3</v>
      </c>
      <c r="I122" s="158"/>
      <c r="J122" s="108">
        <v>134839.65331309219</v>
      </c>
      <c r="K122" s="291">
        <v>282678.81503385783</v>
      </c>
      <c r="L122" s="157">
        <f t="shared" si="74"/>
        <v>147839.16172076564</v>
      </c>
      <c r="M122" s="158">
        <f t="shared" si="75"/>
        <v>1.0964071627912682</v>
      </c>
      <c r="N122" s="158"/>
      <c r="O122" s="108">
        <v>1165155.0510485235</v>
      </c>
      <c r="P122" s="291">
        <v>423931.9628219062</v>
      </c>
      <c r="Q122" s="157">
        <f t="shared" si="76"/>
        <v>-741223.08822661731</v>
      </c>
      <c r="R122" s="158">
        <f t="shared" si="77"/>
        <v>-0.63615832721970378</v>
      </c>
      <c r="S122" s="158"/>
      <c r="T122" s="108">
        <v>489172.74218167295</v>
      </c>
      <c r="U122" s="108">
        <v>527817.26126546261</v>
      </c>
      <c r="V122" s="157">
        <f t="shared" si="78"/>
        <v>38644.519083789666</v>
      </c>
      <c r="W122" s="158">
        <f t="shared" si="79"/>
        <v>7.8999739256603044E-2</v>
      </c>
      <c r="X122" s="159"/>
      <c r="Y122" s="89">
        <v>1789167.4465432886</v>
      </c>
      <c r="Z122" s="89">
        <v>1234428.0391212266</v>
      </c>
      <c r="AA122" s="157">
        <f t="shared" si="80"/>
        <v>-554739.40742206201</v>
      </c>
      <c r="AB122" s="158">
        <f t="shared" si="81"/>
        <v>-0.31005449405746283</v>
      </c>
      <c r="AC122" s="158"/>
      <c r="AD122" s="204">
        <v>-736743</v>
      </c>
      <c r="AE122" s="204">
        <v>-736743</v>
      </c>
      <c r="AF122" s="292">
        <f t="shared" si="82"/>
        <v>0</v>
      </c>
      <c r="AG122" s="203">
        <f t="shared" si="83"/>
        <v>0</v>
      </c>
      <c r="AH122" s="158"/>
      <c r="AI122" s="291">
        <f t="shared" si="70"/>
        <v>1052424.4465432886</v>
      </c>
      <c r="AJ122" s="291">
        <f t="shared" si="71"/>
        <v>497685.03912122664</v>
      </c>
      <c r="AK122" s="157">
        <f t="shared" si="84"/>
        <v>-554739.40742206201</v>
      </c>
      <c r="AL122" s="158">
        <f t="shared" si="85"/>
        <v>-0.52710615877853828</v>
      </c>
      <c r="AN122" s="108">
        <f t="shared" si="86"/>
        <v>32.775802944358823</v>
      </c>
      <c r="AO122" s="108">
        <f t="shared" si="87"/>
        <v>69.063966536491037</v>
      </c>
      <c r="AP122" s="157">
        <f t="shared" si="88"/>
        <v>36.288163592132214</v>
      </c>
      <c r="AQ122" s="158">
        <f t="shared" si="89"/>
        <v>1.1071632220188803</v>
      </c>
      <c r="AR122" s="293"/>
      <c r="AS122" s="108">
        <v>283.21707609346709</v>
      </c>
      <c r="AT122" s="108">
        <f t="shared" si="90"/>
        <v>103.57487486486836</v>
      </c>
      <c r="AU122" s="108">
        <f t="shared" si="91"/>
        <v>-179.64220122859871</v>
      </c>
      <c r="AV122" s="180">
        <f t="shared" si="92"/>
        <v>-0.63429156075784543</v>
      </c>
      <c r="AW122" s="293"/>
      <c r="AX122" s="108">
        <v>118.90440986428608</v>
      </c>
      <c r="AY122" s="108">
        <f t="shared" si="93"/>
        <v>128.95608630966592</v>
      </c>
      <c r="AZ122" s="157">
        <f t="shared" si="94"/>
        <v>10.05167644537984</v>
      </c>
      <c r="BA122" s="158">
        <f t="shared" si="95"/>
        <v>8.4535775055378695E-2</v>
      </c>
      <c r="BB122" s="293"/>
      <c r="BC122" s="108">
        <f t="shared" si="96"/>
        <v>434.897288902112</v>
      </c>
      <c r="BD122" s="108">
        <f t="shared" si="97"/>
        <v>301.59492771102532</v>
      </c>
      <c r="BE122" s="157">
        <f t="shared" si="98"/>
        <v>-133.30236119108667</v>
      </c>
      <c r="BF122" s="158">
        <f t="shared" si="99"/>
        <v>-0.30651458308145668</v>
      </c>
      <c r="BG122" s="294"/>
      <c r="BH122" s="108">
        <v>-179.08191541079242</v>
      </c>
      <c r="BI122" s="108">
        <v>-179.08191541079242</v>
      </c>
      <c r="BJ122" s="157">
        <f t="shared" si="100"/>
        <v>0</v>
      </c>
      <c r="BK122" s="158">
        <f t="shared" si="101"/>
        <v>0</v>
      </c>
      <c r="BL122" s="158"/>
      <c r="BM122" s="108">
        <f t="shared" si="102"/>
        <v>255.81537349131955</v>
      </c>
      <c r="BN122" s="108">
        <f t="shared" si="103"/>
        <v>121.59419475231533</v>
      </c>
      <c r="BO122" s="268">
        <f t="shared" si="104"/>
        <v>-134.22117873900422</v>
      </c>
      <c r="BP122" s="158">
        <f t="shared" si="105"/>
        <v>-0.52467987715976216</v>
      </c>
    </row>
    <row r="123" spans="1:68">
      <c r="A123" s="82">
        <v>317</v>
      </c>
      <c r="B123" s="92">
        <v>17</v>
      </c>
      <c r="C123" s="92">
        <v>17</v>
      </c>
      <c r="D123" s="83" t="s">
        <v>135</v>
      </c>
      <c r="E123" s="85">
        <v>2440</v>
      </c>
      <c r="F123" s="108">
        <v>2373</v>
      </c>
      <c r="G123" s="157">
        <f t="shared" si="72"/>
        <v>-67</v>
      </c>
      <c r="H123" s="158">
        <f t="shared" si="73"/>
        <v>-2.7459016393442622E-2</v>
      </c>
      <c r="I123" s="158"/>
      <c r="J123" s="108">
        <v>2814189.5387635138</v>
      </c>
      <c r="K123" s="291">
        <v>2691695.5710858777</v>
      </c>
      <c r="L123" s="157">
        <f t="shared" si="74"/>
        <v>-122493.96767763607</v>
      </c>
      <c r="M123" s="158">
        <f t="shared" si="75"/>
        <v>-4.3527262819496135E-2</v>
      </c>
      <c r="N123" s="158"/>
      <c r="O123" s="108">
        <v>1560229.5367302625</v>
      </c>
      <c r="P123" s="291">
        <v>1625286.2358403029</v>
      </c>
      <c r="Q123" s="157">
        <f t="shared" si="76"/>
        <v>65056.699110040441</v>
      </c>
      <c r="R123" s="158">
        <f t="shared" si="77"/>
        <v>4.1696877016171793E-2</v>
      </c>
      <c r="S123" s="158"/>
      <c r="T123" s="108">
        <v>454073.52215422242</v>
      </c>
      <c r="U123" s="108">
        <v>482610.91825332207</v>
      </c>
      <c r="V123" s="157">
        <f t="shared" si="78"/>
        <v>28537.396099099657</v>
      </c>
      <c r="W123" s="158">
        <f t="shared" si="79"/>
        <v>6.2847522937942102E-2</v>
      </c>
      <c r="X123" s="159"/>
      <c r="Y123" s="89">
        <v>4828492.5976479985</v>
      </c>
      <c r="Z123" s="89">
        <v>4799592.7251795027</v>
      </c>
      <c r="AA123" s="157">
        <f t="shared" si="80"/>
        <v>-28899.872468495741</v>
      </c>
      <c r="AB123" s="158">
        <f t="shared" si="81"/>
        <v>-5.9852784039832897E-3</v>
      </c>
      <c r="AC123" s="158"/>
      <c r="AD123" s="204">
        <v>161977</v>
      </c>
      <c r="AE123" s="204">
        <v>161977</v>
      </c>
      <c r="AF123" s="292">
        <f t="shared" si="82"/>
        <v>0</v>
      </c>
      <c r="AG123" s="203">
        <f t="shared" si="83"/>
        <v>0</v>
      </c>
      <c r="AH123" s="158"/>
      <c r="AI123" s="291">
        <f t="shared" si="70"/>
        <v>4990469.5976479985</v>
      </c>
      <c r="AJ123" s="291">
        <f t="shared" si="71"/>
        <v>4961569.7251795027</v>
      </c>
      <c r="AK123" s="157">
        <f t="shared" si="84"/>
        <v>-28899.872468495741</v>
      </c>
      <c r="AL123" s="158">
        <f t="shared" si="85"/>
        <v>-5.7910126297766066E-3</v>
      </c>
      <c r="AN123" s="108">
        <f t="shared" si="86"/>
        <v>1153.3563683457023</v>
      </c>
      <c r="AO123" s="108">
        <f t="shared" si="87"/>
        <v>1134.3007042081238</v>
      </c>
      <c r="AP123" s="157">
        <f t="shared" si="88"/>
        <v>-19.05566413757856</v>
      </c>
      <c r="AQ123" s="158">
        <f t="shared" si="89"/>
        <v>-1.6521922157425407E-2</v>
      </c>
      <c r="AR123" s="293"/>
      <c r="AS123" s="108">
        <v>639.43833472551739</v>
      </c>
      <c r="AT123" s="108">
        <f t="shared" si="90"/>
        <v>684.90781114214201</v>
      </c>
      <c r="AU123" s="108">
        <f t="shared" si="91"/>
        <v>45.469476416624616</v>
      </c>
      <c r="AV123" s="180">
        <f t="shared" si="92"/>
        <v>7.1108461828680719E-2</v>
      </c>
      <c r="AW123" s="293"/>
      <c r="AX123" s="108">
        <v>186.09570580091082</v>
      </c>
      <c r="AY123" s="108">
        <f t="shared" si="93"/>
        <v>203.37586104227648</v>
      </c>
      <c r="AZ123" s="157">
        <f t="shared" si="94"/>
        <v>17.280155241365662</v>
      </c>
      <c r="BA123" s="158">
        <f t="shared" si="95"/>
        <v>9.285628148696963E-2</v>
      </c>
      <c r="BB123" s="293"/>
      <c r="BC123" s="108">
        <f t="shared" si="96"/>
        <v>1978.8904088721306</v>
      </c>
      <c r="BD123" s="108">
        <f t="shared" si="97"/>
        <v>2022.5843763925423</v>
      </c>
      <c r="BE123" s="157">
        <f t="shared" si="98"/>
        <v>43.693967520411661</v>
      </c>
      <c r="BF123" s="158">
        <f t="shared" si="99"/>
        <v>2.2080034005175182E-2</v>
      </c>
      <c r="BG123" s="294"/>
      <c r="BH123" s="108">
        <v>66.384016393442622</v>
      </c>
      <c r="BI123" s="108">
        <v>66.384016393442622</v>
      </c>
      <c r="BJ123" s="157">
        <f t="shared" si="100"/>
        <v>0</v>
      </c>
      <c r="BK123" s="158">
        <f t="shared" si="101"/>
        <v>0</v>
      </c>
      <c r="BL123" s="158"/>
      <c r="BM123" s="108">
        <f t="shared" si="102"/>
        <v>2045.2744252655732</v>
      </c>
      <c r="BN123" s="108">
        <f t="shared" si="103"/>
        <v>2090.8426991906881</v>
      </c>
      <c r="BO123" s="268">
        <f t="shared" si="104"/>
        <v>45.568273925114909</v>
      </c>
      <c r="BP123" s="158">
        <f t="shared" si="105"/>
        <v>2.2279784738029957E-2</v>
      </c>
    </row>
    <row r="124" spans="1:68">
      <c r="A124" s="82">
        <v>320</v>
      </c>
      <c r="B124" s="92">
        <v>19</v>
      </c>
      <c r="C124" s="92">
        <v>19</v>
      </c>
      <c r="D124" s="83" t="s">
        <v>136</v>
      </c>
      <c r="E124" s="85">
        <v>7030</v>
      </c>
      <c r="F124" s="108">
        <v>6954</v>
      </c>
      <c r="G124" s="157">
        <f t="shared" si="72"/>
        <v>-76</v>
      </c>
      <c r="H124" s="158">
        <f t="shared" si="73"/>
        <v>-1.0810810810810811E-2</v>
      </c>
      <c r="I124" s="158"/>
      <c r="J124" s="108">
        <v>3945542.3919548462</v>
      </c>
      <c r="K124" s="291">
        <v>3657550.2421261324</v>
      </c>
      <c r="L124" s="157">
        <f t="shared" si="74"/>
        <v>-287992.14982871385</v>
      </c>
      <c r="M124" s="158">
        <f t="shared" si="75"/>
        <v>-7.2991776850742734E-2</v>
      </c>
      <c r="N124" s="158"/>
      <c r="O124" s="108">
        <v>2598945.1339986064</v>
      </c>
      <c r="P124" s="291">
        <v>2076382.7509737229</v>
      </c>
      <c r="Q124" s="157">
        <f t="shared" si="76"/>
        <v>-522562.38302488346</v>
      </c>
      <c r="R124" s="158">
        <f t="shared" si="77"/>
        <v>-0.20106710841598077</v>
      </c>
      <c r="S124" s="158"/>
      <c r="T124" s="108">
        <v>846868.41659459937</v>
      </c>
      <c r="U124" s="108">
        <v>914549.78624774073</v>
      </c>
      <c r="V124" s="157">
        <f t="shared" si="78"/>
        <v>67681.369653141359</v>
      </c>
      <c r="W124" s="158">
        <f t="shared" si="79"/>
        <v>7.9919581751908469E-2</v>
      </c>
      <c r="X124" s="159"/>
      <c r="Y124" s="89">
        <v>7391355.9425480524</v>
      </c>
      <c r="Z124" s="89">
        <v>6648482.7793475958</v>
      </c>
      <c r="AA124" s="157">
        <f t="shared" si="80"/>
        <v>-742873.16320045665</v>
      </c>
      <c r="AB124" s="158">
        <f t="shared" si="81"/>
        <v>-0.10050566756285355</v>
      </c>
      <c r="AC124" s="158"/>
      <c r="AD124" s="204">
        <v>325589</v>
      </c>
      <c r="AE124" s="204">
        <v>325589</v>
      </c>
      <c r="AF124" s="292">
        <f t="shared" si="82"/>
        <v>0</v>
      </c>
      <c r="AG124" s="203">
        <f t="shared" si="83"/>
        <v>0</v>
      </c>
      <c r="AH124" s="158"/>
      <c r="AI124" s="291">
        <f t="shared" si="70"/>
        <v>7716944.9425480524</v>
      </c>
      <c r="AJ124" s="291">
        <f t="shared" si="71"/>
        <v>6974071.7793475958</v>
      </c>
      <c r="AK124" s="157">
        <f t="shared" si="84"/>
        <v>-742873.16320045665</v>
      </c>
      <c r="AL124" s="158">
        <f t="shared" si="85"/>
        <v>-9.626518897453322E-2</v>
      </c>
      <c r="AN124" s="108">
        <f t="shared" si="86"/>
        <v>561.2435834928657</v>
      </c>
      <c r="AO124" s="108">
        <f t="shared" si="87"/>
        <v>525.96350907767214</v>
      </c>
      <c r="AP124" s="157">
        <f t="shared" si="88"/>
        <v>-35.280074415193553</v>
      </c>
      <c r="AQ124" s="158">
        <f t="shared" si="89"/>
        <v>-6.2860539439275429E-2</v>
      </c>
      <c r="AR124" s="293"/>
      <c r="AS124" s="108">
        <v>369.69347567547743</v>
      </c>
      <c r="AT124" s="108">
        <f t="shared" si="90"/>
        <v>298.58825869625008</v>
      </c>
      <c r="AU124" s="108">
        <f t="shared" si="91"/>
        <v>-71.10521697922735</v>
      </c>
      <c r="AV124" s="180">
        <f t="shared" si="92"/>
        <v>-0.1923356014041335</v>
      </c>
      <c r="AW124" s="293"/>
      <c r="AX124" s="108">
        <v>120.46492412440958</v>
      </c>
      <c r="AY124" s="108">
        <f t="shared" si="93"/>
        <v>131.51420567266908</v>
      </c>
      <c r="AZ124" s="157">
        <f t="shared" si="94"/>
        <v>11.049281548259501</v>
      </c>
      <c r="BA124" s="158">
        <f t="shared" si="95"/>
        <v>9.1721981552475865E-2</v>
      </c>
      <c r="BB124" s="293"/>
      <c r="BC124" s="108">
        <f t="shared" si="96"/>
        <v>1051.4019832927529</v>
      </c>
      <c r="BD124" s="108">
        <f t="shared" si="97"/>
        <v>956.06597344659133</v>
      </c>
      <c r="BE124" s="157">
        <f t="shared" si="98"/>
        <v>-95.336009846161573</v>
      </c>
      <c r="BF124" s="158">
        <f t="shared" si="99"/>
        <v>-9.067512841053503E-2</v>
      </c>
      <c r="BG124" s="294"/>
      <c r="BH124" s="108">
        <v>46.31422475106686</v>
      </c>
      <c r="BI124" s="108">
        <v>46.31422475106686</v>
      </c>
      <c r="BJ124" s="157">
        <f t="shared" si="100"/>
        <v>0</v>
      </c>
      <c r="BK124" s="158">
        <f t="shared" si="101"/>
        <v>0</v>
      </c>
      <c r="BL124" s="158"/>
      <c r="BM124" s="108">
        <f t="shared" si="102"/>
        <v>1097.7162080438197</v>
      </c>
      <c r="BN124" s="108">
        <f t="shared" si="103"/>
        <v>1002.8863645883802</v>
      </c>
      <c r="BO124" s="268">
        <f t="shared" si="104"/>
        <v>-94.829843455439573</v>
      </c>
      <c r="BP124" s="158">
        <f t="shared" si="105"/>
        <v>-8.6388305793927075E-2</v>
      </c>
    </row>
    <row r="125" spans="1:68">
      <c r="A125" s="82">
        <v>322</v>
      </c>
      <c r="B125" s="92">
        <v>2</v>
      </c>
      <c r="C125" s="92">
        <v>2</v>
      </c>
      <c r="D125" s="83" t="s">
        <v>137</v>
      </c>
      <c r="E125" s="85">
        <v>6462</v>
      </c>
      <c r="F125" s="108">
        <v>6371</v>
      </c>
      <c r="G125" s="157">
        <f t="shared" si="72"/>
        <v>-91</v>
      </c>
      <c r="H125" s="158">
        <f t="shared" si="73"/>
        <v>-1.408232745280099E-2</v>
      </c>
      <c r="I125" s="158"/>
      <c r="J125" s="108">
        <v>6947858.8329970567</v>
      </c>
      <c r="K125" s="291">
        <v>7015647.2043430116</v>
      </c>
      <c r="L125" s="157">
        <f t="shared" si="74"/>
        <v>67788.371345954947</v>
      </c>
      <c r="M125" s="158">
        <f t="shared" si="75"/>
        <v>9.756728364141716E-3</v>
      </c>
      <c r="N125" s="158"/>
      <c r="O125" s="108">
        <v>2037462.1883806502</v>
      </c>
      <c r="P125" s="291">
        <v>1693270.4116422227</v>
      </c>
      <c r="Q125" s="157">
        <f t="shared" si="76"/>
        <v>-344191.77673842758</v>
      </c>
      <c r="R125" s="158">
        <f t="shared" si="77"/>
        <v>-0.16893161438838133</v>
      </c>
      <c r="S125" s="158"/>
      <c r="T125" s="108">
        <v>1014221.9647939951</v>
      </c>
      <c r="U125" s="108">
        <v>1067381.8202004619</v>
      </c>
      <c r="V125" s="157">
        <f t="shared" si="78"/>
        <v>53159.855406466755</v>
      </c>
      <c r="W125" s="158">
        <f t="shared" si="79"/>
        <v>5.2414419379355856E-2</v>
      </c>
      <c r="X125" s="159"/>
      <c r="Y125" s="89">
        <v>9999542.9861717019</v>
      </c>
      <c r="Z125" s="89">
        <v>9776299.4361856952</v>
      </c>
      <c r="AA125" s="157">
        <f t="shared" si="80"/>
        <v>-223243.54998600669</v>
      </c>
      <c r="AB125" s="158">
        <f t="shared" si="81"/>
        <v>-2.2325375299124033E-2</v>
      </c>
      <c r="AC125" s="158"/>
      <c r="AD125" s="204">
        <v>-407036</v>
      </c>
      <c r="AE125" s="204">
        <v>-407036</v>
      </c>
      <c r="AF125" s="292">
        <f t="shared" si="82"/>
        <v>0</v>
      </c>
      <c r="AG125" s="203">
        <f t="shared" si="83"/>
        <v>0</v>
      </c>
      <c r="AH125" s="158"/>
      <c r="AI125" s="291">
        <f t="shared" si="70"/>
        <v>9592506.9861717019</v>
      </c>
      <c r="AJ125" s="291">
        <f t="shared" si="71"/>
        <v>9369263.4361856952</v>
      </c>
      <c r="AK125" s="157">
        <f t="shared" si="84"/>
        <v>-223243.54998600669</v>
      </c>
      <c r="AL125" s="158">
        <f t="shared" si="85"/>
        <v>-2.3272701318625938E-2</v>
      </c>
      <c r="AN125" s="108">
        <f t="shared" si="86"/>
        <v>1075.1870679351682</v>
      </c>
      <c r="AO125" s="108">
        <f t="shared" si="87"/>
        <v>1101.1846184810879</v>
      </c>
      <c r="AP125" s="157">
        <f t="shared" si="88"/>
        <v>25.997550545919694</v>
      </c>
      <c r="AQ125" s="158">
        <f t="shared" si="89"/>
        <v>2.4179560302791232E-2</v>
      </c>
      <c r="AR125" s="293"/>
      <c r="AS125" s="108">
        <v>315.29900779644851</v>
      </c>
      <c r="AT125" s="108">
        <f t="shared" si="90"/>
        <v>265.77780750937416</v>
      </c>
      <c r="AU125" s="108">
        <f t="shared" si="91"/>
        <v>-49.52120028707435</v>
      </c>
      <c r="AV125" s="180">
        <f t="shared" si="92"/>
        <v>-0.15706107238702244</v>
      </c>
      <c r="AW125" s="293"/>
      <c r="AX125" s="108">
        <v>156.95171228628831</v>
      </c>
      <c r="AY125" s="108">
        <f t="shared" si="93"/>
        <v>167.5375639931662</v>
      </c>
      <c r="AZ125" s="157">
        <f t="shared" si="94"/>
        <v>10.585851706877889</v>
      </c>
      <c r="BA125" s="158">
        <f t="shared" si="95"/>
        <v>6.7446551252456105E-2</v>
      </c>
      <c r="BB125" s="293"/>
      <c r="BC125" s="108">
        <f t="shared" si="96"/>
        <v>1547.4377880179049</v>
      </c>
      <c r="BD125" s="108">
        <f t="shared" si="97"/>
        <v>1534.4999899836282</v>
      </c>
      <c r="BE125" s="157">
        <f t="shared" si="98"/>
        <v>-12.937798034276739</v>
      </c>
      <c r="BF125" s="158">
        <f t="shared" si="99"/>
        <v>-8.360787189285724E-3</v>
      </c>
      <c r="BG125" s="294"/>
      <c r="BH125" s="108">
        <v>-62.989167440420921</v>
      </c>
      <c r="BI125" s="108">
        <v>-62.989167440420921</v>
      </c>
      <c r="BJ125" s="157">
        <f t="shared" si="100"/>
        <v>0</v>
      </c>
      <c r="BK125" s="158">
        <f t="shared" si="101"/>
        <v>0</v>
      </c>
      <c r="BL125" s="158"/>
      <c r="BM125" s="108">
        <f t="shared" si="102"/>
        <v>1484.448620577484</v>
      </c>
      <c r="BN125" s="108">
        <f t="shared" si="103"/>
        <v>1470.6111185348761</v>
      </c>
      <c r="BO125" s="268">
        <f t="shared" si="104"/>
        <v>-13.837502042607866</v>
      </c>
      <c r="BP125" s="158">
        <f t="shared" si="105"/>
        <v>-9.3216443134453292E-3</v>
      </c>
    </row>
    <row r="126" spans="1:68">
      <c r="A126" s="82">
        <v>398</v>
      </c>
      <c r="B126" s="92">
        <v>7</v>
      </c>
      <c r="C126" s="92">
        <v>7</v>
      </c>
      <c r="D126" s="83" t="s">
        <v>138</v>
      </c>
      <c r="E126" s="85">
        <v>120693</v>
      </c>
      <c r="F126" s="108">
        <v>121337</v>
      </c>
      <c r="G126" s="157">
        <f t="shared" si="72"/>
        <v>644</v>
      </c>
      <c r="H126" s="158">
        <f t="shared" si="73"/>
        <v>5.3358521206697982E-3</v>
      </c>
      <c r="I126" s="158"/>
      <c r="J126" s="108">
        <v>52319616.919904649</v>
      </c>
      <c r="K126" s="291">
        <v>52005583.811549611</v>
      </c>
      <c r="L126" s="157">
        <f t="shared" si="74"/>
        <v>-314033.10835503787</v>
      </c>
      <c r="M126" s="158">
        <f t="shared" si="75"/>
        <v>-6.0022058042929986E-3</v>
      </c>
      <c r="N126" s="158"/>
      <c r="O126" s="108">
        <v>24962419.790208079</v>
      </c>
      <c r="P126" s="291">
        <v>26744317.997941546</v>
      </c>
      <c r="Q126" s="157">
        <f t="shared" si="76"/>
        <v>1781898.2077334672</v>
      </c>
      <c r="R126" s="158">
        <f t="shared" si="77"/>
        <v>7.1383232182981163E-2</v>
      </c>
      <c r="S126" s="158"/>
      <c r="T126" s="108">
        <v>10845170.104351485</v>
      </c>
      <c r="U126" s="108">
        <v>11579848.571568301</v>
      </c>
      <c r="V126" s="157">
        <f t="shared" si="78"/>
        <v>734678.4672168158</v>
      </c>
      <c r="W126" s="158">
        <f t="shared" si="79"/>
        <v>6.7742456793926681E-2</v>
      </c>
      <c r="X126" s="159"/>
      <c r="Y126" s="89">
        <v>88127206.814464211</v>
      </c>
      <c r="Z126" s="89">
        <v>90329750.381059453</v>
      </c>
      <c r="AA126" s="157">
        <f t="shared" si="80"/>
        <v>2202543.5665952414</v>
      </c>
      <c r="AB126" s="158">
        <f t="shared" si="81"/>
        <v>2.4992776308368606E-2</v>
      </c>
      <c r="AC126" s="158"/>
      <c r="AD126" s="204">
        <v>481731</v>
      </c>
      <c r="AE126" s="204">
        <v>481731</v>
      </c>
      <c r="AF126" s="292">
        <f t="shared" si="82"/>
        <v>0</v>
      </c>
      <c r="AG126" s="203">
        <f t="shared" si="83"/>
        <v>0</v>
      </c>
      <c r="AH126" s="158"/>
      <c r="AI126" s="291">
        <f t="shared" si="70"/>
        <v>88608937.814464211</v>
      </c>
      <c r="AJ126" s="291">
        <f t="shared" si="71"/>
        <v>90811481.381059453</v>
      </c>
      <c r="AK126" s="157">
        <f t="shared" si="84"/>
        <v>2202543.5665952414</v>
      </c>
      <c r="AL126" s="158">
        <f t="shared" si="85"/>
        <v>2.4856900679783411E-2</v>
      </c>
      <c r="AN126" s="108">
        <f t="shared" si="86"/>
        <v>433.49338337687067</v>
      </c>
      <c r="AO126" s="108">
        <f t="shared" si="87"/>
        <v>428.60449666259763</v>
      </c>
      <c r="AP126" s="157">
        <f t="shared" si="88"/>
        <v>-4.8888867142730419</v>
      </c>
      <c r="AQ126" s="158">
        <f t="shared" si="89"/>
        <v>-1.1277880820669273E-2</v>
      </c>
      <c r="AR126" s="293"/>
      <c r="AS126" s="108">
        <v>206.82574623389988</v>
      </c>
      <c r="AT126" s="108">
        <f t="shared" si="90"/>
        <v>220.41354243092829</v>
      </c>
      <c r="AU126" s="108">
        <f t="shared" si="91"/>
        <v>13.58779619702841</v>
      </c>
      <c r="AV126" s="180">
        <f t="shared" si="92"/>
        <v>6.5696831484712406E-2</v>
      </c>
      <c r="AW126" s="293"/>
      <c r="AX126" s="108">
        <v>89.857490528460517</v>
      </c>
      <c r="AY126" s="108">
        <f t="shared" si="93"/>
        <v>95.43542836536507</v>
      </c>
      <c r="AZ126" s="157">
        <f t="shared" si="94"/>
        <v>5.5779378369045531</v>
      </c>
      <c r="BA126" s="158">
        <f t="shared" si="95"/>
        <v>6.2075379627231586E-2</v>
      </c>
      <c r="BB126" s="293"/>
      <c r="BC126" s="108">
        <f t="shared" si="96"/>
        <v>730.17662013923109</v>
      </c>
      <c r="BD126" s="108">
        <f t="shared" si="97"/>
        <v>744.45346745889094</v>
      </c>
      <c r="BE126" s="157">
        <f t="shared" si="98"/>
        <v>14.276847319659851</v>
      </c>
      <c r="BF126" s="158">
        <f t="shared" si="99"/>
        <v>1.9552594435216949E-2</v>
      </c>
      <c r="BG126" s="294"/>
      <c r="BH126" s="108">
        <v>3.9913748104695386</v>
      </c>
      <c r="BI126" s="108">
        <v>3.9913748104695386</v>
      </c>
      <c r="BJ126" s="157">
        <f t="shared" si="100"/>
        <v>0</v>
      </c>
      <c r="BK126" s="158">
        <f t="shared" si="101"/>
        <v>0</v>
      </c>
      <c r="BL126" s="158"/>
      <c r="BM126" s="108">
        <f t="shared" si="102"/>
        <v>734.16799494970053</v>
      </c>
      <c r="BN126" s="108">
        <f t="shared" si="103"/>
        <v>748.42365792016824</v>
      </c>
      <c r="BO126" s="268">
        <f t="shared" si="104"/>
        <v>14.255662970467711</v>
      </c>
      <c r="BP126" s="158">
        <f t="shared" si="105"/>
        <v>1.9417439970867156E-2</v>
      </c>
    </row>
    <row r="127" spans="1:68">
      <c r="A127" s="82">
        <v>399</v>
      </c>
      <c r="B127" s="92">
        <v>15</v>
      </c>
      <c r="C127" s="92">
        <v>15</v>
      </c>
      <c r="D127" s="83" t="s">
        <v>139</v>
      </c>
      <c r="E127" s="85">
        <v>7682</v>
      </c>
      <c r="F127" s="108">
        <v>7656</v>
      </c>
      <c r="G127" s="157">
        <f t="shared" si="72"/>
        <v>-26</v>
      </c>
      <c r="H127" s="158">
        <f t="shared" si="73"/>
        <v>-3.384535277271544E-3</v>
      </c>
      <c r="I127" s="158"/>
      <c r="J127" s="108">
        <v>1461971.1682751756</v>
      </c>
      <c r="K127" s="291">
        <v>1420278.4492888884</v>
      </c>
      <c r="L127" s="157">
        <f t="shared" si="74"/>
        <v>-41692.718986287247</v>
      </c>
      <c r="M127" s="158">
        <f t="shared" si="75"/>
        <v>-2.8518154045045947E-2</v>
      </c>
      <c r="N127" s="158"/>
      <c r="O127" s="108">
        <v>2767551.7599307499</v>
      </c>
      <c r="P127" s="291">
        <v>2424631.8590162219</v>
      </c>
      <c r="Q127" s="157">
        <f t="shared" si="76"/>
        <v>-342919.90091452794</v>
      </c>
      <c r="R127" s="158">
        <f t="shared" si="77"/>
        <v>-0.12390731254945293</v>
      </c>
      <c r="S127" s="158"/>
      <c r="T127" s="108">
        <v>605413.14445820148</v>
      </c>
      <c r="U127" s="108">
        <v>657080.89526678436</v>
      </c>
      <c r="V127" s="157">
        <f t="shared" si="78"/>
        <v>51667.750808582874</v>
      </c>
      <c r="W127" s="158">
        <f t="shared" si="79"/>
        <v>8.5342961713891372E-2</v>
      </c>
      <c r="X127" s="159"/>
      <c r="Y127" s="89">
        <v>4834936.0726641277</v>
      </c>
      <c r="Z127" s="89">
        <v>4501991.2035718951</v>
      </c>
      <c r="AA127" s="157">
        <f t="shared" si="80"/>
        <v>-332944.86909223255</v>
      </c>
      <c r="AB127" s="158">
        <f t="shared" si="81"/>
        <v>-6.8862310501816945E-2</v>
      </c>
      <c r="AC127" s="158"/>
      <c r="AD127" s="204">
        <v>-189109</v>
      </c>
      <c r="AE127" s="204">
        <v>-189109</v>
      </c>
      <c r="AF127" s="292">
        <f t="shared" si="82"/>
        <v>0</v>
      </c>
      <c r="AG127" s="203">
        <f t="shared" si="83"/>
        <v>0</v>
      </c>
      <c r="AH127" s="158"/>
      <c r="AI127" s="291">
        <f t="shared" si="70"/>
        <v>4645827.0726641277</v>
      </c>
      <c r="AJ127" s="291">
        <f t="shared" si="71"/>
        <v>4312882.2035718951</v>
      </c>
      <c r="AK127" s="157">
        <f t="shared" si="84"/>
        <v>-332944.86909223255</v>
      </c>
      <c r="AL127" s="158">
        <f t="shared" si="85"/>
        <v>-7.1665359877742266E-2</v>
      </c>
      <c r="AN127" s="108">
        <f t="shared" si="86"/>
        <v>190.31126897620095</v>
      </c>
      <c r="AO127" s="108">
        <f t="shared" si="87"/>
        <v>185.51181417043998</v>
      </c>
      <c r="AP127" s="157">
        <f t="shared" si="88"/>
        <v>-4.7994548057609734</v>
      </c>
      <c r="AQ127" s="158">
        <f t="shared" si="89"/>
        <v>-2.5218973272471641E-2</v>
      </c>
      <c r="AR127" s="293"/>
      <c r="AS127" s="108">
        <v>360.26448319848345</v>
      </c>
      <c r="AT127" s="108">
        <f t="shared" si="90"/>
        <v>316.69695128216063</v>
      </c>
      <c r="AU127" s="108">
        <f t="shared" si="91"/>
        <v>-43.567531916322821</v>
      </c>
      <c r="AV127" s="180">
        <f t="shared" si="92"/>
        <v>-0.12093207615006502</v>
      </c>
      <c r="AW127" s="293"/>
      <c r="AX127" s="108">
        <v>78.809313259333706</v>
      </c>
      <c r="AY127" s="108">
        <f t="shared" si="93"/>
        <v>85.825613279360553</v>
      </c>
      <c r="AZ127" s="157">
        <f t="shared" si="94"/>
        <v>7.0163000200268471</v>
      </c>
      <c r="BA127" s="158">
        <f t="shared" si="95"/>
        <v>8.9028818166942705E-2</v>
      </c>
      <c r="BB127" s="293"/>
      <c r="BC127" s="108">
        <f t="shared" si="96"/>
        <v>629.3850654340182</v>
      </c>
      <c r="BD127" s="108">
        <f t="shared" si="97"/>
        <v>588.03437873196117</v>
      </c>
      <c r="BE127" s="157">
        <f t="shared" si="98"/>
        <v>-41.350686702057033</v>
      </c>
      <c r="BF127" s="158">
        <f t="shared" si="99"/>
        <v>-6.5700139664963256E-2</v>
      </c>
      <c r="BG127" s="294"/>
      <c r="BH127" s="108">
        <v>-24.617156990367093</v>
      </c>
      <c r="BI127" s="108">
        <v>-24.617156990367093</v>
      </c>
      <c r="BJ127" s="157">
        <f t="shared" si="100"/>
        <v>0</v>
      </c>
      <c r="BK127" s="158">
        <f t="shared" si="101"/>
        <v>0</v>
      </c>
      <c r="BL127" s="158"/>
      <c r="BM127" s="108">
        <f t="shared" si="102"/>
        <v>604.76790844365109</v>
      </c>
      <c r="BN127" s="108">
        <f t="shared" si="103"/>
        <v>563.33362115620366</v>
      </c>
      <c r="BO127" s="268">
        <f t="shared" si="104"/>
        <v>-41.434287287447432</v>
      </c>
      <c r="BP127" s="158">
        <f t="shared" si="105"/>
        <v>-6.8512708278580969E-2</v>
      </c>
    </row>
    <row r="128" spans="1:68">
      <c r="A128" s="82">
        <v>400</v>
      </c>
      <c r="B128" s="92">
        <v>2</v>
      </c>
      <c r="C128" s="92">
        <v>2</v>
      </c>
      <c r="D128" s="83" t="s">
        <v>140</v>
      </c>
      <c r="E128" s="85">
        <v>8441</v>
      </c>
      <c r="F128" s="108">
        <v>8479</v>
      </c>
      <c r="G128" s="157">
        <f t="shared" si="72"/>
        <v>38</v>
      </c>
      <c r="H128" s="158">
        <f t="shared" si="73"/>
        <v>4.5018362753228292E-3</v>
      </c>
      <c r="I128" s="158"/>
      <c r="J128" s="108">
        <v>7651213.8005000483</v>
      </c>
      <c r="K128" s="291">
        <v>7624477.6616303902</v>
      </c>
      <c r="L128" s="157">
        <f t="shared" si="74"/>
        <v>-26736.138869658113</v>
      </c>
      <c r="M128" s="158">
        <f t="shared" si="75"/>
        <v>-3.4943656740987635E-3</v>
      </c>
      <c r="N128" s="158"/>
      <c r="O128" s="108">
        <v>2770522.1947129918</v>
      </c>
      <c r="P128" s="291">
        <v>3121661.8365085665</v>
      </c>
      <c r="Q128" s="157">
        <f t="shared" si="76"/>
        <v>351139.64179557469</v>
      </c>
      <c r="R128" s="158">
        <f t="shared" si="77"/>
        <v>0.12674132063105542</v>
      </c>
      <c r="S128" s="158"/>
      <c r="T128" s="108">
        <v>1150156.7002458116</v>
      </c>
      <c r="U128" s="108">
        <v>1223321.0033704471</v>
      </c>
      <c r="V128" s="157">
        <f t="shared" si="78"/>
        <v>73164.30312463548</v>
      </c>
      <c r="W128" s="158">
        <f t="shared" si="79"/>
        <v>6.3612465248429881E-2</v>
      </c>
      <c r="X128" s="159"/>
      <c r="Y128" s="89">
        <v>11571892.695458852</v>
      </c>
      <c r="Z128" s="89">
        <v>11969460.501509404</v>
      </c>
      <c r="AA128" s="157">
        <f t="shared" si="80"/>
        <v>397567.80605055206</v>
      </c>
      <c r="AB128" s="158">
        <f t="shared" si="81"/>
        <v>3.4356333619181348E-2</v>
      </c>
      <c r="AC128" s="158"/>
      <c r="AD128" s="204">
        <v>1266540</v>
      </c>
      <c r="AE128" s="204">
        <v>1266540</v>
      </c>
      <c r="AF128" s="292">
        <f t="shared" si="82"/>
        <v>0</v>
      </c>
      <c r="AG128" s="203">
        <f t="shared" si="83"/>
        <v>0</v>
      </c>
      <c r="AH128" s="158"/>
      <c r="AI128" s="291">
        <f t="shared" si="70"/>
        <v>12838432.695458852</v>
      </c>
      <c r="AJ128" s="291">
        <f t="shared" si="71"/>
        <v>13236000.501509404</v>
      </c>
      <c r="AK128" s="157">
        <f t="shared" si="84"/>
        <v>397567.80605055206</v>
      </c>
      <c r="AL128" s="158">
        <f t="shared" si="85"/>
        <v>3.0967004733465465E-2</v>
      </c>
      <c r="AN128" s="108">
        <f t="shared" si="86"/>
        <v>906.43452203530956</v>
      </c>
      <c r="AO128" s="108">
        <f t="shared" si="87"/>
        <v>899.21897176912262</v>
      </c>
      <c r="AP128" s="157">
        <f t="shared" si="88"/>
        <v>-7.2155502661869377</v>
      </c>
      <c r="AQ128" s="158">
        <f t="shared" si="89"/>
        <v>-7.9603656864095703E-3</v>
      </c>
      <c r="AR128" s="293"/>
      <c r="AS128" s="108">
        <v>328.22203467752541</v>
      </c>
      <c r="AT128" s="108">
        <f t="shared" si="90"/>
        <v>368.16391514430552</v>
      </c>
      <c r="AU128" s="108">
        <f t="shared" si="91"/>
        <v>39.941880466780106</v>
      </c>
      <c r="AV128" s="180">
        <f t="shared" si="92"/>
        <v>0.12169164847820949</v>
      </c>
      <c r="AW128" s="293"/>
      <c r="AX128" s="108">
        <v>136.25834619663684</v>
      </c>
      <c r="AY128" s="108">
        <f t="shared" si="93"/>
        <v>144.27656603024496</v>
      </c>
      <c r="AZ128" s="157">
        <f t="shared" si="94"/>
        <v>8.0182198336081285</v>
      </c>
      <c r="BA128" s="158">
        <f t="shared" si="95"/>
        <v>5.8845715197782401E-2</v>
      </c>
      <c r="BB128" s="293"/>
      <c r="BC128" s="108">
        <f t="shared" si="96"/>
        <v>1370.9149029094719</v>
      </c>
      <c r="BD128" s="108">
        <f t="shared" si="97"/>
        <v>1411.6594529436732</v>
      </c>
      <c r="BE128" s="157">
        <f t="shared" si="98"/>
        <v>40.744550034201211</v>
      </c>
      <c r="BF128" s="158">
        <f t="shared" si="99"/>
        <v>2.9720699620180414E-2</v>
      </c>
      <c r="BG128" s="294"/>
      <c r="BH128" s="108">
        <v>150.04620305650988</v>
      </c>
      <c r="BI128" s="108">
        <v>150.04620305650988</v>
      </c>
      <c r="BJ128" s="157">
        <f t="shared" si="100"/>
        <v>0</v>
      </c>
      <c r="BK128" s="158">
        <f t="shared" si="101"/>
        <v>0</v>
      </c>
      <c r="BL128" s="158"/>
      <c r="BM128" s="108">
        <f t="shared" si="102"/>
        <v>1520.9611059659817</v>
      </c>
      <c r="BN128" s="108">
        <f t="shared" si="103"/>
        <v>1561.0331998477891</v>
      </c>
      <c r="BO128" s="268">
        <f t="shared" si="104"/>
        <v>40.072093881807405</v>
      </c>
      <c r="BP128" s="158">
        <f t="shared" si="105"/>
        <v>2.6346560556101208E-2</v>
      </c>
    </row>
    <row r="129" spans="1:68">
      <c r="A129" s="82">
        <v>402</v>
      </c>
      <c r="B129" s="92">
        <v>11</v>
      </c>
      <c r="C129" s="92">
        <v>11</v>
      </c>
      <c r="D129" s="83" t="s">
        <v>141</v>
      </c>
      <c r="E129" s="85">
        <v>8975</v>
      </c>
      <c r="F129" s="108">
        <v>8865</v>
      </c>
      <c r="G129" s="157">
        <f t="shared" si="72"/>
        <v>-110</v>
      </c>
      <c r="H129" s="158">
        <f t="shared" si="73"/>
        <v>-1.2256267409470752E-2</v>
      </c>
      <c r="I129" s="158"/>
      <c r="J129" s="108">
        <v>-254757.1704111062</v>
      </c>
      <c r="K129" s="291">
        <v>-487701.30909163784</v>
      </c>
      <c r="L129" s="157">
        <f t="shared" si="74"/>
        <v>-232944.13868053164</v>
      </c>
      <c r="M129" s="158">
        <f t="shared" si="75"/>
        <v>0.91437716278849202</v>
      </c>
      <c r="N129" s="158"/>
      <c r="O129" s="108">
        <v>5024384.5343651241</v>
      </c>
      <c r="P129" s="291">
        <v>4813884.319968449</v>
      </c>
      <c r="Q129" s="157">
        <f t="shared" si="76"/>
        <v>-210500.21439667512</v>
      </c>
      <c r="R129" s="158">
        <f t="shared" si="77"/>
        <v>-4.1895721347942907E-2</v>
      </c>
      <c r="S129" s="158"/>
      <c r="T129" s="108">
        <v>1220800.8258855143</v>
      </c>
      <c r="U129" s="108">
        <v>1309156.342137554</v>
      </c>
      <c r="V129" s="157">
        <f t="shared" si="78"/>
        <v>88355.516252039699</v>
      </c>
      <c r="W129" s="158">
        <f t="shared" si="79"/>
        <v>7.2375046263546364E-2</v>
      </c>
      <c r="X129" s="159"/>
      <c r="Y129" s="89">
        <v>5990428.1898395326</v>
      </c>
      <c r="Z129" s="89">
        <v>5635339.3530143648</v>
      </c>
      <c r="AA129" s="157">
        <f t="shared" si="80"/>
        <v>-355088.83682516776</v>
      </c>
      <c r="AB129" s="158">
        <f t="shared" si="81"/>
        <v>-5.9276035964747897E-2</v>
      </c>
      <c r="AC129" s="158"/>
      <c r="AD129" s="204">
        <v>150310</v>
      </c>
      <c r="AE129" s="204">
        <v>150310</v>
      </c>
      <c r="AF129" s="292">
        <f t="shared" si="82"/>
        <v>0</v>
      </c>
      <c r="AG129" s="203">
        <f t="shared" si="83"/>
        <v>0</v>
      </c>
      <c r="AH129" s="158"/>
      <c r="AI129" s="291">
        <f t="shared" si="70"/>
        <v>6140738.1898395326</v>
      </c>
      <c r="AJ129" s="291">
        <f t="shared" si="71"/>
        <v>5785649.3530143648</v>
      </c>
      <c r="AK129" s="157">
        <f t="shared" si="84"/>
        <v>-355088.83682516776</v>
      </c>
      <c r="AL129" s="158">
        <f t="shared" si="85"/>
        <v>-5.7825106012937964E-2</v>
      </c>
      <c r="AN129" s="108">
        <f t="shared" si="86"/>
        <v>-28.385200045805703</v>
      </c>
      <c r="AO129" s="108">
        <f t="shared" si="87"/>
        <v>-55.014248064482551</v>
      </c>
      <c r="AP129" s="157">
        <f t="shared" si="88"/>
        <v>-26.629048018676848</v>
      </c>
      <c r="AQ129" s="158">
        <f t="shared" si="89"/>
        <v>0.93813141974356629</v>
      </c>
      <c r="AR129" s="293"/>
      <c r="AS129" s="108">
        <v>559.8200038289832</v>
      </c>
      <c r="AT129" s="108">
        <f t="shared" si="90"/>
        <v>543.02135589040597</v>
      </c>
      <c r="AU129" s="108">
        <f t="shared" si="91"/>
        <v>-16.798647938577233</v>
      </c>
      <c r="AV129" s="180">
        <f t="shared" si="92"/>
        <v>-3.0007230580686741E-2</v>
      </c>
      <c r="AW129" s="293"/>
      <c r="AX129" s="108">
        <v>136.02237614323278</v>
      </c>
      <c r="AY129" s="108">
        <f t="shared" si="93"/>
        <v>147.67697034828583</v>
      </c>
      <c r="AZ129" s="157">
        <f t="shared" si="94"/>
        <v>11.654594205053058</v>
      </c>
      <c r="BA129" s="158">
        <f t="shared" si="95"/>
        <v>8.5681448416844788E-2</v>
      </c>
      <c r="BB129" s="293"/>
      <c r="BC129" s="108">
        <f t="shared" si="96"/>
        <v>667.45717992641028</v>
      </c>
      <c r="BD129" s="108">
        <f t="shared" si="97"/>
        <v>635.68407817420928</v>
      </c>
      <c r="BE129" s="157">
        <f t="shared" si="98"/>
        <v>-31.773101752201001</v>
      </c>
      <c r="BF129" s="158">
        <f t="shared" si="99"/>
        <v>-4.7603206179764379E-2</v>
      </c>
      <c r="BG129" s="294"/>
      <c r="BH129" s="108">
        <v>16.747632311977714</v>
      </c>
      <c r="BI129" s="108">
        <v>16.747632311977714</v>
      </c>
      <c r="BJ129" s="157">
        <f t="shared" si="100"/>
        <v>0</v>
      </c>
      <c r="BK129" s="158">
        <f t="shared" si="101"/>
        <v>0</v>
      </c>
      <c r="BL129" s="158"/>
      <c r="BM129" s="108">
        <f t="shared" si="102"/>
        <v>684.20481223838806</v>
      </c>
      <c r="BN129" s="108">
        <f t="shared" si="103"/>
        <v>652.63952092660634</v>
      </c>
      <c r="BO129" s="268">
        <f t="shared" si="104"/>
        <v>-31.565291311781721</v>
      </c>
      <c r="BP129" s="158">
        <f t="shared" si="105"/>
        <v>-4.6134272585010495E-2</v>
      </c>
    </row>
    <row r="130" spans="1:68">
      <c r="A130" s="82">
        <v>403</v>
      </c>
      <c r="B130" s="92">
        <v>14</v>
      </c>
      <c r="C130" s="92">
        <v>14</v>
      </c>
      <c r="D130" s="83" t="s">
        <v>142</v>
      </c>
      <c r="E130" s="85">
        <v>2789</v>
      </c>
      <c r="F130" s="108">
        <v>2758</v>
      </c>
      <c r="G130" s="157">
        <f t="shared" si="72"/>
        <v>-31</v>
      </c>
      <c r="H130" s="158">
        <f t="shared" si="73"/>
        <v>-1.1115095016134816E-2</v>
      </c>
      <c r="I130" s="158"/>
      <c r="J130" s="108">
        <v>1095692.4293076929</v>
      </c>
      <c r="K130" s="291">
        <v>1188837.3847585875</v>
      </c>
      <c r="L130" s="157">
        <f t="shared" si="74"/>
        <v>93144.955450894544</v>
      </c>
      <c r="M130" s="158">
        <f t="shared" si="75"/>
        <v>8.5010129630764777E-2</v>
      </c>
      <c r="N130" s="158"/>
      <c r="O130" s="108">
        <v>1584852.5084293424</v>
      </c>
      <c r="P130" s="291">
        <v>1654187.8162378983</v>
      </c>
      <c r="Q130" s="157">
        <f t="shared" si="76"/>
        <v>69335.307808555895</v>
      </c>
      <c r="R130" s="158">
        <f t="shared" si="77"/>
        <v>4.3748744719008706E-2</v>
      </c>
      <c r="S130" s="158"/>
      <c r="T130" s="108">
        <v>483236.65652276488</v>
      </c>
      <c r="U130" s="108">
        <v>517080.17902952479</v>
      </c>
      <c r="V130" s="157">
        <f t="shared" si="78"/>
        <v>33843.522506759909</v>
      </c>
      <c r="W130" s="158">
        <f t="shared" si="79"/>
        <v>7.0035089536229278E-2</v>
      </c>
      <c r="X130" s="159"/>
      <c r="Y130" s="89">
        <v>3163781.5942598004</v>
      </c>
      <c r="Z130" s="89">
        <v>3360105.3800260103</v>
      </c>
      <c r="AA130" s="157">
        <f t="shared" si="80"/>
        <v>196323.78576620994</v>
      </c>
      <c r="AB130" s="158">
        <f t="shared" si="81"/>
        <v>6.2053520420755195E-2</v>
      </c>
      <c r="AC130" s="158"/>
      <c r="AD130" s="204">
        <v>123758</v>
      </c>
      <c r="AE130" s="204">
        <v>123758</v>
      </c>
      <c r="AF130" s="292">
        <f t="shared" si="82"/>
        <v>0</v>
      </c>
      <c r="AG130" s="203">
        <f t="shared" si="83"/>
        <v>0</v>
      </c>
      <c r="AH130" s="158"/>
      <c r="AI130" s="291">
        <f t="shared" si="70"/>
        <v>3287539.5942598004</v>
      </c>
      <c r="AJ130" s="291">
        <f t="shared" si="71"/>
        <v>3483863.3800260103</v>
      </c>
      <c r="AK130" s="157">
        <f t="shared" si="84"/>
        <v>196323.78576620994</v>
      </c>
      <c r="AL130" s="158">
        <f t="shared" si="85"/>
        <v>5.9717542599030761E-2</v>
      </c>
      <c r="AN130" s="108">
        <f t="shared" si="86"/>
        <v>392.86211161982533</v>
      </c>
      <c r="AO130" s="108">
        <f t="shared" si="87"/>
        <v>431.05053834611584</v>
      </c>
      <c r="AP130" s="157">
        <f t="shared" si="88"/>
        <v>38.188426726290515</v>
      </c>
      <c r="AQ130" s="158">
        <f t="shared" si="89"/>
        <v>9.7205674960189725E-2</v>
      </c>
      <c r="AR130" s="293"/>
      <c r="AS130" s="108">
        <v>568.2511683145724</v>
      </c>
      <c r="AT130" s="108">
        <f t="shared" si="90"/>
        <v>599.77803344376298</v>
      </c>
      <c r="AU130" s="108">
        <f t="shared" si="91"/>
        <v>31.526865129190583</v>
      </c>
      <c r="AV130" s="180">
        <f t="shared" si="92"/>
        <v>5.5480510885175943E-2</v>
      </c>
      <c r="AW130" s="293"/>
      <c r="AX130" s="108">
        <v>173.26520492031727</v>
      </c>
      <c r="AY130" s="108">
        <f t="shared" si="93"/>
        <v>187.48374874166961</v>
      </c>
      <c r="AZ130" s="157">
        <f t="shared" si="94"/>
        <v>14.218543821352341</v>
      </c>
      <c r="BA130" s="158">
        <f t="shared" si="95"/>
        <v>8.2062314980617668E-2</v>
      </c>
      <c r="BB130" s="293"/>
      <c r="BC130" s="108">
        <f t="shared" si="96"/>
        <v>1134.378484854715</v>
      </c>
      <c r="BD130" s="108">
        <f t="shared" si="97"/>
        <v>1218.3123205315483</v>
      </c>
      <c r="BE130" s="157">
        <f t="shared" si="98"/>
        <v>83.933835676833269</v>
      </c>
      <c r="BF130" s="158">
        <f t="shared" si="99"/>
        <v>7.3991032796768053E-2</v>
      </c>
      <c r="BG130" s="294"/>
      <c r="BH130" s="108">
        <v>44.373610613122985</v>
      </c>
      <c r="BI130" s="108">
        <v>44.373610613122985</v>
      </c>
      <c r="BJ130" s="157">
        <f t="shared" si="100"/>
        <v>0</v>
      </c>
      <c r="BK130" s="158">
        <f t="shared" si="101"/>
        <v>0</v>
      </c>
      <c r="BL130" s="158"/>
      <c r="BM130" s="108">
        <f t="shared" si="102"/>
        <v>1178.752095467838</v>
      </c>
      <c r="BN130" s="108">
        <f t="shared" si="103"/>
        <v>1263.184691815087</v>
      </c>
      <c r="BO130" s="268">
        <f t="shared" si="104"/>
        <v>84.432596347249046</v>
      </c>
      <c r="BP130" s="158">
        <f t="shared" si="105"/>
        <v>7.1628798516568809E-2</v>
      </c>
    </row>
    <row r="131" spans="1:68">
      <c r="A131" s="82">
        <v>405</v>
      </c>
      <c r="B131" s="92">
        <v>9</v>
      </c>
      <c r="C131" s="92">
        <v>9</v>
      </c>
      <c r="D131" s="83" t="s">
        <v>143</v>
      </c>
      <c r="E131" s="85">
        <v>72988</v>
      </c>
      <c r="F131" s="108">
        <v>73327</v>
      </c>
      <c r="G131" s="157">
        <f t="shared" si="72"/>
        <v>339</v>
      </c>
      <c r="H131" s="158">
        <f t="shared" si="73"/>
        <v>4.6445991121828248E-3</v>
      </c>
      <c r="I131" s="158"/>
      <c r="J131" s="108">
        <v>14313057.350055989</v>
      </c>
      <c r="K131" s="291">
        <v>15881929.108884579</v>
      </c>
      <c r="L131" s="157">
        <f t="shared" si="74"/>
        <v>1568871.7588285897</v>
      </c>
      <c r="M131" s="158">
        <f t="shared" si="75"/>
        <v>0.1096112256423295</v>
      </c>
      <c r="N131" s="158"/>
      <c r="O131" s="108">
        <v>11485765.870890416</v>
      </c>
      <c r="P131" s="291">
        <v>8510872.0602679513</v>
      </c>
      <c r="Q131" s="157">
        <f t="shared" si="76"/>
        <v>-2974893.8106224649</v>
      </c>
      <c r="R131" s="158">
        <f t="shared" si="77"/>
        <v>-0.25900700432716034</v>
      </c>
      <c r="S131" s="158"/>
      <c r="T131" s="108">
        <v>7643062.9796639178</v>
      </c>
      <c r="U131" s="108">
        <v>8172530.0949083855</v>
      </c>
      <c r="V131" s="157">
        <f t="shared" si="78"/>
        <v>529467.11524446774</v>
      </c>
      <c r="W131" s="158">
        <f t="shared" si="79"/>
        <v>6.9274205466216057E-2</v>
      </c>
      <c r="X131" s="159"/>
      <c r="Y131" s="89">
        <v>33441886.200610325</v>
      </c>
      <c r="Z131" s="89">
        <v>32565331.264060915</v>
      </c>
      <c r="AA131" s="157">
        <f t="shared" si="80"/>
        <v>-876554.93654941022</v>
      </c>
      <c r="AB131" s="158">
        <f t="shared" si="81"/>
        <v>-2.6211288779919743E-2</v>
      </c>
      <c r="AC131" s="158"/>
      <c r="AD131" s="204">
        <v>-3172399</v>
      </c>
      <c r="AE131" s="204">
        <v>-3172399</v>
      </c>
      <c r="AF131" s="292">
        <f t="shared" si="82"/>
        <v>0</v>
      </c>
      <c r="AG131" s="203">
        <f t="shared" si="83"/>
        <v>0</v>
      </c>
      <c r="AH131" s="158"/>
      <c r="AI131" s="291">
        <f t="shared" si="70"/>
        <v>30269487.200610325</v>
      </c>
      <c r="AJ131" s="291">
        <f t="shared" si="71"/>
        <v>29392932.264060915</v>
      </c>
      <c r="AK131" s="157">
        <f t="shared" si="84"/>
        <v>-876554.93654941022</v>
      </c>
      <c r="AL131" s="158">
        <f t="shared" si="85"/>
        <v>-2.8958367571279377E-2</v>
      </c>
      <c r="AN131" s="108">
        <f t="shared" si="86"/>
        <v>196.10151463330942</v>
      </c>
      <c r="AO131" s="108">
        <f t="shared" si="87"/>
        <v>216.59046611595426</v>
      </c>
      <c r="AP131" s="157">
        <f t="shared" si="88"/>
        <v>20.488951482644836</v>
      </c>
      <c r="AQ131" s="158">
        <f t="shared" si="89"/>
        <v>0.10448135253293257</v>
      </c>
      <c r="AR131" s="293"/>
      <c r="AS131" s="108">
        <v>157.3651267453611</v>
      </c>
      <c r="AT131" s="108">
        <f t="shared" si="90"/>
        <v>116.0673702765414</v>
      </c>
      <c r="AU131" s="108">
        <f t="shared" si="91"/>
        <v>-41.297756468819699</v>
      </c>
      <c r="AV131" s="180">
        <f t="shared" si="92"/>
        <v>-0.26243270871344498</v>
      </c>
      <c r="AW131" s="293"/>
      <c r="AX131" s="108">
        <v>104.71670657729925</v>
      </c>
      <c r="AY131" s="108">
        <f t="shared" si="93"/>
        <v>111.45321770846189</v>
      </c>
      <c r="AZ131" s="157">
        <f t="shared" si="94"/>
        <v>6.7365111311626436</v>
      </c>
      <c r="BA131" s="158">
        <f t="shared" si="95"/>
        <v>6.4330815505450598E-2</v>
      </c>
      <c r="BB131" s="293"/>
      <c r="BC131" s="108">
        <f t="shared" si="96"/>
        <v>458.18334795596979</v>
      </c>
      <c r="BD131" s="108">
        <f t="shared" si="97"/>
        <v>444.11105410095757</v>
      </c>
      <c r="BE131" s="157">
        <f t="shared" si="98"/>
        <v>-14.072293855012219</v>
      </c>
      <c r="BF131" s="158">
        <f t="shared" si="99"/>
        <v>-3.0713237217788476E-2</v>
      </c>
      <c r="BG131" s="294"/>
      <c r="BH131" s="108">
        <v>-43.464665424453337</v>
      </c>
      <c r="BI131" s="108">
        <v>-43.464665424453337</v>
      </c>
      <c r="BJ131" s="157">
        <f t="shared" si="100"/>
        <v>0</v>
      </c>
      <c r="BK131" s="158">
        <f t="shared" si="101"/>
        <v>0</v>
      </c>
      <c r="BL131" s="158"/>
      <c r="BM131" s="108">
        <f t="shared" si="102"/>
        <v>414.71868253151649</v>
      </c>
      <c r="BN131" s="108">
        <f t="shared" si="103"/>
        <v>400.84733132489964</v>
      </c>
      <c r="BO131" s="268">
        <f t="shared" si="104"/>
        <v>-13.871351206616851</v>
      </c>
      <c r="BP131" s="158">
        <f t="shared" si="105"/>
        <v>-3.3447615916272828E-2</v>
      </c>
    </row>
    <row r="132" spans="1:68">
      <c r="A132" s="82">
        <v>407</v>
      </c>
      <c r="B132" s="92">
        <v>1</v>
      </c>
      <c r="C132" s="93">
        <v>34</v>
      </c>
      <c r="D132" s="83" t="s">
        <v>144</v>
      </c>
      <c r="E132" s="85">
        <v>2449</v>
      </c>
      <c r="F132" s="108">
        <v>2429</v>
      </c>
      <c r="G132" s="157">
        <f t="shared" si="72"/>
        <v>-20</v>
      </c>
      <c r="H132" s="158">
        <f t="shared" si="73"/>
        <v>-8.1665986116782364E-3</v>
      </c>
      <c r="I132" s="158"/>
      <c r="J132" s="108">
        <v>1188550.0492798595</v>
      </c>
      <c r="K132" s="291">
        <v>970117.05553736491</v>
      </c>
      <c r="L132" s="157">
        <f t="shared" si="74"/>
        <v>-218432.99374249461</v>
      </c>
      <c r="M132" s="158">
        <f t="shared" si="75"/>
        <v>-0.18378106489906992</v>
      </c>
      <c r="N132" s="158"/>
      <c r="O132" s="108">
        <v>1174492.3242393066</v>
      </c>
      <c r="P132" s="291">
        <v>1121215.9693781687</v>
      </c>
      <c r="Q132" s="157">
        <f t="shared" si="76"/>
        <v>-53276.354861137923</v>
      </c>
      <c r="R132" s="158">
        <f t="shared" si="77"/>
        <v>-4.5361177558690194E-2</v>
      </c>
      <c r="S132" s="158"/>
      <c r="T132" s="108">
        <v>494101.28037713701</v>
      </c>
      <c r="U132" s="108">
        <v>520670.96065790736</v>
      </c>
      <c r="V132" s="157">
        <f t="shared" si="78"/>
        <v>26569.68028077035</v>
      </c>
      <c r="W132" s="158">
        <f t="shared" si="79"/>
        <v>5.3773753147310761E-2</v>
      </c>
      <c r="X132" s="159"/>
      <c r="Y132" s="89">
        <v>2857143.6538963034</v>
      </c>
      <c r="Z132" s="89">
        <v>2612003.9855734408</v>
      </c>
      <c r="AA132" s="157">
        <f t="shared" si="80"/>
        <v>-245139.66832286259</v>
      </c>
      <c r="AB132" s="158">
        <f t="shared" si="81"/>
        <v>-8.579885998681383E-2</v>
      </c>
      <c r="AC132" s="158"/>
      <c r="AD132" s="204">
        <v>-582751</v>
      </c>
      <c r="AE132" s="204">
        <v>-582751</v>
      </c>
      <c r="AF132" s="292">
        <f t="shared" si="82"/>
        <v>0</v>
      </c>
      <c r="AG132" s="203">
        <f t="shared" si="83"/>
        <v>0</v>
      </c>
      <c r="AH132" s="158"/>
      <c r="AI132" s="291">
        <f t="shared" si="70"/>
        <v>2274392.6538963034</v>
      </c>
      <c r="AJ132" s="291">
        <f t="shared" si="71"/>
        <v>2029252.9855734408</v>
      </c>
      <c r="AK132" s="157">
        <f t="shared" si="84"/>
        <v>-245139.66832286259</v>
      </c>
      <c r="AL132" s="158">
        <f t="shared" si="85"/>
        <v>-0.10778247454453802</v>
      </c>
      <c r="AN132" s="108">
        <f t="shared" si="86"/>
        <v>485.32055911794998</v>
      </c>
      <c r="AO132" s="108">
        <f t="shared" si="87"/>
        <v>399.38948354770065</v>
      </c>
      <c r="AP132" s="157">
        <f t="shared" si="88"/>
        <v>-85.931075570249334</v>
      </c>
      <c r="AQ132" s="158">
        <f t="shared" si="89"/>
        <v>-0.17706044789535705</v>
      </c>
      <c r="AR132" s="293"/>
      <c r="AS132" s="108">
        <v>479.58036922797328</v>
      </c>
      <c r="AT132" s="108">
        <f t="shared" si="90"/>
        <v>461.59570579587017</v>
      </c>
      <c r="AU132" s="108">
        <f t="shared" si="91"/>
        <v>-17.984663432103105</v>
      </c>
      <c r="AV132" s="180">
        <f t="shared" si="92"/>
        <v>-3.7500833199354572E-2</v>
      </c>
      <c r="AW132" s="293"/>
      <c r="AX132" s="108">
        <v>201.7563415178183</v>
      </c>
      <c r="AY132" s="108">
        <f t="shared" si="93"/>
        <v>214.35609743018006</v>
      </c>
      <c r="AZ132" s="157">
        <f t="shared" si="94"/>
        <v>12.599755912361758</v>
      </c>
      <c r="BA132" s="158">
        <f t="shared" si="95"/>
        <v>6.2450358772237147E-2</v>
      </c>
      <c r="BB132" s="293"/>
      <c r="BC132" s="108">
        <f t="shared" si="96"/>
        <v>1166.6572698637417</v>
      </c>
      <c r="BD132" s="108">
        <f t="shared" si="97"/>
        <v>1075.3412867737509</v>
      </c>
      <c r="BE132" s="157">
        <f t="shared" si="98"/>
        <v>-91.315983089990823</v>
      </c>
      <c r="BF132" s="158">
        <f t="shared" si="99"/>
        <v>-7.8271473078512566E-2</v>
      </c>
      <c r="BG132" s="294"/>
      <c r="BH132" s="108">
        <v>-237.95467537770517</v>
      </c>
      <c r="BI132" s="108">
        <v>-237.95467537770517</v>
      </c>
      <c r="BJ132" s="157">
        <f t="shared" si="100"/>
        <v>0</v>
      </c>
      <c r="BK132" s="158">
        <f t="shared" si="101"/>
        <v>0</v>
      </c>
      <c r="BL132" s="158"/>
      <c r="BM132" s="108">
        <f t="shared" si="102"/>
        <v>928.70259448603645</v>
      </c>
      <c r="BN132" s="108">
        <f t="shared" si="103"/>
        <v>835.42733041310862</v>
      </c>
      <c r="BO132" s="268">
        <f t="shared" si="104"/>
        <v>-93.275264072927826</v>
      </c>
      <c r="BP132" s="158">
        <f t="shared" si="105"/>
        <v>-0.10043609722501994</v>
      </c>
    </row>
    <row r="133" spans="1:68">
      <c r="A133" s="82">
        <v>408</v>
      </c>
      <c r="B133" s="92">
        <v>14</v>
      </c>
      <c r="C133" s="92">
        <v>14</v>
      </c>
      <c r="D133" s="83" t="s">
        <v>145</v>
      </c>
      <c r="E133" s="85">
        <v>14024</v>
      </c>
      <c r="F133" s="108">
        <v>14028</v>
      </c>
      <c r="G133" s="157">
        <f t="shared" si="72"/>
        <v>4</v>
      </c>
      <c r="H133" s="158">
        <f t="shared" si="73"/>
        <v>2.8522532800912719E-4</v>
      </c>
      <c r="I133" s="158"/>
      <c r="J133" s="108">
        <v>6906496.2285785433</v>
      </c>
      <c r="K133" s="291">
        <v>6961124.4864350753</v>
      </c>
      <c r="L133" s="157">
        <f t="shared" si="74"/>
        <v>54628.257856532</v>
      </c>
      <c r="M133" s="158">
        <f t="shared" si="75"/>
        <v>7.9096919839736577E-3</v>
      </c>
      <c r="N133" s="158"/>
      <c r="O133" s="108">
        <v>5804059.4497482637</v>
      </c>
      <c r="P133" s="291">
        <v>5854559.7459851857</v>
      </c>
      <c r="Q133" s="157">
        <f t="shared" si="76"/>
        <v>50500.296236922033</v>
      </c>
      <c r="R133" s="158">
        <f t="shared" si="77"/>
        <v>8.7008578520180995E-3</v>
      </c>
      <c r="S133" s="158"/>
      <c r="T133" s="108">
        <v>1473353.5859100511</v>
      </c>
      <c r="U133" s="108">
        <v>1584143.2264805031</v>
      </c>
      <c r="V133" s="157">
        <f t="shared" si="78"/>
        <v>110789.64057045197</v>
      </c>
      <c r="W133" s="158">
        <f t="shared" si="79"/>
        <v>7.5195554977402226E-2</v>
      </c>
      <c r="X133" s="159"/>
      <c r="Y133" s="89">
        <v>14183909.26423686</v>
      </c>
      <c r="Z133" s="89">
        <v>14399827.458900765</v>
      </c>
      <c r="AA133" s="157">
        <f t="shared" si="80"/>
        <v>215918.19466390461</v>
      </c>
      <c r="AB133" s="158">
        <f t="shared" si="81"/>
        <v>1.5222756338995919E-2</v>
      </c>
      <c r="AC133" s="158"/>
      <c r="AD133" s="204">
        <v>318734</v>
      </c>
      <c r="AE133" s="204">
        <v>318734</v>
      </c>
      <c r="AF133" s="292">
        <f t="shared" si="82"/>
        <v>0</v>
      </c>
      <c r="AG133" s="203">
        <f t="shared" si="83"/>
        <v>0</v>
      </c>
      <c r="AH133" s="158"/>
      <c r="AI133" s="291">
        <f t="shared" si="70"/>
        <v>14502643.26423686</v>
      </c>
      <c r="AJ133" s="291">
        <f t="shared" si="71"/>
        <v>14718561.458900765</v>
      </c>
      <c r="AK133" s="157">
        <f t="shared" si="84"/>
        <v>215918.19466390461</v>
      </c>
      <c r="AL133" s="158">
        <f t="shared" si="85"/>
        <v>1.4888195946759115E-2</v>
      </c>
      <c r="AN133" s="108">
        <f t="shared" si="86"/>
        <v>492.47691304752874</v>
      </c>
      <c r="AO133" s="108">
        <f t="shared" si="87"/>
        <v>496.23071617016507</v>
      </c>
      <c r="AP133" s="157">
        <f t="shared" si="88"/>
        <v>3.7538031226363273</v>
      </c>
      <c r="AQ133" s="158">
        <f t="shared" si="89"/>
        <v>7.6222925850618489E-3</v>
      </c>
      <c r="AR133" s="293"/>
      <c r="AS133" s="108">
        <v>413.8661900847307</v>
      </c>
      <c r="AT133" s="108">
        <f t="shared" si="90"/>
        <v>417.34814271351479</v>
      </c>
      <c r="AU133" s="108">
        <f t="shared" si="91"/>
        <v>3.4819526287840858</v>
      </c>
      <c r="AV133" s="180">
        <f t="shared" si="92"/>
        <v>8.4132328569077527E-3</v>
      </c>
      <c r="AW133" s="293"/>
      <c r="AX133" s="108">
        <v>105.05943995365453</v>
      </c>
      <c r="AY133" s="108">
        <f t="shared" si="93"/>
        <v>112.92723313947128</v>
      </c>
      <c r="AZ133" s="157">
        <f t="shared" si="94"/>
        <v>7.8677931858167511</v>
      </c>
      <c r="BA133" s="158">
        <f t="shared" si="95"/>
        <v>7.4888969418526463E-2</v>
      </c>
      <c r="BB133" s="293"/>
      <c r="BC133" s="108">
        <f t="shared" si="96"/>
        <v>1011.4025430859141</v>
      </c>
      <c r="BD133" s="108">
        <f t="shared" si="97"/>
        <v>1026.5060920231513</v>
      </c>
      <c r="BE133" s="157">
        <f t="shared" si="98"/>
        <v>15.103548937237179</v>
      </c>
      <c r="BF133" s="158">
        <f t="shared" si="99"/>
        <v>1.4933271663678426E-2</v>
      </c>
      <c r="BG133" s="294"/>
      <c r="BH133" s="108">
        <v>22.727752424415289</v>
      </c>
      <c r="BI133" s="108">
        <v>22.727752424415289</v>
      </c>
      <c r="BJ133" s="157">
        <f t="shared" si="100"/>
        <v>0</v>
      </c>
      <c r="BK133" s="158">
        <f t="shared" si="101"/>
        <v>0</v>
      </c>
      <c r="BL133" s="158"/>
      <c r="BM133" s="108">
        <f t="shared" si="102"/>
        <v>1034.1302955103295</v>
      </c>
      <c r="BN133" s="108">
        <f t="shared" si="103"/>
        <v>1049.2273637653809</v>
      </c>
      <c r="BO133" s="268">
        <f t="shared" si="104"/>
        <v>15.097068255051454</v>
      </c>
      <c r="BP133" s="158">
        <f t="shared" si="105"/>
        <v>1.4598806669329084E-2</v>
      </c>
    </row>
    <row r="134" spans="1:68">
      <c r="A134" s="82">
        <v>410</v>
      </c>
      <c r="B134" s="92">
        <v>13</v>
      </c>
      <c r="C134" s="92">
        <v>13</v>
      </c>
      <c r="D134" s="83" t="s">
        <v>146</v>
      </c>
      <c r="E134" s="85">
        <v>18762</v>
      </c>
      <c r="F134" s="108">
        <v>18878</v>
      </c>
      <c r="G134" s="157">
        <f t="shared" si="72"/>
        <v>116</v>
      </c>
      <c r="H134" s="158">
        <f t="shared" si="73"/>
        <v>6.1827097324379061E-3</v>
      </c>
      <c r="I134" s="158"/>
      <c r="J134" s="108">
        <v>9930618.5479412787</v>
      </c>
      <c r="K134" s="291">
        <v>10771081.196539573</v>
      </c>
      <c r="L134" s="157">
        <f t="shared" si="74"/>
        <v>840462.64859829471</v>
      </c>
      <c r="M134" s="158">
        <f t="shared" si="75"/>
        <v>8.4633464123192143E-2</v>
      </c>
      <c r="N134" s="158"/>
      <c r="O134" s="108">
        <v>7921880.4558203872</v>
      </c>
      <c r="P134" s="291">
        <v>8003492.6237135911</v>
      </c>
      <c r="Q134" s="157">
        <f t="shared" si="76"/>
        <v>81612.167893203907</v>
      </c>
      <c r="R134" s="158">
        <f t="shared" si="77"/>
        <v>1.0302120607392096E-2</v>
      </c>
      <c r="S134" s="158"/>
      <c r="T134" s="108">
        <v>933410.69413152803</v>
      </c>
      <c r="U134" s="108">
        <v>1040141.385407883</v>
      </c>
      <c r="V134" s="157">
        <f t="shared" si="78"/>
        <v>106730.69127635495</v>
      </c>
      <c r="W134" s="158">
        <f t="shared" si="79"/>
        <v>0.11434483443074352</v>
      </c>
      <c r="X134" s="159"/>
      <c r="Y134" s="89">
        <v>18785909.697893191</v>
      </c>
      <c r="Z134" s="89">
        <v>19814715.205661047</v>
      </c>
      <c r="AA134" s="157">
        <f t="shared" si="80"/>
        <v>1028805.5077678561</v>
      </c>
      <c r="AB134" s="158">
        <f t="shared" si="81"/>
        <v>5.4764742528451253E-2</v>
      </c>
      <c r="AC134" s="158"/>
      <c r="AD134" s="204">
        <v>-661952</v>
      </c>
      <c r="AE134" s="204">
        <v>-661952</v>
      </c>
      <c r="AF134" s="292">
        <f t="shared" si="82"/>
        <v>0</v>
      </c>
      <c r="AG134" s="203">
        <f t="shared" si="83"/>
        <v>0</v>
      </c>
      <c r="AH134" s="158"/>
      <c r="AI134" s="291">
        <f t="shared" si="70"/>
        <v>18123957.697893191</v>
      </c>
      <c r="AJ134" s="291">
        <f t="shared" si="71"/>
        <v>19152763.205661047</v>
      </c>
      <c r="AK134" s="157">
        <f t="shared" si="84"/>
        <v>1028805.5077678561</v>
      </c>
      <c r="AL134" s="158">
        <f t="shared" si="85"/>
        <v>5.6764947530607457E-2</v>
      </c>
      <c r="AN134" s="108">
        <f t="shared" si="86"/>
        <v>529.29424090935288</v>
      </c>
      <c r="AO134" s="108">
        <f t="shared" si="87"/>
        <v>570.56262297592821</v>
      </c>
      <c r="AP134" s="157">
        <f t="shared" si="88"/>
        <v>41.268382066575327</v>
      </c>
      <c r="AQ134" s="158">
        <f t="shared" si="89"/>
        <v>7.7968696571635215E-2</v>
      </c>
      <c r="AR134" s="293"/>
      <c r="AS134" s="108">
        <v>422.23006373629607</v>
      </c>
      <c r="AT134" s="108">
        <f t="shared" si="90"/>
        <v>423.95871510295535</v>
      </c>
      <c r="AU134" s="108">
        <f t="shared" si="91"/>
        <v>1.7286513666592782</v>
      </c>
      <c r="AV134" s="180">
        <f t="shared" si="92"/>
        <v>4.0940982538346868E-3</v>
      </c>
      <c r="AW134" s="293"/>
      <c r="AX134" s="108">
        <v>49.750063646281205</v>
      </c>
      <c r="AY134" s="108">
        <f t="shared" si="93"/>
        <v>55.098071056673533</v>
      </c>
      <c r="AZ134" s="157">
        <f t="shared" si="94"/>
        <v>5.3480074103923272</v>
      </c>
      <c r="BA134" s="158">
        <f t="shared" si="95"/>
        <v>0.10749749886585498</v>
      </c>
      <c r="BB134" s="293"/>
      <c r="BC134" s="108">
        <f t="shared" si="96"/>
        <v>1001.27436829193</v>
      </c>
      <c r="BD134" s="108">
        <f t="shared" si="97"/>
        <v>1049.6194091355571</v>
      </c>
      <c r="BE134" s="157">
        <f t="shared" si="98"/>
        <v>48.345040843627089</v>
      </c>
      <c r="BF134" s="158">
        <f t="shared" si="99"/>
        <v>4.8283509869626144E-2</v>
      </c>
      <c r="BG134" s="294"/>
      <c r="BH134" s="108">
        <v>-35.281526489713251</v>
      </c>
      <c r="BI134" s="108">
        <v>-35.281526489713251</v>
      </c>
      <c r="BJ134" s="157">
        <f t="shared" si="100"/>
        <v>0</v>
      </c>
      <c r="BK134" s="158">
        <f t="shared" si="101"/>
        <v>0</v>
      </c>
      <c r="BL134" s="158"/>
      <c r="BM134" s="108">
        <f t="shared" si="102"/>
        <v>965.99284180221673</v>
      </c>
      <c r="BN134" s="108">
        <f t="shared" si="103"/>
        <v>1014.5546777021426</v>
      </c>
      <c r="BO134" s="268">
        <f t="shared" si="104"/>
        <v>48.561835899925882</v>
      </c>
      <c r="BP134" s="158">
        <f t="shared" si="105"/>
        <v>5.0271424174661461E-2</v>
      </c>
    </row>
    <row r="135" spans="1:68">
      <c r="A135" s="82">
        <v>416</v>
      </c>
      <c r="B135" s="92">
        <v>9</v>
      </c>
      <c r="C135" s="92">
        <v>9</v>
      </c>
      <c r="D135" s="83" t="s">
        <v>147</v>
      </c>
      <c r="E135" s="85">
        <v>2862</v>
      </c>
      <c r="F135" s="108">
        <v>2849</v>
      </c>
      <c r="G135" s="157">
        <f t="shared" si="72"/>
        <v>-13</v>
      </c>
      <c r="H135" s="158">
        <f t="shared" si="73"/>
        <v>-4.5422781271837872E-3</v>
      </c>
      <c r="I135" s="158"/>
      <c r="J135" s="108">
        <v>519691.83599004708</v>
      </c>
      <c r="K135" s="291">
        <v>626384.09737415158</v>
      </c>
      <c r="L135" s="157">
        <f t="shared" si="74"/>
        <v>106692.26138410449</v>
      </c>
      <c r="M135" s="158">
        <f t="shared" si="75"/>
        <v>0.2052990907214248</v>
      </c>
      <c r="N135" s="158"/>
      <c r="O135" s="108">
        <v>1317159.1815431039</v>
      </c>
      <c r="P135" s="291">
        <v>1239798.2291059811</v>
      </c>
      <c r="Q135" s="157">
        <f t="shared" si="76"/>
        <v>-77360.952437122818</v>
      </c>
      <c r="R135" s="158">
        <f t="shared" si="77"/>
        <v>-5.8733183901501874E-2</v>
      </c>
      <c r="S135" s="158"/>
      <c r="T135" s="108">
        <v>252732.46448026979</v>
      </c>
      <c r="U135" s="108">
        <v>275909.06848837208</v>
      </c>
      <c r="V135" s="157">
        <f t="shared" si="78"/>
        <v>23176.604008102295</v>
      </c>
      <c r="W135" s="158">
        <f t="shared" si="79"/>
        <v>9.1704103213505583E-2</v>
      </c>
      <c r="X135" s="159"/>
      <c r="Y135" s="89">
        <v>2089583.4820134207</v>
      </c>
      <c r="Z135" s="89">
        <v>2142091.3949685046</v>
      </c>
      <c r="AA135" s="157">
        <f t="shared" si="80"/>
        <v>52507.912955083884</v>
      </c>
      <c r="AB135" s="158">
        <f t="shared" si="81"/>
        <v>2.5128411191540346E-2</v>
      </c>
      <c r="AC135" s="158"/>
      <c r="AD135" s="204">
        <v>-633501</v>
      </c>
      <c r="AE135" s="204">
        <v>-633501</v>
      </c>
      <c r="AF135" s="292">
        <f t="shared" si="82"/>
        <v>0</v>
      </c>
      <c r="AG135" s="203">
        <f t="shared" si="83"/>
        <v>0</v>
      </c>
      <c r="AH135" s="158"/>
      <c r="AI135" s="291">
        <f t="shared" si="70"/>
        <v>1456082.4820134207</v>
      </c>
      <c r="AJ135" s="291">
        <f t="shared" si="71"/>
        <v>1508590.3949685046</v>
      </c>
      <c r="AK135" s="157">
        <f t="shared" si="84"/>
        <v>52507.912955083884</v>
      </c>
      <c r="AL135" s="158">
        <f t="shared" si="85"/>
        <v>3.6061084178746351E-2</v>
      </c>
      <c r="AN135" s="108">
        <f t="shared" si="86"/>
        <v>181.58345073027502</v>
      </c>
      <c r="AO135" s="108">
        <f t="shared" si="87"/>
        <v>219.86103803936524</v>
      </c>
      <c r="AP135" s="157">
        <f t="shared" si="88"/>
        <v>38.277587309090222</v>
      </c>
      <c r="AQ135" s="158">
        <f t="shared" si="89"/>
        <v>0.21079887597217187</v>
      </c>
      <c r="AR135" s="293"/>
      <c r="AS135" s="108">
        <v>460.22333387250308</v>
      </c>
      <c r="AT135" s="108">
        <f t="shared" si="90"/>
        <v>435.16961358581295</v>
      </c>
      <c r="AU135" s="108">
        <f t="shared" si="91"/>
        <v>-25.053720286690123</v>
      </c>
      <c r="AV135" s="180">
        <f t="shared" si="92"/>
        <v>-5.4438179124639566E-2</v>
      </c>
      <c r="AW135" s="293"/>
      <c r="AX135" s="108">
        <v>88.30624195676792</v>
      </c>
      <c r="AY135" s="108">
        <f t="shared" si="93"/>
        <v>96.844179883598486</v>
      </c>
      <c r="AZ135" s="157">
        <f t="shared" si="94"/>
        <v>8.5379379268305655</v>
      </c>
      <c r="BA135" s="158">
        <f t="shared" si="95"/>
        <v>9.6685554017919631E-2</v>
      </c>
      <c r="BB135" s="293"/>
      <c r="BC135" s="108">
        <f t="shared" si="96"/>
        <v>730.11302655954603</v>
      </c>
      <c r="BD135" s="108">
        <f t="shared" si="97"/>
        <v>751.87483150877665</v>
      </c>
      <c r="BE135" s="157">
        <f t="shared" si="98"/>
        <v>21.761804949230623</v>
      </c>
      <c r="BF135" s="158">
        <f t="shared" si="99"/>
        <v>2.9806076809472989E-2</v>
      </c>
      <c r="BG135" s="294"/>
      <c r="BH135" s="108">
        <v>-221.34905660377359</v>
      </c>
      <c r="BI135" s="108">
        <v>-221.34905660377359</v>
      </c>
      <c r="BJ135" s="157">
        <f t="shared" si="100"/>
        <v>0</v>
      </c>
      <c r="BK135" s="158">
        <f t="shared" si="101"/>
        <v>0</v>
      </c>
      <c r="BL135" s="158"/>
      <c r="BM135" s="108">
        <f t="shared" si="102"/>
        <v>508.76396995577244</v>
      </c>
      <c r="BN135" s="108">
        <f t="shared" si="103"/>
        <v>529.51575814970329</v>
      </c>
      <c r="BO135" s="268">
        <f t="shared" si="104"/>
        <v>20.75178819393085</v>
      </c>
      <c r="BP135" s="158">
        <f t="shared" si="105"/>
        <v>4.0788635633405471E-2</v>
      </c>
    </row>
    <row r="136" spans="1:68">
      <c r="A136" s="82">
        <v>418</v>
      </c>
      <c r="B136" s="92">
        <v>6</v>
      </c>
      <c r="C136" s="92">
        <v>6</v>
      </c>
      <c r="D136" s="83" t="s">
        <v>148</v>
      </c>
      <c r="E136" s="85">
        <v>24711</v>
      </c>
      <c r="F136" s="108">
        <v>24854</v>
      </c>
      <c r="G136" s="157">
        <f t="shared" si="72"/>
        <v>143</v>
      </c>
      <c r="H136" s="158">
        <f t="shared" si="73"/>
        <v>5.7868965238153051E-3</v>
      </c>
      <c r="I136" s="158"/>
      <c r="J136" s="108">
        <v>19276977.52531926</v>
      </c>
      <c r="K136" s="291">
        <v>19699465.806367256</v>
      </c>
      <c r="L136" s="157">
        <f t="shared" si="74"/>
        <v>422488.28104799613</v>
      </c>
      <c r="M136" s="158">
        <f t="shared" si="75"/>
        <v>2.1916728413107336E-2</v>
      </c>
      <c r="N136" s="158"/>
      <c r="O136" s="108">
        <v>1415558.459329701</v>
      </c>
      <c r="P136" s="291">
        <v>1312948.5800194794</v>
      </c>
      <c r="Q136" s="157">
        <f t="shared" si="76"/>
        <v>-102609.87931022164</v>
      </c>
      <c r="R136" s="158">
        <f t="shared" si="77"/>
        <v>-7.2487207175329055E-2</v>
      </c>
      <c r="S136" s="158"/>
      <c r="T136" s="108">
        <v>1036794.564206596</v>
      </c>
      <c r="U136" s="108">
        <v>1099700.4469043636</v>
      </c>
      <c r="V136" s="157">
        <f t="shared" si="78"/>
        <v>62905.882697767578</v>
      </c>
      <c r="W136" s="158">
        <f t="shared" si="79"/>
        <v>6.0673430271990403E-2</v>
      </c>
      <c r="X136" s="159"/>
      <c r="Y136" s="89">
        <v>21729330.548855558</v>
      </c>
      <c r="Z136" s="89">
        <v>22112114.833291098</v>
      </c>
      <c r="AA136" s="157">
        <f t="shared" si="80"/>
        <v>382784.28443554044</v>
      </c>
      <c r="AB136" s="158">
        <f t="shared" si="81"/>
        <v>1.761601829264367E-2</v>
      </c>
      <c r="AC136" s="158"/>
      <c r="AD136" s="204">
        <v>-2454480</v>
      </c>
      <c r="AE136" s="204">
        <v>-2454480</v>
      </c>
      <c r="AF136" s="292">
        <f t="shared" si="82"/>
        <v>0</v>
      </c>
      <c r="AG136" s="203">
        <f t="shared" si="83"/>
        <v>0</v>
      </c>
      <c r="AH136" s="158"/>
      <c r="AI136" s="291">
        <f t="shared" si="70"/>
        <v>19274850.548855558</v>
      </c>
      <c r="AJ136" s="291">
        <f t="shared" si="71"/>
        <v>19657634.833291098</v>
      </c>
      <c r="AK136" s="157">
        <f t="shared" si="84"/>
        <v>382784.28443554044</v>
      </c>
      <c r="AL136" s="158">
        <f t="shared" si="85"/>
        <v>1.9859260826189298E-2</v>
      </c>
      <c r="AN136" s="108">
        <f t="shared" si="86"/>
        <v>780.09702259395647</v>
      </c>
      <c r="AO136" s="108">
        <f t="shared" si="87"/>
        <v>792.60745982003925</v>
      </c>
      <c r="AP136" s="157">
        <f t="shared" si="88"/>
        <v>12.510437226082786</v>
      </c>
      <c r="AQ136" s="158">
        <f t="shared" si="89"/>
        <v>1.6037027271919888E-2</v>
      </c>
      <c r="AR136" s="293"/>
      <c r="AS136" s="108">
        <v>57.28454774512165</v>
      </c>
      <c r="AT136" s="108">
        <f t="shared" si="90"/>
        <v>52.826449666833483</v>
      </c>
      <c r="AU136" s="108">
        <f t="shared" si="91"/>
        <v>-4.4580980782881667</v>
      </c>
      <c r="AV136" s="180">
        <f t="shared" si="92"/>
        <v>-7.782374573547747E-2</v>
      </c>
      <c r="AW136" s="293"/>
      <c r="AX136" s="108">
        <v>41.956803213410872</v>
      </c>
      <c r="AY136" s="108">
        <f t="shared" si="93"/>
        <v>44.246416951169373</v>
      </c>
      <c r="AZ136" s="157">
        <f t="shared" si="94"/>
        <v>2.2896137377585006</v>
      </c>
      <c r="BA136" s="158">
        <f t="shared" si="95"/>
        <v>5.4570738531067579E-2</v>
      </c>
      <c r="BB136" s="293"/>
      <c r="BC136" s="108">
        <f t="shared" si="96"/>
        <v>879.33837355248909</v>
      </c>
      <c r="BD136" s="108">
        <f t="shared" si="97"/>
        <v>889.68032643804213</v>
      </c>
      <c r="BE136" s="157">
        <f t="shared" si="98"/>
        <v>10.341952885553042</v>
      </c>
      <c r="BF136" s="158">
        <f t="shared" si="99"/>
        <v>1.1761061721635095E-2</v>
      </c>
      <c r="BG136" s="294"/>
      <c r="BH136" s="108">
        <v>-99.327425033385936</v>
      </c>
      <c r="BI136" s="108">
        <v>-99.327425033385936</v>
      </c>
      <c r="BJ136" s="157">
        <f t="shared" si="100"/>
        <v>0</v>
      </c>
      <c r="BK136" s="158">
        <f t="shared" si="101"/>
        <v>0</v>
      </c>
      <c r="BL136" s="158"/>
      <c r="BM136" s="108">
        <f t="shared" si="102"/>
        <v>780.01094851910318</v>
      </c>
      <c r="BN136" s="108">
        <f t="shared" si="103"/>
        <v>790.92439177963706</v>
      </c>
      <c r="BO136" s="268">
        <f t="shared" si="104"/>
        <v>10.913443260533882</v>
      </c>
      <c r="BP136" s="158">
        <f t="shared" si="105"/>
        <v>1.3991397532629122E-2</v>
      </c>
    </row>
    <row r="137" spans="1:68">
      <c r="A137" s="82">
        <v>420</v>
      </c>
      <c r="B137" s="92">
        <v>11</v>
      </c>
      <c r="C137" s="92">
        <v>11</v>
      </c>
      <c r="D137" s="83" t="s">
        <v>149</v>
      </c>
      <c r="E137" s="85">
        <v>9049</v>
      </c>
      <c r="F137" s="108">
        <v>8971</v>
      </c>
      <c r="G137" s="157">
        <f t="shared" si="72"/>
        <v>-78</v>
      </c>
      <c r="H137" s="158">
        <f t="shared" si="73"/>
        <v>-8.6197369875124323E-3</v>
      </c>
      <c r="I137" s="158"/>
      <c r="J137" s="108">
        <v>2390583.6962625473</v>
      </c>
      <c r="K137" s="291">
        <v>2321310.7091847919</v>
      </c>
      <c r="L137" s="157">
        <f t="shared" si="74"/>
        <v>-69272.987077755388</v>
      </c>
      <c r="M137" s="158">
        <f t="shared" si="75"/>
        <v>-2.8977436425278558E-2</v>
      </c>
      <c r="N137" s="158"/>
      <c r="O137" s="108">
        <v>2697324.9076894466</v>
      </c>
      <c r="P137" s="291">
        <v>2649687.7182503012</v>
      </c>
      <c r="Q137" s="157">
        <f t="shared" si="76"/>
        <v>-47637.189439145382</v>
      </c>
      <c r="R137" s="158">
        <f t="shared" si="77"/>
        <v>-1.7660901474398884E-2</v>
      </c>
      <c r="S137" s="158"/>
      <c r="T137" s="108">
        <v>1018984.7709108035</v>
      </c>
      <c r="U137" s="108">
        <v>1095760.7942767572</v>
      </c>
      <c r="V137" s="157">
        <f t="shared" si="78"/>
        <v>76776.023365953704</v>
      </c>
      <c r="W137" s="158">
        <f t="shared" si="79"/>
        <v>7.534560432863846E-2</v>
      </c>
      <c r="X137" s="159"/>
      <c r="Y137" s="89">
        <v>6106893.3748627976</v>
      </c>
      <c r="Z137" s="89">
        <v>6066759.2217118498</v>
      </c>
      <c r="AA137" s="157">
        <f t="shared" si="80"/>
        <v>-40134.153150947765</v>
      </c>
      <c r="AB137" s="158">
        <f t="shared" si="81"/>
        <v>-6.5719426699257623E-3</v>
      </c>
      <c r="AC137" s="158"/>
      <c r="AD137" s="204">
        <v>-1118102</v>
      </c>
      <c r="AE137" s="204">
        <v>-1118102</v>
      </c>
      <c r="AF137" s="292">
        <f t="shared" si="82"/>
        <v>0</v>
      </c>
      <c r="AG137" s="203">
        <f t="shared" si="83"/>
        <v>0</v>
      </c>
      <c r="AH137" s="158"/>
      <c r="AI137" s="291">
        <f t="shared" si="70"/>
        <v>4988791.3748627976</v>
      </c>
      <c r="AJ137" s="291">
        <f t="shared" si="71"/>
        <v>4948657.2217118498</v>
      </c>
      <c r="AK137" s="157">
        <f t="shared" si="84"/>
        <v>-40134.153150947765</v>
      </c>
      <c r="AL137" s="158">
        <f t="shared" si="85"/>
        <v>-8.0448650054145716E-3</v>
      </c>
      <c r="AN137" s="108">
        <f t="shared" si="86"/>
        <v>264.18208600536491</v>
      </c>
      <c r="AO137" s="108">
        <f t="shared" si="87"/>
        <v>258.75718528422607</v>
      </c>
      <c r="AP137" s="157">
        <f t="shared" si="88"/>
        <v>-5.4249007211388403</v>
      </c>
      <c r="AQ137" s="158">
        <f t="shared" si="89"/>
        <v>-2.0534703178279368E-2</v>
      </c>
      <c r="AR137" s="293"/>
      <c r="AS137" s="108">
        <v>298.07988813011895</v>
      </c>
      <c r="AT137" s="108">
        <f t="shared" si="90"/>
        <v>295.36146675401864</v>
      </c>
      <c r="AU137" s="108">
        <f t="shared" si="91"/>
        <v>-2.7184213761003093</v>
      </c>
      <c r="AV137" s="180">
        <f t="shared" si="92"/>
        <v>-9.1197745448483719E-3</v>
      </c>
      <c r="AW137" s="293"/>
      <c r="AX137" s="108">
        <v>112.60744512220172</v>
      </c>
      <c r="AY137" s="108">
        <f t="shared" si="93"/>
        <v>122.14477697879357</v>
      </c>
      <c r="AZ137" s="157">
        <f t="shared" si="94"/>
        <v>9.5373318565918481</v>
      </c>
      <c r="BA137" s="158">
        <f t="shared" si="95"/>
        <v>8.4695393330715615E-2</v>
      </c>
      <c r="BB137" s="293"/>
      <c r="BC137" s="108">
        <f t="shared" si="96"/>
        <v>674.86941925768565</v>
      </c>
      <c r="BD137" s="108">
        <f t="shared" si="97"/>
        <v>676.26342901703822</v>
      </c>
      <c r="BE137" s="157">
        <f t="shared" si="98"/>
        <v>1.3940097593525707</v>
      </c>
      <c r="BF137" s="158">
        <f t="shared" si="99"/>
        <v>2.0655992397549954E-3</v>
      </c>
      <c r="BG137" s="294"/>
      <c r="BH137" s="108">
        <v>-123.5608354514311</v>
      </c>
      <c r="BI137" s="108">
        <v>-123.5608354514311</v>
      </c>
      <c r="BJ137" s="157">
        <f t="shared" si="100"/>
        <v>0</v>
      </c>
      <c r="BK137" s="158">
        <f t="shared" si="101"/>
        <v>0</v>
      </c>
      <c r="BL137" s="158"/>
      <c r="BM137" s="108">
        <f t="shared" si="102"/>
        <v>551.30858380625455</v>
      </c>
      <c r="BN137" s="108">
        <f t="shared" si="103"/>
        <v>551.62827128657341</v>
      </c>
      <c r="BO137" s="268">
        <f t="shared" si="104"/>
        <v>0.31968748031886207</v>
      </c>
      <c r="BP137" s="158">
        <f t="shared" si="105"/>
        <v>5.7987031167142013E-4</v>
      </c>
    </row>
    <row r="138" spans="1:68">
      <c r="A138" s="82">
        <v>421</v>
      </c>
      <c r="B138" s="92">
        <v>16</v>
      </c>
      <c r="C138" s="92">
        <v>16</v>
      </c>
      <c r="D138" s="83" t="s">
        <v>150</v>
      </c>
      <c r="E138" s="85">
        <v>682</v>
      </c>
      <c r="F138" s="108">
        <v>665</v>
      </c>
      <c r="G138" s="157">
        <f t="shared" si="72"/>
        <v>-17</v>
      </c>
      <c r="H138" s="158">
        <f t="shared" si="73"/>
        <v>-2.4926686217008796E-2</v>
      </c>
      <c r="I138" s="158"/>
      <c r="J138" s="108">
        <v>1235413.7122180997</v>
      </c>
      <c r="K138" s="291">
        <v>1122968.4790624792</v>
      </c>
      <c r="L138" s="157">
        <f t="shared" si="74"/>
        <v>-112445.23315562052</v>
      </c>
      <c r="M138" s="158">
        <f t="shared" si="75"/>
        <v>-9.1018281603603771E-2</v>
      </c>
      <c r="N138" s="158"/>
      <c r="O138" s="108">
        <v>167526.14049285828</v>
      </c>
      <c r="P138" s="291">
        <v>34566.035793104245</v>
      </c>
      <c r="Q138" s="157">
        <f t="shared" si="76"/>
        <v>-132960.10469975404</v>
      </c>
      <c r="R138" s="158">
        <f t="shared" si="77"/>
        <v>-0.79366780795276659</v>
      </c>
      <c r="S138" s="158"/>
      <c r="T138" s="108">
        <v>136562.09001982777</v>
      </c>
      <c r="U138" s="108">
        <v>144222.69142189345</v>
      </c>
      <c r="V138" s="157">
        <f t="shared" si="78"/>
        <v>7660.6014020656876</v>
      </c>
      <c r="W138" s="158">
        <f t="shared" si="79"/>
        <v>5.6096105448835962E-2</v>
      </c>
      <c r="X138" s="159"/>
      <c r="Y138" s="89">
        <v>1539501.9427307858</v>
      </c>
      <c r="Z138" s="89">
        <v>1301757.2062774769</v>
      </c>
      <c r="AA138" s="157">
        <f t="shared" si="80"/>
        <v>-237744.73645330896</v>
      </c>
      <c r="AB138" s="158">
        <f t="shared" si="81"/>
        <v>-0.15442964367527506</v>
      </c>
      <c r="AC138" s="158"/>
      <c r="AD138" s="204">
        <v>-128109</v>
      </c>
      <c r="AE138" s="204">
        <v>-128109</v>
      </c>
      <c r="AF138" s="292">
        <f t="shared" si="82"/>
        <v>0</v>
      </c>
      <c r="AG138" s="203">
        <f t="shared" si="83"/>
        <v>0</v>
      </c>
      <c r="AH138" s="158"/>
      <c r="AI138" s="291">
        <f t="shared" ref="AI138:AI201" si="106">SUM(Y138,AD138)</f>
        <v>1411392.9427307858</v>
      </c>
      <c r="AJ138" s="291">
        <f t="shared" ref="AJ138:AJ201" si="107">SUM(Z138,AE138)</f>
        <v>1173648.2062774769</v>
      </c>
      <c r="AK138" s="157">
        <f t="shared" si="84"/>
        <v>-237744.73645330896</v>
      </c>
      <c r="AL138" s="158">
        <f t="shared" si="85"/>
        <v>-0.16844687914714707</v>
      </c>
      <c r="AN138" s="108">
        <f t="shared" si="86"/>
        <v>1811.4570560382695</v>
      </c>
      <c r="AO138" s="108">
        <f t="shared" si="87"/>
        <v>1688.674404605232</v>
      </c>
      <c r="AP138" s="157">
        <f t="shared" si="88"/>
        <v>-122.78265143303747</v>
      </c>
      <c r="AQ138" s="158">
        <f t="shared" si="89"/>
        <v>-6.7781154967906418E-2</v>
      </c>
      <c r="AR138" s="293"/>
      <c r="AS138" s="108">
        <v>245.63950218894175</v>
      </c>
      <c r="AT138" s="108">
        <f t="shared" si="90"/>
        <v>51.979001192637966</v>
      </c>
      <c r="AU138" s="108">
        <f t="shared" si="91"/>
        <v>-193.66050099630377</v>
      </c>
      <c r="AV138" s="180">
        <f t="shared" si="92"/>
        <v>-0.78839315041170943</v>
      </c>
      <c r="AW138" s="293"/>
      <c r="AX138" s="108">
        <v>200.23766865077386</v>
      </c>
      <c r="AY138" s="108">
        <f t="shared" si="93"/>
        <v>216.87622770209543</v>
      </c>
      <c r="AZ138" s="157">
        <f t="shared" si="94"/>
        <v>16.638559051321579</v>
      </c>
      <c r="BA138" s="158">
        <f t="shared" si="95"/>
        <v>8.3094051001663394E-2</v>
      </c>
      <c r="BB138" s="293"/>
      <c r="BC138" s="108">
        <f t="shared" si="96"/>
        <v>2257.3342268779852</v>
      </c>
      <c r="BD138" s="108">
        <f t="shared" si="97"/>
        <v>1957.5296334999653</v>
      </c>
      <c r="BE138" s="157">
        <f t="shared" si="98"/>
        <v>-299.80459337801994</v>
      </c>
      <c r="BF138" s="158">
        <f t="shared" si="99"/>
        <v>-0.13281355937825204</v>
      </c>
      <c r="BG138" s="294"/>
      <c r="BH138" s="108">
        <v>-187.84310850439883</v>
      </c>
      <c r="BI138" s="108">
        <v>-187.84310850439883</v>
      </c>
      <c r="BJ138" s="157">
        <f t="shared" si="100"/>
        <v>0</v>
      </c>
      <c r="BK138" s="158">
        <f t="shared" si="101"/>
        <v>0</v>
      </c>
      <c r="BL138" s="158"/>
      <c r="BM138" s="108">
        <f t="shared" si="102"/>
        <v>2069.4911183735862</v>
      </c>
      <c r="BN138" s="108">
        <f t="shared" si="103"/>
        <v>1764.8845207180102</v>
      </c>
      <c r="BO138" s="268">
        <f t="shared" si="104"/>
        <v>-304.60659765557602</v>
      </c>
      <c r="BP138" s="158">
        <f t="shared" si="105"/>
        <v>-0.14718913019301405</v>
      </c>
    </row>
    <row r="139" spans="1:68">
      <c r="A139" s="82">
        <v>422</v>
      </c>
      <c r="B139" s="92">
        <v>12</v>
      </c>
      <c r="C139" s="92">
        <v>12</v>
      </c>
      <c r="D139" s="83" t="s">
        <v>151</v>
      </c>
      <c r="E139" s="85">
        <v>10228</v>
      </c>
      <c r="F139" s="108">
        <v>10049</v>
      </c>
      <c r="G139" s="157">
        <f t="shared" ref="G139:G202" si="108">F139-E139</f>
        <v>-179</v>
      </c>
      <c r="H139" s="158">
        <f t="shared" ref="H139:H202" si="109">G139/E139</f>
        <v>-1.7500977708251857E-2</v>
      </c>
      <c r="I139" s="158"/>
      <c r="J139" s="108">
        <v>2497962.2798546674</v>
      </c>
      <c r="K139" s="291">
        <v>2417112.3546601767</v>
      </c>
      <c r="L139" s="157">
        <f t="shared" ref="L139:L202" si="110">K139-J139</f>
        <v>-80849.925194490701</v>
      </c>
      <c r="M139" s="158">
        <f t="shared" ref="M139:M202" si="111">L139/J139</f>
        <v>-3.2366351504392848E-2</v>
      </c>
      <c r="N139" s="158"/>
      <c r="O139" s="108">
        <v>3895192.7846473777</v>
      </c>
      <c r="P139" s="291">
        <v>2625363.6327873226</v>
      </c>
      <c r="Q139" s="157">
        <f t="shared" ref="Q139:Q202" si="112">P139-O139</f>
        <v>-1269829.151860055</v>
      </c>
      <c r="R139" s="158">
        <f t="shared" ref="R139:R202" si="113">Q139/O139</f>
        <v>-0.3259990511547966</v>
      </c>
      <c r="S139" s="158"/>
      <c r="T139" s="108">
        <v>1488954.8554644082</v>
      </c>
      <c r="U139" s="108">
        <v>1593849.697705467</v>
      </c>
      <c r="V139" s="157">
        <f t="shared" ref="V139:V202" si="114">U139-T139</f>
        <v>104894.84224105882</v>
      </c>
      <c r="W139" s="158">
        <f t="shared" ref="W139:W202" si="115">V139/T139</f>
        <v>7.0448638423185703E-2</v>
      </c>
      <c r="X139" s="159"/>
      <c r="Y139" s="89">
        <v>7882109.9199664537</v>
      </c>
      <c r="Z139" s="89">
        <v>6636325.6851529665</v>
      </c>
      <c r="AA139" s="157">
        <f t="shared" ref="AA139:AA202" si="116">Z139-Y139</f>
        <v>-1245784.2348134872</v>
      </c>
      <c r="AB139" s="158">
        <f t="shared" ref="AB139:AB202" si="117">AA139/Y139</f>
        <v>-0.15805212658323206</v>
      </c>
      <c r="AC139" s="158"/>
      <c r="AD139" s="204">
        <v>-150855</v>
      </c>
      <c r="AE139" s="204">
        <v>-150855</v>
      </c>
      <c r="AF139" s="292">
        <f t="shared" ref="AF139:AF202" si="118">AE139-AD139</f>
        <v>0</v>
      </c>
      <c r="AG139" s="203">
        <f t="shared" ref="AG139:AG202" si="119">AF139/AD139</f>
        <v>0</v>
      </c>
      <c r="AH139" s="158"/>
      <c r="AI139" s="291">
        <f t="shared" si="106"/>
        <v>7731254.9199664537</v>
      </c>
      <c r="AJ139" s="291">
        <f t="shared" si="107"/>
        <v>6485470.6851529665</v>
      </c>
      <c r="AK139" s="157">
        <f t="shared" ref="AK139:AK202" si="120">AJ139-AI139</f>
        <v>-1245784.2348134872</v>
      </c>
      <c r="AL139" s="158">
        <f t="shared" ref="AL139:AL202" si="121">AK139/AI139</f>
        <v>-0.16113609597792083</v>
      </c>
      <c r="AN139" s="108">
        <f t="shared" ref="AN139:AN202" si="122">J139/E139</f>
        <v>244.2278333843046</v>
      </c>
      <c r="AO139" s="108">
        <f t="shared" ref="AO139:AO202" si="123">K139/F139</f>
        <v>240.53262560057485</v>
      </c>
      <c r="AP139" s="157">
        <f t="shared" ref="AP139:AP202" si="124">AO139-AN139</f>
        <v>-3.6952077837297566</v>
      </c>
      <c r="AQ139" s="158">
        <f t="shared" ref="AQ139:AQ202" si="125">AP139/AN139</f>
        <v>-1.5130166502829201E-2</v>
      </c>
      <c r="AR139" s="293"/>
      <c r="AS139" s="108">
        <v>380.83621281261026</v>
      </c>
      <c r="AT139" s="108">
        <f t="shared" ref="AT139:AT202" si="126">P139/F139</f>
        <v>261.25620786021722</v>
      </c>
      <c r="AU139" s="108">
        <f t="shared" ref="AU139:AU202" si="127">AT139-AS139</f>
        <v>-119.58000495239304</v>
      </c>
      <c r="AV139" s="180">
        <f t="shared" ref="AV139:AV202" si="128">AU139/AS139</f>
        <v>-0.31399326253470583</v>
      </c>
      <c r="AW139" s="293"/>
      <c r="AX139" s="108">
        <v>145.576344883106</v>
      </c>
      <c r="AY139" s="108">
        <f t="shared" ref="AY139:AY202" si="129">U139/F139</f>
        <v>158.60779159174714</v>
      </c>
      <c r="AZ139" s="157">
        <f t="shared" ref="AZ139:AZ202" si="130">AY139-AX139</f>
        <v>13.031446708641141</v>
      </c>
      <c r="BA139" s="158">
        <f t="shared" ref="BA139:BA202" si="131">AZ139/AX139</f>
        <v>8.951623781394602E-2</v>
      </c>
      <c r="BB139" s="293"/>
      <c r="BC139" s="108">
        <f t="shared" ref="BC139:BC202" si="132">Y139/E139</f>
        <v>770.64039108002089</v>
      </c>
      <c r="BD139" s="108">
        <f t="shared" ref="BD139:BD202" si="133">Z139/F139</f>
        <v>660.39662505253921</v>
      </c>
      <c r="BE139" s="157">
        <f t="shared" ref="BE139:BE202" si="134">BD139-BC139</f>
        <v>-110.24376602748168</v>
      </c>
      <c r="BF139" s="158">
        <f t="shared" ref="BF139:BF202" si="135">BE139/BC139</f>
        <v>-0.14305474680996097</v>
      </c>
      <c r="BG139" s="294"/>
      <c r="BH139" s="108">
        <v>-14.749217833398514</v>
      </c>
      <c r="BI139" s="108">
        <v>-14.749217833398514</v>
      </c>
      <c r="BJ139" s="157">
        <f t="shared" ref="BJ139:BJ202" si="136">BI139-BH139</f>
        <v>0</v>
      </c>
      <c r="BK139" s="158">
        <f t="shared" ref="BK139:BK202" si="137">BJ139/BH139</f>
        <v>0</v>
      </c>
      <c r="BL139" s="158"/>
      <c r="BM139" s="108">
        <f t="shared" ref="BM139:BM202" si="138">AI139/E139</f>
        <v>755.89117324662243</v>
      </c>
      <c r="BN139" s="108">
        <f t="shared" ref="BN139:BN202" si="139">AJ139/F139</f>
        <v>645.38468356582416</v>
      </c>
      <c r="BO139" s="268">
        <f t="shared" ref="BO139:BO202" si="140">BN139-BM139</f>
        <v>-110.50648968079827</v>
      </c>
      <c r="BP139" s="158">
        <f t="shared" ref="BP139:BP202" si="141">BO139/BM139</f>
        <v>-0.14619365008082141</v>
      </c>
    </row>
    <row r="140" spans="1:68">
      <c r="A140" s="82">
        <v>423</v>
      </c>
      <c r="B140" s="92">
        <v>2</v>
      </c>
      <c r="C140" s="92">
        <v>2</v>
      </c>
      <c r="D140" s="83" t="s">
        <v>152</v>
      </c>
      <c r="E140" s="85">
        <v>20637</v>
      </c>
      <c r="F140" s="108">
        <v>20666</v>
      </c>
      <c r="G140" s="157">
        <f t="shared" si="108"/>
        <v>29</v>
      </c>
      <c r="H140" s="158">
        <f t="shared" si="109"/>
        <v>1.405243010127441E-3</v>
      </c>
      <c r="I140" s="158"/>
      <c r="J140" s="108">
        <v>15575328.327961635</v>
      </c>
      <c r="K140" s="291">
        <v>15870825.838491121</v>
      </c>
      <c r="L140" s="157">
        <f t="shared" si="110"/>
        <v>295497.51052948646</v>
      </c>
      <c r="M140" s="158">
        <f t="shared" si="111"/>
        <v>1.8972152901521443E-2</v>
      </c>
      <c r="N140" s="158"/>
      <c r="O140" s="108">
        <v>1487500.4182869596</v>
      </c>
      <c r="P140" s="291">
        <v>1249249.5039490606</v>
      </c>
      <c r="Q140" s="157">
        <f t="shared" si="112"/>
        <v>-238250.91433789907</v>
      </c>
      <c r="R140" s="158">
        <f t="shared" si="113"/>
        <v>-0.16016863686819963</v>
      </c>
      <c r="S140" s="158"/>
      <c r="T140" s="108">
        <v>1263574.7450208638</v>
      </c>
      <c r="U140" s="108">
        <v>1317473.0196995386</v>
      </c>
      <c r="V140" s="157">
        <f t="shared" si="114"/>
        <v>53898.274678674759</v>
      </c>
      <c r="W140" s="158">
        <f t="shared" si="115"/>
        <v>4.2655390898766979E-2</v>
      </c>
      <c r="X140" s="159"/>
      <c r="Y140" s="89">
        <v>18326403.491269458</v>
      </c>
      <c r="Z140" s="89">
        <v>18437548.36213972</v>
      </c>
      <c r="AA140" s="157">
        <f t="shared" si="116"/>
        <v>111144.87087026238</v>
      </c>
      <c r="AB140" s="158">
        <f t="shared" si="117"/>
        <v>6.0647399214587222E-3</v>
      </c>
      <c r="AC140" s="158"/>
      <c r="AD140" s="204">
        <v>-2377042</v>
      </c>
      <c r="AE140" s="204">
        <v>-2377042</v>
      </c>
      <c r="AF140" s="292">
        <f t="shared" si="118"/>
        <v>0</v>
      </c>
      <c r="AG140" s="203">
        <f t="shared" si="119"/>
        <v>0</v>
      </c>
      <c r="AH140" s="158"/>
      <c r="AI140" s="291">
        <f t="shared" si="106"/>
        <v>15949361.491269458</v>
      </c>
      <c r="AJ140" s="291">
        <f t="shared" si="107"/>
        <v>16060506.36213972</v>
      </c>
      <c r="AK140" s="157">
        <f t="shared" si="120"/>
        <v>111144.87087026238</v>
      </c>
      <c r="AL140" s="158">
        <f t="shared" si="121"/>
        <v>6.9686094287286747E-3</v>
      </c>
      <c r="AN140" s="108">
        <f t="shared" si="122"/>
        <v>754.72831942441417</v>
      </c>
      <c r="AO140" s="108">
        <f t="shared" si="123"/>
        <v>767.96795889340569</v>
      </c>
      <c r="AP140" s="157">
        <f t="shared" si="124"/>
        <v>13.239639468991527</v>
      </c>
      <c r="AQ140" s="158">
        <f t="shared" si="125"/>
        <v>1.7542258754896865E-2</v>
      </c>
      <c r="AR140" s="293"/>
      <c r="AS140" s="108">
        <v>72.079295357220502</v>
      </c>
      <c r="AT140" s="108">
        <f t="shared" si="126"/>
        <v>60.449506626781215</v>
      </c>
      <c r="AU140" s="108">
        <f t="shared" si="127"/>
        <v>-11.629788730439287</v>
      </c>
      <c r="AV140" s="180">
        <f t="shared" si="128"/>
        <v>-0.16134714792649926</v>
      </c>
      <c r="AW140" s="293"/>
      <c r="AX140" s="108">
        <v>61.228606145314913</v>
      </c>
      <c r="AY140" s="108">
        <f t="shared" si="129"/>
        <v>63.750750977428559</v>
      </c>
      <c r="AZ140" s="157">
        <f t="shared" si="130"/>
        <v>2.5221448321136464</v>
      </c>
      <c r="BA140" s="158">
        <f t="shared" si="131"/>
        <v>4.1192262749339681E-2</v>
      </c>
      <c r="BB140" s="293"/>
      <c r="BC140" s="108">
        <f t="shared" si="132"/>
        <v>888.03622092694957</v>
      </c>
      <c r="BD140" s="108">
        <f t="shared" si="133"/>
        <v>892.16821649761539</v>
      </c>
      <c r="BE140" s="157">
        <f t="shared" si="134"/>
        <v>4.131995570665822</v>
      </c>
      <c r="BF140" s="158">
        <f t="shared" si="135"/>
        <v>4.6529583740996111E-3</v>
      </c>
      <c r="BG140" s="294"/>
      <c r="BH140" s="108">
        <v>-115.18350535446044</v>
      </c>
      <c r="BI140" s="108">
        <v>-115.18350535446044</v>
      </c>
      <c r="BJ140" s="157">
        <f t="shared" si="136"/>
        <v>0</v>
      </c>
      <c r="BK140" s="158">
        <f t="shared" si="137"/>
        <v>0</v>
      </c>
      <c r="BL140" s="158"/>
      <c r="BM140" s="108">
        <f t="shared" si="138"/>
        <v>772.85271557248916</v>
      </c>
      <c r="BN140" s="108">
        <f t="shared" si="139"/>
        <v>777.14634482433564</v>
      </c>
      <c r="BO140" s="268">
        <f t="shared" si="140"/>
        <v>4.2936292518464825</v>
      </c>
      <c r="BP140" s="158">
        <f t="shared" si="141"/>
        <v>5.5555595074360123E-3</v>
      </c>
    </row>
    <row r="141" spans="1:68">
      <c r="A141" s="82">
        <v>425</v>
      </c>
      <c r="B141" s="92">
        <v>17</v>
      </c>
      <c r="C141" s="92">
        <v>17</v>
      </c>
      <c r="D141" s="83" t="s">
        <v>153</v>
      </c>
      <c r="E141" s="85">
        <v>10256</v>
      </c>
      <c r="F141" s="108">
        <v>10190</v>
      </c>
      <c r="G141" s="157">
        <f t="shared" si="108"/>
        <v>-66</v>
      </c>
      <c r="H141" s="158">
        <f t="shared" si="109"/>
        <v>-6.4352574102964121E-3</v>
      </c>
      <c r="I141" s="158"/>
      <c r="J141" s="108">
        <v>14718140.330592668</v>
      </c>
      <c r="K141" s="291">
        <v>14920000.311785348</v>
      </c>
      <c r="L141" s="157">
        <f t="shared" si="110"/>
        <v>201859.98119268008</v>
      </c>
      <c r="M141" s="158">
        <f t="shared" si="111"/>
        <v>1.3715046647102569E-2</v>
      </c>
      <c r="N141" s="158"/>
      <c r="O141" s="108">
        <v>5366309.5995195089</v>
      </c>
      <c r="P141" s="291">
        <v>5359050.1497772252</v>
      </c>
      <c r="Q141" s="157">
        <f t="shared" si="112"/>
        <v>-7259.4497422836721</v>
      </c>
      <c r="R141" s="158">
        <f t="shared" si="113"/>
        <v>-1.352782504932938E-3</v>
      </c>
      <c r="S141" s="158"/>
      <c r="T141" s="108">
        <v>356099.04423203366</v>
      </c>
      <c r="U141" s="108">
        <v>392091.35724270565</v>
      </c>
      <c r="V141" s="157">
        <f t="shared" si="114"/>
        <v>35992.313010671991</v>
      </c>
      <c r="W141" s="158">
        <f t="shared" si="115"/>
        <v>0.10107388265613948</v>
      </c>
      <c r="X141" s="159"/>
      <c r="Y141" s="89">
        <v>20440548.974344209</v>
      </c>
      <c r="Z141" s="89">
        <v>20671141.818805281</v>
      </c>
      <c r="AA141" s="157">
        <f t="shared" si="116"/>
        <v>230592.84446107224</v>
      </c>
      <c r="AB141" s="158">
        <f t="shared" si="117"/>
        <v>1.1281147328797236E-2</v>
      </c>
      <c r="AC141" s="158"/>
      <c r="AD141" s="204">
        <v>1547504</v>
      </c>
      <c r="AE141" s="204">
        <v>1547504</v>
      </c>
      <c r="AF141" s="292">
        <f t="shared" si="118"/>
        <v>0</v>
      </c>
      <c r="AG141" s="203">
        <f t="shared" si="119"/>
        <v>0</v>
      </c>
      <c r="AH141" s="158"/>
      <c r="AI141" s="291">
        <f t="shared" si="106"/>
        <v>21988052.974344209</v>
      </c>
      <c r="AJ141" s="291">
        <f t="shared" si="107"/>
        <v>22218645.818805281</v>
      </c>
      <c r="AK141" s="157">
        <f t="shared" si="120"/>
        <v>230592.84446107224</v>
      </c>
      <c r="AL141" s="158">
        <f t="shared" si="121"/>
        <v>1.0487187962032352E-2</v>
      </c>
      <c r="AN141" s="108">
        <f t="shared" si="122"/>
        <v>1435.0760852761962</v>
      </c>
      <c r="AO141" s="108">
        <f t="shared" si="123"/>
        <v>1464.1805997826641</v>
      </c>
      <c r="AP141" s="157">
        <f t="shared" si="124"/>
        <v>29.104514506467922</v>
      </c>
      <c r="AQ141" s="158">
        <f t="shared" si="125"/>
        <v>2.0280816330979719E-2</v>
      </c>
      <c r="AR141" s="293"/>
      <c r="AS141" s="108">
        <v>523.236115397768</v>
      </c>
      <c r="AT141" s="108">
        <f t="shared" si="126"/>
        <v>525.91267416852065</v>
      </c>
      <c r="AU141" s="108">
        <f t="shared" si="127"/>
        <v>2.6765587707526493</v>
      </c>
      <c r="AV141" s="180">
        <f t="shared" si="128"/>
        <v>5.1153937810999714E-3</v>
      </c>
      <c r="AW141" s="293"/>
      <c r="AX141" s="108">
        <v>34.721045654449462</v>
      </c>
      <c r="AY141" s="108">
        <f t="shared" si="129"/>
        <v>38.478052722542259</v>
      </c>
      <c r="AZ141" s="157">
        <f t="shared" si="130"/>
        <v>3.7570070680927969</v>
      </c>
      <c r="BA141" s="158">
        <f t="shared" si="131"/>
        <v>0.10820547011985916</v>
      </c>
      <c r="BB141" s="293"/>
      <c r="BC141" s="108">
        <f t="shared" si="132"/>
        <v>1993.0332463284135</v>
      </c>
      <c r="BD141" s="108">
        <f t="shared" si="133"/>
        <v>2028.5713266737273</v>
      </c>
      <c r="BE141" s="157">
        <f t="shared" si="134"/>
        <v>35.538080345313801</v>
      </c>
      <c r="BF141" s="158">
        <f t="shared" si="135"/>
        <v>1.7831152797266388E-2</v>
      </c>
      <c r="BG141" s="294"/>
      <c r="BH141" s="108">
        <v>150.88767550702028</v>
      </c>
      <c r="BI141" s="108">
        <v>150.88767550702028</v>
      </c>
      <c r="BJ141" s="157">
        <f t="shared" si="136"/>
        <v>0</v>
      </c>
      <c r="BK141" s="158">
        <f t="shared" si="137"/>
        <v>0</v>
      </c>
      <c r="BL141" s="158"/>
      <c r="BM141" s="108">
        <f t="shared" si="138"/>
        <v>2143.920921835434</v>
      </c>
      <c r="BN141" s="108">
        <f t="shared" si="139"/>
        <v>2180.4362923263279</v>
      </c>
      <c r="BO141" s="268">
        <f t="shared" si="140"/>
        <v>36.515370490893929</v>
      </c>
      <c r="BP141" s="158">
        <f t="shared" si="141"/>
        <v>1.7032051004769674E-2</v>
      </c>
    </row>
    <row r="142" spans="1:68">
      <c r="A142" s="82">
        <v>426</v>
      </c>
      <c r="B142" s="92">
        <v>12</v>
      </c>
      <c r="C142" s="92">
        <v>12</v>
      </c>
      <c r="D142" s="83" t="s">
        <v>154</v>
      </c>
      <c r="E142" s="85">
        <v>11969</v>
      </c>
      <c r="F142" s="108">
        <v>11913</v>
      </c>
      <c r="G142" s="157">
        <f t="shared" si="108"/>
        <v>-56</v>
      </c>
      <c r="H142" s="158">
        <f t="shared" si="109"/>
        <v>-4.6787534464032086E-3</v>
      </c>
      <c r="I142" s="158"/>
      <c r="J142" s="108">
        <v>3957227.9007872911</v>
      </c>
      <c r="K142" s="291">
        <v>4048428.2206663438</v>
      </c>
      <c r="L142" s="157">
        <f t="shared" si="110"/>
        <v>91200.319879052695</v>
      </c>
      <c r="M142" s="158">
        <f t="shared" si="111"/>
        <v>2.3046516947105414E-2</v>
      </c>
      <c r="N142" s="158"/>
      <c r="O142" s="108">
        <v>5774867.4768797532</v>
      </c>
      <c r="P142" s="291">
        <v>5773619.7764503695</v>
      </c>
      <c r="Q142" s="157">
        <f t="shared" si="112"/>
        <v>-1247.7004293836653</v>
      </c>
      <c r="R142" s="158">
        <f t="shared" si="113"/>
        <v>-2.1605698042058213E-4</v>
      </c>
      <c r="S142" s="158"/>
      <c r="T142" s="108">
        <v>1011866.5799908205</v>
      </c>
      <c r="U142" s="108">
        <v>1104802.5358673972</v>
      </c>
      <c r="V142" s="157">
        <f t="shared" si="114"/>
        <v>92935.955876576714</v>
      </c>
      <c r="W142" s="158">
        <f t="shared" si="115"/>
        <v>9.1846057290892846E-2</v>
      </c>
      <c r="X142" s="159"/>
      <c r="Y142" s="89">
        <v>10743961.957657864</v>
      </c>
      <c r="Z142" s="89">
        <v>10926850.53298411</v>
      </c>
      <c r="AA142" s="157">
        <f t="shared" si="116"/>
        <v>182888.57532624528</v>
      </c>
      <c r="AB142" s="158">
        <f t="shared" si="117"/>
        <v>1.7022451870828681E-2</v>
      </c>
      <c r="AC142" s="158"/>
      <c r="AD142" s="204">
        <v>-1919035</v>
      </c>
      <c r="AE142" s="204">
        <v>-1919035</v>
      </c>
      <c r="AF142" s="292">
        <f t="shared" si="118"/>
        <v>0</v>
      </c>
      <c r="AG142" s="203">
        <f t="shared" si="119"/>
        <v>0</v>
      </c>
      <c r="AH142" s="158"/>
      <c r="AI142" s="291">
        <f t="shared" si="106"/>
        <v>8824926.9576578643</v>
      </c>
      <c r="AJ142" s="291">
        <f t="shared" si="107"/>
        <v>9007815.5329841096</v>
      </c>
      <c r="AK142" s="157">
        <f t="shared" si="120"/>
        <v>182888.57532624528</v>
      </c>
      <c r="AL142" s="158">
        <f t="shared" si="121"/>
        <v>2.0724089412155759E-2</v>
      </c>
      <c r="AN142" s="108">
        <f t="shared" si="122"/>
        <v>330.62310141091916</v>
      </c>
      <c r="AO142" s="108">
        <f t="shared" si="123"/>
        <v>339.83280623405892</v>
      </c>
      <c r="AP142" s="157">
        <f t="shared" si="124"/>
        <v>9.2097048231397594</v>
      </c>
      <c r="AQ142" s="158">
        <f t="shared" si="125"/>
        <v>2.7855599877436753E-2</v>
      </c>
      <c r="AR142" s="293"/>
      <c r="AS142" s="108">
        <v>482.48537696380259</v>
      </c>
      <c r="AT142" s="108">
        <f t="shared" si="126"/>
        <v>484.64868433227309</v>
      </c>
      <c r="AU142" s="108">
        <f t="shared" si="127"/>
        <v>2.1633073684704982</v>
      </c>
      <c r="AV142" s="180">
        <f t="shared" si="128"/>
        <v>4.4836744733774501E-3</v>
      </c>
      <c r="AW142" s="293"/>
      <c r="AX142" s="108">
        <v>84.540611579147836</v>
      </c>
      <c r="AY142" s="108">
        <f t="shared" si="129"/>
        <v>92.739237460538675</v>
      </c>
      <c r="AZ142" s="157">
        <f t="shared" si="130"/>
        <v>8.1986258813908393</v>
      </c>
      <c r="BA142" s="158">
        <f t="shared" si="131"/>
        <v>9.6978549459808397E-2</v>
      </c>
      <c r="BB142" s="293"/>
      <c r="BC142" s="108">
        <f t="shared" si="132"/>
        <v>897.64908995386952</v>
      </c>
      <c r="BD142" s="108">
        <f t="shared" si="133"/>
        <v>917.22072802687057</v>
      </c>
      <c r="BE142" s="157">
        <f t="shared" si="134"/>
        <v>19.571638073001054</v>
      </c>
      <c r="BF142" s="158">
        <f t="shared" si="135"/>
        <v>2.1803217194824816E-2</v>
      </c>
      <c r="BG142" s="294"/>
      <c r="BH142" s="108">
        <v>-160.33377892889965</v>
      </c>
      <c r="BI142" s="108">
        <v>-160.33377892889965</v>
      </c>
      <c r="BJ142" s="157">
        <f t="shared" si="136"/>
        <v>0</v>
      </c>
      <c r="BK142" s="158">
        <f t="shared" si="137"/>
        <v>0</v>
      </c>
      <c r="BL142" s="158"/>
      <c r="BM142" s="108">
        <f t="shared" si="138"/>
        <v>737.3153110249699</v>
      </c>
      <c r="BN142" s="108">
        <f t="shared" si="139"/>
        <v>756.13326055436164</v>
      </c>
      <c r="BO142" s="268">
        <f t="shared" si="140"/>
        <v>18.81794952939174</v>
      </c>
      <c r="BP142" s="158">
        <f t="shared" si="141"/>
        <v>2.5522255198026738E-2</v>
      </c>
    </row>
    <row r="143" spans="1:68">
      <c r="A143" s="82">
        <v>430</v>
      </c>
      <c r="B143" s="92">
        <v>2</v>
      </c>
      <c r="C143" s="92">
        <v>2</v>
      </c>
      <c r="D143" s="83" t="s">
        <v>155</v>
      </c>
      <c r="E143" s="85">
        <v>15420</v>
      </c>
      <c r="F143" s="108">
        <v>15295</v>
      </c>
      <c r="G143" s="157">
        <f t="shared" si="108"/>
        <v>-125</v>
      </c>
      <c r="H143" s="158">
        <f t="shared" si="109"/>
        <v>-8.1063553826199748E-3</v>
      </c>
      <c r="I143" s="158"/>
      <c r="J143" s="108">
        <v>4502500.4296591543</v>
      </c>
      <c r="K143" s="291">
        <v>4250409.6889785184</v>
      </c>
      <c r="L143" s="157">
        <f t="shared" si="110"/>
        <v>-252090.74068063591</v>
      </c>
      <c r="M143" s="158">
        <f t="shared" si="111"/>
        <v>-5.5989054219750409E-2</v>
      </c>
      <c r="N143" s="158"/>
      <c r="O143" s="108">
        <v>5928569.7651897902</v>
      </c>
      <c r="P143" s="291">
        <v>6541720.0834448449</v>
      </c>
      <c r="Q143" s="157">
        <f t="shared" si="112"/>
        <v>613150.31825505476</v>
      </c>
      <c r="R143" s="158">
        <f t="shared" si="113"/>
        <v>0.10342297426526549</v>
      </c>
      <c r="S143" s="158"/>
      <c r="T143" s="108">
        <v>2343748.0859742085</v>
      </c>
      <c r="U143" s="108">
        <v>2483555.3799908408</v>
      </c>
      <c r="V143" s="157">
        <f t="shared" si="114"/>
        <v>139807.29401663225</v>
      </c>
      <c r="W143" s="158">
        <f t="shared" si="115"/>
        <v>5.9651160827943493E-2</v>
      </c>
      <c r="X143" s="159"/>
      <c r="Y143" s="89">
        <v>12774818.280823153</v>
      </c>
      <c r="Z143" s="89">
        <v>13275685.152414205</v>
      </c>
      <c r="AA143" s="157">
        <f t="shared" si="116"/>
        <v>500866.87159105204</v>
      </c>
      <c r="AB143" s="158">
        <f t="shared" si="117"/>
        <v>3.9207357833255879E-2</v>
      </c>
      <c r="AC143" s="158"/>
      <c r="AD143" s="204">
        <v>-1759653</v>
      </c>
      <c r="AE143" s="204">
        <v>-1759653</v>
      </c>
      <c r="AF143" s="292">
        <f t="shared" si="118"/>
        <v>0</v>
      </c>
      <c r="AG143" s="203">
        <f t="shared" si="119"/>
        <v>0</v>
      </c>
      <c r="AH143" s="158"/>
      <c r="AI143" s="291">
        <f t="shared" si="106"/>
        <v>11015165.280823153</v>
      </c>
      <c r="AJ143" s="291">
        <f t="shared" si="107"/>
        <v>11516032.152414205</v>
      </c>
      <c r="AK143" s="157">
        <f t="shared" si="120"/>
        <v>500866.87159105204</v>
      </c>
      <c r="AL143" s="158">
        <f t="shared" si="121"/>
        <v>4.5470663292092039E-2</v>
      </c>
      <c r="AN143" s="108">
        <f t="shared" si="122"/>
        <v>291.99094874572984</v>
      </c>
      <c r="AO143" s="108">
        <f t="shared" si="123"/>
        <v>277.89537031569262</v>
      </c>
      <c r="AP143" s="157">
        <f t="shared" si="124"/>
        <v>-14.095578430037222</v>
      </c>
      <c r="AQ143" s="158">
        <f t="shared" si="125"/>
        <v>-4.8274025241487419E-2</v>
      </c>
      <c r="AR143" s="293"/>
      <c r="AS143" s="108">
        <v>384.47274741827431</v>
      </c>
      <c r="AT143" s="108">
        <f t="shared" si="126"/>
        <v>427.70317642659984</v>
      </c>
      <c r="AU143" s="108">
        <f t="shared" si="127"/>
        <v>43.23042900832553</v>
      </c>
      <c r="AV143" s="180">
        <f t="shared" si="128"/>
        <v>0.11244081485259194</v>
      </c>
      <c r="AW143" s="293"/>
      <c r="AX143" s="108">
        <v>151.99403929793829</v>
      </c>
      <c r="AY143" s="108">
        <f t="shared" si="129"/>
        <v>162.37694540639691</v>
      </c>
      <c r="AZ143" s="157">
        <f t="shared" si="130"/>
        <v>10.382906108458627</v>
      </c>
      <c r="BA143" s="158">
        <f t="shared" si="131"/>
        <v>6.8311271655239605E-2</v>
      </c>
      <c r="BB143" s="293"/>
      <c r="BC143" s="108">
        <f t="shared" si="132"/>
        <v>828.45773546194243</v>
      </c>
      <c r="BD143" s="108">
        <f t="shared" si="133"/>
        <v>867.97549214868945</v>
      </c>
      <c r="BE143" s="157">
        <f t="shared" si="134"/>
        <v>39.51775668674702</v>
      </c>
      <c r="BF143" s="158">
        <f t="shared" si="135"/>
        <v>4.7700389525257056E-2</v>
      </c>
      <c r="BG143" s="294"/>
      <c r="BH143" s="108">
        <v>-114.11498054474708</v>
      </c>
      <c r="BI143" s="108">
        <v>-114.11498054474708</v>
      </c>
      <c r="BJ143" s="157">
        <f t="shared" si="136"/>
        <v>0</v>
      </c>
      <c r="BK143" s="158">
        <f t="shared" si="137"/>
        <v>0</v>
      </c>
      <c r="BL143" s="158"/>
      <c r="BM143" s="108">
        <f t="shared" si="138"/>
        <v>714.34275491719541</v>
      </c>
      <c r="BN143" s="108">
        <f t="shared" si="139"/>
        <v>752.92789489468487</v>
      </c>
      <c r="BO143" s="268">
        <f t="shared" si="140"/>
        <v>38.585139977489462</v>
      </c>
      <c r="BP143" s="158">
        <f t="shared" si="141"/>
        <v>5.4014882508274534E-2</v>
      </c>
    </row>
    <row r="144" spans="1:68">
      <c r="A144" s="82">
        <v>433</v>
      </c>
      <c r="B144" s="92">
        <v>5</v>
      </c>
      <c r="C144" s="92">
        <v>5</v>
      </c>
      <c r="D144" s="83" t="s">
        <v>156</v>
      </c>
      <c r="E144" s="85">
        <v>7692</v>
      </c>
      <c r="F144" s="108">
        <v>7657</v>
      </c>
      <c r="G144" s="157">
        <f t="shared" si="108"/>
        <v>-35</v>
      </c>
      <c r="H144" s="158">
        <f t="shared" si="109"/>
        <v>-4.5501820072802908E-3</v>
      </c>
      <c r="I144" s="158"/>
      <c r="J144" s="108">
        <v>2423315.9170288653</v>
      </c>
      <c r="K144" s="291">
        <v>2576425.8478786387</v>
      </c>
      <c r="L144" s="157">
        <f t="shared" si="110"/>
        <v>153109.93084977334</v>
      </c>
      <c r="M144" s="158">
        <f t="shared" si="111"/>
        <v>6.318199363684103E-2</v>
      </c>
      <c r="N144" s="158"/>
      <c r="O144" s="108">
        <v>2321834.6030742698</v>
      </c>
      <c r="P144" s="291">
        <v>2238673.9936361602</v>
      </c>
      <c r="Q144" s="157">
        <f t="shared" si="112"/>
        <v>-83160.609438109677</v>
      </c>
      <c r="R144" s="158">
        <f t="shared" si="113"/>
        <v>-3.5816767192632618E-2</v>
      </c>
      <c r="S144" s="158"/>
      <c r="T144" s="108">
        <v>885400.76478902367</v>
      </c>
      <c r="U144" s="108">
        <v>942666.73584324226</v>
      </c>
      <c r="V144" s="157">
        <f t="shared" si="114"/>
        <v>57265.971054218593</v>
      </c>
      <c r="W144" s="158">
        <f t="shared" si="115"/>
        <v>6.4678023028209297E-2</v>
      </c>
      <c r="X144" s="159"/>
      <c r="Y144" s="89">
        <v>5630551.2848921586</v>
      </c>
      <c r="Z144" s="89">
        <v>5757766.577358041</v>
      </c>
      <c r="AA144" s="157">
        <f t="shared" si="116"/>
        <v>127215.29246588238</v>
      </c>
      <c r="AB144" s="158">
        <f t="shared" si="117"/>
        <v>2.2593754328679189E-2</v>
      </c>
      <c r="AC144" s="158"/>
      <c r="AD144" s="204">
        <v>-856026</v>
      </c>
      <c r="AE144" s="204">
        <v>-856026</v>
      </c>
      <c r="AF144" s="292">
        <f t="shared" si="118"/>
        <v>0</v>
      </c>
      <c r="AG144" s="203">
        <f t="shared" si="119"/>
        <v>0</v>
      </c>
      <c r="AH144" s="158"/>
      <c r="AI144" s="291">
        <f t="shared" si="106"/>
        <v>4774525.2848921586</v>
      </c>
      <c r="AJ144" s="291">
        <f t="shared" si="107"/>
        <v>4901740.577358041</v>
      </c>
      <c r="AK144" s="157">
        <f t="shared" si="120"/>
        <v>127215.29246588238</v>
      </c>
      <c r="AL144" s="158">
        <f t="shared" si="121"/>
        <v>2.6644594985898325E-2</v>
      </c>
      <c r="AN144" s="108">
        <f t="shared" si="122"/>
        <v>315.04367096059093</v>
      </c>
      <c r="AO144" s="108">
        <f t="shared" si="123"/>
        <v>336.47980251777966</v>
      </c>
      <c r="AP144" s="157">
        <f t="shared" si="124"/>
        <v>21.43613155718873</v>
      </c>
      <c r="AQ144" s="158">
        <f t="shared" si="125"/>
        <v>6.8041778118660232E-2</v>
      </c>
      <c r="AR144" s="293"/>
      <c r="AS144" s="108">
        <v>301.85057242255198</v>
      </c>
      <c r="AT144" s="108">
        <f t="shared" si="126"/>
        <v>292.36959561658091</v>
      </c>
      <c r="AU144" s="108">
        <f t="shared" si="127"/>
        <v>-9.4809768059710677</v>
      </c>
      <c r="AV144" s="180">
        <f t="shared" si="128"/>
        <v>-3.140950414597498E-2</v>
      </c>
      <c r="AW144" s="293"/>
      <c r="AX144" s="108">
        <v>115.10670369072071</v>
      </c>
      <c r="AY144" s="108">
        <f t="shared" si="129"/>
        <v>123.11175863174118</v>
      </c>
      <c r="AZ144" s="157">
        <f t="shared" si="130"/>
        <v>8.0050549410204752</v>
      </c>
      <c r="BA144" s="158">
        <f t="shared" si="131"/>
        <v>6.9544645831655413E-2</v>
      </c>
      <c r="BB144" s="293"/>
      <c r="BC144" s="108">
        <f t="shared" si="132"/>
        <v>732.00094707386359</v>
      </c>
      <c r="BD144" s="108">
        <f t="shared" si="133"/>
        <v>751.96115676610168</v>
      </c>
      <c r="BE144" s="157">
        <f t="shared" si="134"/>
        <v>19.960209692238095</v>
      </c>
      <c r="BF144" s="158">
        <f t="shared" si="135"/>
        <v>2.7268010747838529E-2</v>
      </c>
      <c r="BG144" s="294"/>
      <c r="BH144" s="108">
        <v>-111.28783151326053</v>
      </c>
      <c r="BI144" s="108">
        <v>-111.28783151326053</v>
      </c>
      <c r="BJ144" s="157">
        <f t="shared" si="136"/>
        <v>0</v>
      </c>
      <c r="BK144" s="158">
        <f t="shared" si="137"/>
        <v>0</v>
      </c>
      <c r="BL144" s="158"/>
      <c r="BM144" s="108">
        <f t="shared" si="138"/>
        <v>620.713115560603</v>
      </c>
      <c r="BN144" s="108">
        <f t="shared" si="139"/>
        <v>640.16463071151111</v>
      </c>
      <c r="BO144" s="268">
        <f t="shared" si="140"/>
        <v>19.451515150908108</v>
      </c>
      <c r="BP144" s="158">
        <f t="shared" si="141"/>
        <v>3.1337367719933361E-2</v>
      </c>
    </row>
    <row r="145" spans="1:68">
      <c r="A145" s="82">
        <v>434</v>
      </c>
      <c r="B145" s="92">
        <v>1</v>
      </c>
      <c r="C145" s="93">
        <v>34</v>
      </c>
      <c r="D145" s="83" t="s">
        <v>157</v>
      </c>
      <c r="E145" s="85">
        <v>14458</v>
      </c>
      <c r="F145" s="108">
        <v>14352</v>
      </c>
      <c r="G145" s="157">
        <f t="shared" si="108"/>
        <v>-106</v>
      </c>
      <c r="H145" s="158">
        <f t="shared" si="109"/>
        <v>-7.3315811315534654E-3</v>
      </c>
      <c r="I145" s="158"/>
      <c r="J145" s="108">
        <v>7465458.3568938794</v>
      </c>
      <c r="K145" s="291">
        <v>7327638.9426137581</v>
      </c>
      <c r="L145" s="157">
        <f t="shared" si="110"/>
        <v>-137819.41428012121</v>
      </c>
      <c r="M145" s="158">
        <f t="shared" si="111"/>
        <v>-1.846094475268939E-2</v>
      </c>
      <c r="N145" s="158"/>
      <c r="O145" s="108">
        <v>-42579.199514508313</v>
      </c>
      <c r="P145" s="291">
        <v>-434049.24657378608</v>
      </c>
      <c r="Q145" s="157">
        <f t="shared" si="112"/>
        <v>-391470.04705927777</v>
      </c>
      <c r="R145" s="158">
        <f t="shared" si="113"/>
        <v>9.1939268826763509</v>
      </c>
      <c r="S145" s="158"/>
      <c r="T145" s="108">
        <v>1772412.2345274654</v>
      </c>
      <c r="U145" s="108">
        <v>1872813.4183812139</v>
      </c>
      <c r="V145" s="157">
        <f t="shared" si="114"/>
        <v>100401.18385374849</v>
      </c>
      <c r="W145" s="158">
        <f t="shared" si="115"/>
        <v>5.6646632142276977E-2</v>
      </c>
      <c r="X145" s="159"/>
      <c r="Y145" s="89">
        <v>9195291.391906837</v>
      </c>
      <c r="Z145" s="89">
        <v>8766403.1144211851</v>
      </c>
      <c r="AA145" s="157">
        <f t="shared" si="116"/>
        <v>-428888.2774856519</v>
      </c>
      <c r="AB145" s="158">
        <f t="shared" si="117"/>
        <v>-4.6642162733758992E-2</v>
      </c>
      <c r="AC145" s="158"/>
      <c r="AD145" s="204">
        <v>471036</v>
      </c>
      <c r="AE145" s="204">
        <v>471036</v>
      </c>
      <c r="AF145" s="292">
        <f t="shared" si="118"/>
        <v>0</v>
      </c>
      <c r="AG145" s="203">
        <f t="shared" si="119"/>
        <v>0</v>
      </c>
      <c r="AH145" s="158"/>
      <c r="AI145" s="291">
        <f t="shared" si="106"/>
        <v>9666327.391906837</v>
      </c>
      <c r="AJ145" s="291">
        <f t="shared" si="107"/>
        <v>9237439.1144211851</v>
      </c>
      <c r="AK145" s="157">
        <f t="shared" si="120"/>
        <v>-428888.2774856519</v>
      </c>
      <c r="AL145" s="158">
        <f t="shared" si="121"/>
        <v>-4.4369310090276885E-2</v>
      </c>
      <c r="AN145" s="108">
        <f t="shared" si="122"/>
        <v>516.35484554529535</v>
      </c>
      <c r="AO145" s="108">
        <f t="shared" si="123"/>
        <v>510.56570112972116</v>
      </c>
      <c r="AP145" s="157">
        <f t="shared" si="124"/>
        <v>-5.7891444155741851</v>
      </c>
      <c r="AQ145" s="158">
        <f t="shared" si="125"/>
        <v>-1.1211562098270952E-2</v>
      </c>
      <c r="AR145" s="293"/>
      <c r="AS145" s="108">
        <v>-2.9450269411058456</v>
      </c>
      <c r="AT145" s="108">
        <f t="shared" si="126"/>
        <v>-30.24311918713671</v>
      </c>
      <c r="AU145" s="108">
        <f t="shared" si="127"/>
        <v>-27.298092246030865</v>
      </c>
      <c r="AV145" s="180">
        <f t="shared" si="128"/>
        <v>9.2692164764307865</v>
      </c>
      <c r="AW145" s="293"/>
      <c r="AX145" s="108">
        <v>122.59041599996303</v>
      </c>
      <c r="AY145" s="108">
        <f t="shared" si="129"/>
        <v>130.49145891730865</v>
      </c>
      <c r="AZ145" s="157">
        <f t="shared" si="130"/>
        <v>7.9010429173456203</v>
      </c>
      <c r="BA145" s="158">
        <f t="shared" si="131"/>
        <v>6.4450739096504922E-2</v>
      </c>
      <c r="BB145" s="293"/>
      <c r="BC145" s="108">
        <f t="shared" si="132"/>
        <v>636.00023460415252</v>
      </c>
      <c r="BD145" s="108">
        <f t="shared" si="133"/>
        <v>610.814040859893</v>
      </c>
      <c r="BE145" s="157">
        <f t="shared" si="134"/>
        <v>-25.186193744259526</v>
      </c>
      <c r="BF145" s="158">
        <f t="shared" si="135"/>
        <v>-3.9600918952389146E-2</v>
      </c>
      <c r="BG145" s="294"/>
      <c r="BH145" s="108">
        <v>32.579609904551113</v>
      </c>
      <c r="BI145" s="108">
        <v>32.579609904551113</v>
      </c>
      <c r="BJ145" s="157">
        <f t="shared" si="136"/>
        <v>0</v>
      </c>
      <c r="BK145" s="158">
        <f t="shared" si="137"/>
        <v>0</v>
      </c>
      <c r="BL145" s="158"/>
      <c r="BM145" s="108">
        <f t="shared" si="138"/>
        <v>668.57984450870367</v>
      </c>
      <c r="BN145" s="108">
        <f t="shared" si="139"/>
        <v>643.63427497360544</v>
      </c>
      <c r="BO145" s="268">
        <f t="shared" si="140"/>
        <v>-24.94556953509823</v>
      </c>
      <c r="BP145" s="158">
        <f t="shared" si="141"/>
        <v>-3.7311279632471009E-2</v>
      </c>
    </row>
    <row r="146" spans="1:68">
      <c r="A146" s="82">
        <v>435</v>
      </c>
      <c r="B146" s="92">
        <v>13</v>
      </c>
      <c r="C146" s="92">
        <v>13</v>
      </c>
      <c r="D146" s="83" t="s">
        <v>158</v>
      </c>
      <c r="E146" s="85">
        <v>702</v>
      </c>
      <c r="F146" s="108">
        <v>711</v>
      </c>
      <c r="G146" s="157">
        <f t="shared" si="108"/>
        <v>9</v>
      </c>
      <c r="H146" s="158">
        <f t="shared" si="109"/>
        <v>1.282051282051282E-2</v>
      </c>
      <c r="I146" s="158"/>
      <c r="J146" s="108">
        <v>972195.44294430106</v>
      </c>
      <c r="K146" s="291">
        <v>1036572.7058743556</v>
      </c>
      <c r="L146" s="157">
        <f t="shared" si="110"/>
        <v>64377.262930054567</v>
      </c>
      <c r="M146" s="158">
        <f t="shared" si="111"/>
        <v>6.6218437246617357E-2</v>
      </c>
      <c r="N146" s="158"/>
      <c r="O146" s="108">
        <v>39218.63958050459</v>
      </c>
      <c r="P146" s="291">
        <v>34903.256103608262</v>
      </c>
      <c r="Q146" s="157">
        <f t="shared" si="112"/>
        <v>-4315.3834768963279</v>
      </c>
      <c r="R146" s="158">
        <f t="shared" si="113"/>
        <v>-0.11003399207762132</v>
      </c>
      <c r="S146" s="158"/>
      <c r="T146" s="108">
        <v>127921.0533019718</v>
      </c>
      <c r="U146" s="108">
        <v>132922.21990192358</v>
      </c>
      <c r="V146" s="157">
        <f t="shared" si="114"/>
        <v>5001.1665999517863</v>
      </c>
      <c r="W146" s="158">
        <f t="shared" si="115"/>
        <v>3.9095727175932328E-2</v>
      </c>
      <c r="X146" s="159"/>
      <c r="Y146" s="89">
        <v>1139335.1358267774</v>
      </c>
      <c r="Z146" s="89">
        <v>1204398.1818798874</v>
      </c>
      <c r="AA146" s="157">
        <f t="shared" si="116"/>
        <v>65063.046053109923</v>
      </c>
      <c r="AB146" s="158">
        <f t="shared" si="117"/>
        <v>5.710615253333326E-2</v>
      </c>
      <c r="AC146" s="158"/>
      <c r="AD146" s="204">
        <v>-196172</v>
      </c>
      <c r="AE146" s="204">
        <v>-196172</v>
      </c>
      <c r="AF146" s="292">
        <f t="shared" si="118"/>
        <v>0</v>
      </c>
      <c r="AG146" s="203">
        <f t="shared" si="119"/>
        <v>0</v>
      </c>
      <c r="AH146" s="158"/>
      <c r="AI146" s="291">
        <f t="shared" si="106"/>
        <v>943163.13582677743</v>
      </c>
      <c r="AJ146" s="291">
        <f t="shared" si="107"/>
        <v>1008226.1818798874</v>
      </c>
      <c r="AK146" s="157">
        <f t="shared" si="120"/>
        <v>65063.046053109923</v>
      </c>
      <c r="AL146" s="158">
        <f t="shared" si="121"/>
        <v>6.89838730773501E-2</v>
      </c>
      <c r="AN146" s="108">
        <f t="shared" si="122"/>
        <v>1384.8937933679501</v>
      </c>
      <c r="AO146" s="108">
        <f t="shared" si="123"/>
        <v>1457.9081657867168</v>
      </c>
      <c r="AP146" s="157">
        <f t="shared" si="124"/>
        <v>73.014372418766698</v>
      </c>
      <c r="AQ146" s="158">
        <f t="shared" si="125"/>
        <v>5.2722001332103328E-2</v>
      </c>
      <c r="AR146" s="293"/>
      <c r="AS146" s="108">
        <v>55.86700794943674</v>
      </c>
      <c r="AT146" s="108">
        <f t="shared" si="126"/>
        <v>49.090374266678289</v>
      </c>
      <c r="AU146" s="108">
        <f t="shared" si="127"/>
        <v>-6.776633682758451</v>
      </c>
      <c r="AV146" s="180">
        <f t="shared" si="128"/>
        <v>-0.12129938458296788</v>
      </c>
      <c r="AW146" s="293"/>
      <c r="AX146" s="108">
        <v>182.22372265238147</v>
      </c>
      <c r="AY146" s="108">
        <f t="shared" si="129"/>
        <v>186.95108284377437</v>
      </c>
      <c r="AZ146" s="157">
        <f t="shared" si="130"/>
        <v>4.7273601913929042</v>
      </c>
      <c r="BA146" s="158">
        <f t="shared" si="131"/>
        <v>2.5942616705350918E-2</v>
      </c>
      <c r="BB146" s="293"/>
      <c r="BC146" s="108">
        <f t="shared" si="132"/>
        <v>1622.9845239697684</v>
      </c>
      <c r="BD146" s="108">
        <f t="shared" si="133"/>
        <v>1693.9496228971693</v>
      </c>
      <c r="BE146" s="157">
        <f t="shared" si="134"/>
        <v>70.965098927400959</v>
      </c>
      <c r="BF146" s="158">
        <f t="shared" si="135"/>
        <v>4.3725061994936705E-2</v>
      </c>
      <c r="BG146" s="294"/>
      <c r="BH146" s="108">
        <v>-279.44729344729348</v>
      </c>
      <c r="BI146" s="108">
        <v>-279.44729344729348</v>
      </c>
      <c r="BJ146" s="157">
        <f t="shared" si="136"/>
        <v>0</v>
      </c>
      <c r="BK146" s="158">
        <f t="shared" si="137"/>
        <v>0</v>
      </c>
      <c r="BL146" s="158"/>
      <c r="BM146" s="108">
        <f t="shared" si="138"/>
        <v>1343.5372305224751</v>
      </c>
      <c r="BN146" s="108">
        <f t="shared" si="139"/>
        <v>1418.0396369618668</v>
      </c>
      <c r="BO146" s="268">
        <f t="shared" si="140"/>
        <v>74.502406439391734</v>
      </c>
      <c r="BP146" s="158">
        <f t="shared" si="141"/>
        <v>5.5452431645991097E-2</v>
      </c>
    </row>
    <row r="147" spans="1:68">
      <c r="A147" s="82">
        <v>436</v>
      </c>
      <c r="B147" s="92">
        <v>17</v>
      </c>
      <c r="C147" s="92">
        <v>17</v>
      </c>
      <c r="D147" s="83" t="s">
        <v>159</v>
      </c>
      <c r="E147" s="85">
        <v>2033</v>
      </c>
      <c r="F147" s="108">
        <v>2008</v>
      </c>
      <c r="G147" s="157">
        <f t="shared" si="108"/>
        <v>-25</v>
      </c>
      <c r="H147" s="158">
        <f t="shared" si="109"/>
        <v>-1.2297097884899164E-2</v>
      </c>
      <c r="I147" s="158"/>
      <c r="J147" s="108">
        <v>2262121.4864355419</v>
      </c>
      <c r="K147" s="291">
        <v>2419260.2871867009</v>
      </c>
      <c r="L147" s="157">
        <f t="shared" si="110"/>
        <v>157138.80075115897</v>
      </c>
      <c r="M147" s="158">
        <f t="shared" si="111"/>
        <v>6.9465235043041335E-2</v>
      </c>
      <c r="N147" s="158"/>
      <c r="O147" s="108">
        <v>1322122.3210168818</v>
      </c>
      <c r="P147" s="291">
        <v>1424850.012090313</v>
      </c>
      <c r="Q147" s="157">
        <f t="shared" si="112"/>
        <v>102727.69107343117</v>
      </c>
      <c r="R147" s="158">
        <f t="shared" si="113"/>
        <v>7.7699082331822655E-2</v>
      </c>
      <c r="S147" s="158"/>
      <c r="T147" s="108">
        <v>203860.20739878633</v>
      </c>
      <c r="U147" s="108">
        <v>217285.85947662604</v>
      </c>
      <c r="V147" s="157">
        <f t="shared" si="114"/>
        <v>13425.65207783971</v>
      </c>
      <c r="W147" s="158">
        <f t="shared" si="115"/>
        <v>6.5857149117761762E-2</v>
      </c>
      <c r="X147" s="159"/>
      <c r="Y147" s="89">
        <v>3788104.0148512097</v>
      </c>
      <c r="Z147" s="89">
        <v>4061396.15875364</v>
      </c>
      <c r="AA147" s="157">
        <f t="shared" si="116"/>
        <v>273292.14390243031</v>
      </c>
      <c r="AB147" s="158">
        <f t="shared" si="117"/>
        <v>7.2144836263997036E-2</v>
      </c>
      <c r="AC147" s="158"/>
      <c r="AD147" s="204">
        <v>-234161</v>
      </c>
      <c r="AE147" s="204">
        <v>-234161</v>
      </c>
      <c r="AF147" s="292">
        <f t="shared" si="118"/>
        <v>0</v>
      </c>
      <c r="AG147" s="203">
        <f t="shared" si="119"/>
        <v>0</v>
      </c>
      <c r="AH147" s="158"/>
      <c r="AI147" s="291">
        <f t="shared" si="106"/>
        <v>3553943.0148512097</v>
      </c>
      <c r="AJ147" s="291">
        <f t="shared" si="107"/>
        <v>3827235.15875364</v>
      </c>
      <c r="AK147" s="157">
        <f t="shared" si="120"/>
        <v>273292.14390243031</v>
      </c>
      <c r="AL147" s="158">
        <f t="shared" si="121"/>
        <v>7.6898290929369909E-2</v>
      </c>
      <c r="AN147" s="108">
        <f t="shared" si="122"/>
        <v>1112.7011738492581</v>
      </c>
      <c r="AO147" s="108">
        <f t="shared" si="123"/>
        <v>1204.810899993377</v>
      </c>
      <c r="AP147" s="157">
        <f t="shared" si="124"/>
        <v>92.109726144118895</v>
      </c>
      <c r="AQ147" s="158">
        <f t="shared" si="125"/>
        <v>8.2780290260210831E-2</v>
      </c>
      <c r="AR147" s="293"/>
      <c r="AS147" s="108">
        <v>650.33070389418685</v>
      </c>
      <c r="AT147" s="108">
        <f t="shared" si="126"/>
        <v>709.58665940752644</v>
      </c>
      <c r="AU147" s="108">
        <f t="shared" si="127"/>
        <v>59.255955513339586</v>
      </c>
      <c r="AV147" s="180">
        <f t="shared" si="128"/>
        <v>9.1116650587945977E-2</v>
      </c>
      <c r="AW147" s="293"/>
      <c r="AX147" s="108">
        <v>100.27555700874881</v>
      </c>
      <c r="AY147" s="108">
        <f t="shared" si="129"/>
        <v>108.21008938078985</v>
      </c>
      <c r="AZ147" s="157">
        <f t="shared" si="130"/>
        <v>7.9345323720410477</v>
      </c>
      <c r="BA147" s="158">
        <f t="shared" si="131"/>
        <v>7.9127282946419117E-2</v>
      </c>
      <c r="BB147" s="293"/>
      <c r="BC147" s="108">
        <f t="shared" si="132"/>
        <v>1863.3074347521936</v>
      </c>
      <c r="BD147" s="108">
        <f t="shared" si="133"/>
        <v>2022.6076487816933</v>
      </c>
      <c r="BE147" s="157">
        <f t="shared" si="134"/>
        <v>159.30021402949978</v>
      </c>
      <c r="BF147" s="158">
        <f t="shared" si="135"/>
        <v>8.5493253050152485E-2</v>
      </c>
      <c r="BG147" s="294"/>
      <c r="BH147" s="108">
        <v>-115.18002951303492</v>
      </c>
      <c r="BI147" s="108">
        <v>-115.18002951303492</v>
      </c>
      <c r="BJ147" s="157">
        <f t="shared" si="136"/>
        <v>0</v>
      </c>
      <c r="BK147" s="158">
        <f t="shared" si="137"/>
        <v>0</v>
      </c>
      <c r="BL147" s="158"/>
      <c r="BM147" s="108">
        <f t="shared" si="138"/>
        <v>1748.1274052391586</v>
      </c>
      <c r="BN147" s="108">
        <f t="shared" si="139"/>
        <v>1905.9936049569919</v>
      </c>
      <c r="BO147" s="268">
        <f t="shared" si="140"/>
        <v>157.8661997178333</v>
      </c>
      <c r="BP147" s="158">
        <f t="shared" si="141"/>
        <v>9.0305889173012452E-2</v>
      </c>
    </row>
    <row r="148" spans="1:68">
      <c r="A148" s="82">
        <v>440</v>
      </c>
      <c r="B148" s="92">
        <v>15</v>
      </c>
      <c r="C148" s="92">
        <v>15</v>
      </c>
      <c r="D148" s="83" t="s">
        <v>160</v>
      </c>
      <c r="E148" s="85">
        <v>5843</v>
      </c>
      <c r="F148" s="108">
        <v>5884</v>
      </c>
      <c r="G148" s="157">
        <f t="shared" si="108"/>
        <v>41</v>
      </c>
      <c r="H148" s="158">
        <f t="shared" si="109"/>
        <v>7.0169433510183128E-3</v>
      </c>
      <c r="I148" s="158"/>
      <c r="J148" s="108">
        <v>8928938.6573633812</v>
      </c>
      <c r="K148" s="291">
        <v>9536242.4352069534</v>
      </c>
      <c r="L148" s="157">
        <f t="shared" si="110"/>
        <v>607303.7778435722</v>
      </c>
      <c r="M148" s="158">
        <f t="shared" si="111"/>
        <v>6.8015225677774169E-2</v>
      </c>
      <c r="N148" s="158"/>
      <c r="O148" s="108">
        <v>3241521.0641968925</v>
      </c>
      <c r="P148" s="291">
        <v>3273785.0129529429</v>
      </c>
      <c r="Q148" s="157">
        <f t="shared" si="112"/>
        <v>32263.948756050318</v>
      </c>
      <c r="R148" s="158">
        <f t="shared" si="113"/>
        <v>9.9533361397557089E-3</v>
      </c>
      <c r="S148" s="158"/>
      <c r="T148" s="108">
        <v>365603.40882456768</v>
      </c>
      <c r="U148" s="108">
        <v>395218.2397678956</v>
      </c>
      <c r="V148" s="157">
        <f t="shared" si="114"/>
        <v>29614.830943327921</v>
      </c>
      <c r="W148" s="158">
        <f t="shared" si="115"/>
        <v>8.1002611651081177E-2</v>
      </c>
      <c r="X148" s="159"/>
      <c r="Y148" s="89">
        <v>12536063.13038484</v>
      </c>
      <c r="Z148" s="89">
        <v>13205245.687927792</v>
      </c>
      <c r="AA148" s="157">
        <f t="shared" si="116"/>
        <v>669182.55754295178</v>
      </c>
      <c r="AB148" s="158">
        <f t="shared" si="117"/>
        <v>5.3380598883631246E-2</v>
      </c>
      <c r="AC148" s="158"/>
      <c r="AD148" s="204">
        <v>-1541762</v>
      </c>
      <c r="AE148" s="204">
        <v>-1541762</v>
      </c>
      <c r="AF148" s="292">
        <f t="shared" si="118"/>
        <v>0</v>
      </c>
      <c r="AG148" s="203">
        <f t="shared" si="119"/>
        <v>0</v>
      </c>
      <c r="AH148" s="158"/>
      <c r="AI148" s="291">
        <f t="shared" si="106"/>
        <v>10994301.13038484</v>
      </c>
      <c r="AJ148" s="291">
        <f t="shared" si="107"/>
        <v>11663483.687927792</v>
      </c>
      <c r="AK148" s="157">
        <f t="shared" si="120"/>
        <v>669182.55754295178</v>
      </c>
      <c r="AL148" s="158">
        <f t="shared" si="121"/>
        <v>6.0866311519659821E-2</v>
      </c>
      <c r="AN148" s="108">
        <f t="shared" si="122"/>
        <v>1528.1428474008867</v>
      </c>
      <c r="AO148" s="108">
        <f t="shared" si="123"/>
        <v>1620.7074159087276</v>
      </c>
      <c r="AP148" s="157">
        <f t="shared" si="124"/>
        <v>92.564568507840931</v>
      </c>
      <c r="AQ148" s="158">
        <f t="shared" si="125"/>
        <v>6.0573243309863113E-2</v>
      </c>
      <c r="AR148" s="293"/>
      <c r="AS148" s="108">
        <v>554.76999216102899</v>
      </c>
      <c r="AT148" s="108">
        <f t="shared" si="126"/>
        <v>556.38766365617653</v>
      </c>
      <c r="AU148" s="108">
        <f t="shared" si="127"/>
        <v>1.6176714951475333</v>
      </c>
      <c r="AV148" s="180">
        <f t="shared" si="128"/>
        <v>2.915931860059914E-3</v>
      </c>
      <c r="AW148" s="293"/>
      <c r="AX148" s="108">
        <v>62.571180699053173</v>
      </c>
      <c r="AY148" s="108">
        <f t="shared" si="129"/>
        <v>67.168293638323519</v>
      </c>
      <c r="AZ148" s="157">
        <f t="shared" si="130"/>
        <v>4.597112939270346</v>
      </c>
      <c r="BA148" s="158">
        <f t="shared" si="131"/>
        <v>7.3470132542023614E-2</v>
      </c>
      <c r="BB148" s="293"/>
      <c r="BC148" s="108">
        <f t="shared" si="132"/>
        <v>2145.4840202609689</v>
      </c>
      <c r="BD148" s="108">
        <f t="shared" si="133"/>
        <v>2244.2633732032277</v>
      </c>
      <c r="BE148" s="157">
        <f t="shared" si="134"/>
        <v>98.779352942258811</v>
      </c>
      <c r="BF148" s="158">
        <f t="shared" si="135"/>
        <v>4.6040591311532417E-2</v>
      </c>
      <c r="BG148" s="294"/>
      <c r="BH148" s="108">
        <v>-263.86479548177306</v>
      </c>
      <c r="BI148" s="108">
        <v>-263.86479548177306</v>
      </c>
      <c r="BJ148" s="157">
        <f t="shared" si="136"/>
        <v>0</v>
      </c>
      <c r="BK148" s="158">
        <f t="shared" si="137"/>
        <v>0</v>
      </c>
      <c r="BL148" s="158"/>
      <c r="BM148" s="108">
        <f t="shared" si="138"/>
        <v>1881.6192247791955</v>
      </c>
      <c r="BN148" s="108">
        <f t="shared" si="139"/>
        <v>1982.2372005315758</v>
      </c>
      <c r="BO148" s="268">
        <f t="shared" si="140"/>
        <v>100.61797575238029</v>
      </c>
      <c r="BP148" s="158">
        <f t="shared" si="141"/>
        <v>5.3474143135515434E-2</v>
      </c>
    </row>
    <row r="149" spans="1:68">
      <c r="A149" s="82">
        <v>441</v>
      </c>
      <c r="B149" s="92">
        <v>9</v>
      </c>
      <c r="C149" s="92">
        <v>9</v>
      </c>
      <c r="D149" s="83" t="s">
        <v>161</v>
      </c>
      <c r="E149" s="85">
        <v>4396</v>
      </c>
      <c r="F149" s="108">
        <v>4358</v>
      </c>
      <c r="G149" s="157">
        <f t="shared" si="108"/>
        <v>-38</v>
      </c>
      <c r="H149" s="158">
        <f t="shared" si="109"/>
        <v>-8.6442220200181989E-3</v>
      </c>
      <c r="I149" s="158"/>
      <c r="J149" s="108">
        <v>-237542.59202964779</v>
      </c>
      <c r="K149" s="291">
        <v>-259939.97702757199</v>
      </c>
      <c r="L149" s="157">
        <f t="shared" si="110"/>
        <v>-22397.384997924208</v>
      </c>
      <c r="M149" s="158">
        <f t="shared" si="111"/>
        <v>9.4287869836533492E-2</v>
      </c>
      <c r="N149" s="158"/>
      <c r="O149" s="108">
        <v>1295499.4783797709</v>
      </c>
      <c r="P149" s="291">
        <v>1280506.2461976195</v>
      </c>
      <c r="Q149" s="157">
        <f t="shared" si="112"/>
        <v>-14993.232182151405</v>
      </c>
      <c r="R149" s="158">
        <f t="shared" si="113"/>
        <v>-1.1573321666561253E-2</v>
      </c>
      <c r="S149" s="158"/>
      <c r="T149" s="108">
        <v>600688.33024082507</v>
      </c>
      <c r="U149" s="108">
        <v>640404.47215122322</v>
      </c>
      <c r="V149" s="157">
        <f t="shared" si="114"/>
        <v>39716.141910398146</v>
      </c>
      <c r="W149" s="158">
        <f t="shared" si="115"/>
        <v>6.611771847552847E-2</v>
      </c>
      <c r="X149" s="159"/>
      <c r="Y149" s="89">
        <v>1658645.2165909484</v>
      </c>
      <c r="Z149" s="89">
        <v>1660970.7413212708</v>
      </c>
      <c r="AA149" s="157">
        <f t="shared" si="116"/>
        <v>2325.5247303224169</v>
      </c>
      <c r="AB149" s="158">
        <f t="shared" si="117"/>
        <v>1.4020627841691915E-3</v>
      </c>
      <c r="AC149" s="158"/>
      <c r="AD149" s="204">
        <v>-15469</v>
      </c>
      <c r="AE149" s="204">
        <v>-15469</v>
      </c>
      <c r="AF149" s="292">
        <f t="shared" si="118"/>
        <v>0</v>
      </c>
      <c r="AG149" s="203">
        <f t="shared" si="119"/>
        <v>0</v>
      </c>
      <c r="AH149" s="158"/>
      <c r="AI149" s="291">
        <f t="shared" si="106"/>
        <v>1643176.2165909484</v>
      </c>
      <c r="AJ149" s="291">
        <f t="shared" si="107"/>
        <v>1645501.7413212708</v>
      </c>
      <c r="AK149" s="157">
        <f t="shared" si="120"/>
        <v>2325.5247303224169</v>
      </c>
      <c r="AL149" s="158">
        <f t="shared" si="121"/>
        <v>1.4152619219058062E-3</v>
      </c>
      <c r="AN149" s="108">
        <f t="shared" si="122"/>
        <v>-54.036076439865283</v>
      </c>
      <c r="AO149" s="108">
        <f t="shared" si="123"/>
        <v>-59.646621621746668</v>
      </c>
      <c r="AP149" s="157">
        <f t="shared" si="124"/>
        <v>-5.6105451818813847</v>
      </c>
      <c r="AQ149" s="158">
        <f t="shared" si="125"/>
        <v>0.10382961812790292</v>
      </c>
      <c r="AR149" s="293"/>
      <c r="AS149" s="108">
        <v>294.6996083666449</v>
      </c>
      <c r="AT149" s="108">
        <f t="shared" si="126"/>
        <v>293.82887705314812</v>
      </c>
      <c r="AU149" s="108">
        <f t="shared" si="127"/>
        <v>-0.87073131349677624</v>
      </c>
      <c r="AV149" s="180">
        <f t="shared" si="128"/>
        <v>-2.9546402125294733E-3</v>
      </c>
      <c r="AW149" s="293"/>
      <c r="AX149" s="108">
        <v>136.64429714304484</v>
      </c>
      <c r="AY149" s="108">
        <f t="shared" si="129"/>
        <v>146.94916754273135</v>
      </c>
      <c r="AZ149" s="157">
        <f t="shared" si="130"/>
        <v>10.304870399686507</v>
      </c>
      <c r="BA149" s="158">
        <f t="shared" si="131"/>
        <v>7.5413834423685808E-2</v>
      </c>
      <c r="BB149" s="293"/>
      <c r="BC149" s="108">
        <f t="shared" si="132"/>
        <v>377.30782906982449</v>
      </c>
      <c r="BD149" s="108">
        <f t="shared" si="133"/>
        <v>381.13142297413282</v>
      </c>
      <c r="BE149" s="157">
        <f t="shared" si="134"/>
        <v>3.8235939043083249</v>
      </c>
      <c r="BF149" s="158">
        <f t="shared" si="135"/>
        <v>1.0133884350437721E-2</v>
      </c>
      <c r="BG149" s="294"/>
      <c r="BH149" s="108">
        <v>-3.5188808007279344</v>
      </c>
      <c r="BI149" s="108">
        <v>-3.5188808007279344</v>
      </c>
      <c r="BJ149" s="157">
        <f t="shared" si="136"/>
        <v>0</v>
      </c>
      <c r="BK149" s="158">
        <f t="shared" si="137"/>
        <v>0</v>
      </c>
      <c r="BL149" s="158"/>
      <c r="BM149" s="108">
        <f t="shared" si="138"/>
        <v>373.78894826909652</v>
      </c>
      <c r="BN149" s="108">
        <f t="shared" si="139"/>
        <v>377.58185895394007</v>
      </c>
      <c r="BO149" s="268">
        <f t="shared" si="140"/>
        <v>3.7929106848435481</v>
      </c>
      <c r="BP149" s="158">
        <f t="shared" si="141"/>
        <v>1.0147198579324963E-2</v>
      </c>
    </row>
    <row r="150" spans="1:68">
      <c r="A150" s="82">
        <v>444</v>
      </c>
      <c r="B150" s="92">
        <v>1</v>
      </c>
      <c r="C150" s="93">
        <v>33</v>
      </c>
      <c r="D150" s="83" t="s">
        <v>162</v>
      </c>
      <c r="E150" s="85">
        <v>45645</v>
      </c>
      <c r="F150" s="108">
        <v>45687</v>
      </c>
      <c r="G150" s="157">
        <f t="shared" si="108"/>
        <v>42</v>
      </c>
      <c r="H150" s="158">
        <f t="shared" si="109"/>
        <v>9.2014459415050941E-4</v>
      </c>
      <c r="I150" s="158"/>
      <c r="J150" s="108">
        <v>20916821.35324439</v>
      </c>
      <c r="K150" s="291">
        <v>20695957.40703398</v>
      </c>
      <c r="L150" s="157">
        <f t="shared" si="110"/>
        <v>-220863.94621041045</v>
      </c>
      <c r="M150" s="158">
        <f t="shared" si="111"/>
        <v>-1.0559154399248738E-2</v>
      </c>
      <c r="N150" s="158"/>
      <c r="O150" s="108">
        <v>5494981.8894271795</v>
      </c>
      <c r="P150" s="291">
        <v>1867631.7672144542</v>
      </c>
      <c r="Q150" s="157">
        <f t="shared" si="112"/>
        <v>-3627350.1222127252</v>
      </c>
      <c r="R150" s="158">
        <f t="shared" si="113"/>
        <v>-0.66012048723801264</v>
      </c>
      <c r="S150" s="158"/>
      <c r="T150" s="108">
        <v>4201507.5930032702</v>
      </c>
      <c r="U150" s="108">
        <v>4410000.6818873715</v>
      </c>
      <c r="V150" s="157">
        <f t="shared" si="114"/>
        <v>208493.08888410125</v>
      </c>
      <c r="W150" s="158">
        <f t="shared" si="115"/>
        <v>4.9623399284414664E-2</v>
      </c>
      <c r="X150" s="159"/>
      <c r="Y150" s="89">
        <v>30613310.835674841</v>
      </c>
      <c r="Z150" s="89">
        <v>26973589.856135808</v>
      </c>
      <c r="AA150" s="157">
        <f t="shared" si="116"/>
        <v>-3639720.979539033</v>
      </c>
      <c r="AB150" s="158">
        <f t="shared" si="117"/>
        <v>-0.11889341205452138</v>
      </c>
      <c r="AC150" s="158"/>
      <c r="AD150" s="204">
        <v>409451</v>
      </c>
      <c r="AE150" s="204">
        <v>409451</v>
      </c>
      <c r="AF150" s="292">
        <f t="shared" si="118"/>
        <v>0</v>
      </c>
      <c r="AG150" s="203">
        <f t="shared" si="119"/>
        <v>0</v>
      </c>
      <c r="AH150" s="158"/>
      <c r="AI150" s="291">
        <f t="shared" si="106"/>
        <v>31022761.835674841</v>
      </c>
      <c r="AJ150" s="291">
        <f t="shared" si="107"/>
        <v>27383040.856135808</v>
      </c>
      <c r="AK150" s="157">
        <f t="shared" si="120"/>
        <v>-3639720.979539033</v>
      </c>
      <c r="AL150" s="158">
        <f t="shared" si="121"/>
        <v>-0.11732420855429804</v>
      </c>
      <c r="AN150" s="108">
        <f t="shared" si="122"/>
        <v>458.25000226189923</v>
      </c>
      <c r="AO150" s="108">
        <f t="shared" si="123"/>
        <v>452.99444934081862</v>
      </c>
      <c r="AP150" s="157">
        <f t="shared" si="124"/>
        <v>-5.2555529210806071</v>
      </c>
      <c r="AQ150" s="158">
        <f t="shared" si="125"/>
        <v>-1.1468746088684036E-2</v>
      </c>
      <c r="AR150" s="293"/>
      <c r="AS150" s="108">
        <v>120.38518763122312</v>
      </c>
      <c r="AT150" s="108">
        <f t="shared" si="126"/>
        <v>40.878844468108092</v>
      </c>
      <c r="AU150" s="108">
        <f t="shared" si="127"/>
        <v>-79.506343163115019</v>
      </c>
      <c r="AV150" s="180">
        <f t="shared" si="128"/>
        <v>-0.66043293803443182</v>
      </c>
      <c r="AW150" s="293"/>
      <c r="AX150" s="108">
        <v>92.047488071054232</v>
      </c>
      <c r="AY150" s="108">
        <f t="shared" si="129"/>
        <v>96.52637909881085</v>
      </c>
      <c r="AZ150" s="157">
        <f t="shared" si="130"/>
        <v>4.4788910277566174</v>
      </c>
      <c r="BA150" s="158">
        <f t="shared" si="131"/>
        <v>4.8658481851229077E-2</v>
      </c>
      <c r="BB150" s="293"/>
      <c r="BC150" s="108">
        <f t="shared" si="132"/>
        <v>670.68267796417661</v>
      </c>
      <c r="BD150" s="108">
        <f t="shared" si="133"/>
        <v>590.39967290773757</v>
      </c>
      <c r="BE150" s="157">
        <f t="shared" si="134"/>
        <v>-80.283005056439038</v>
      </c>
      <c r="BF150" s="158">
        <f t="shared" si="135"/>
        <v>-0.1197034122010338</v>
      </c>
      <c r="BG150" s="294"/>
      <c r="BH150" s="108">
        <v>8.9703362909409581</v>
      </c>
      <c r="BI150" s="108">
        <v>8.9703362909409581</v>
      </c>
      <c r="BJ150" s="157">
        <f t="shared" si="136"/>
        <v>0</v>
      </c>
      <c r="BK150" s="158">
        <f t="shared" si="137"/>
        <v>0</v>
      </c>
      <c r="BL150" s="158"/>
      <c r="BM150" s="108">
        <f t="shared" si="138"/>
        <v>679.65301425511757</v>
      </c>
      <c r="BN150" s="108">
        <f t="shared" si="139"/>
        <v>599.36176278013022</v>
      </c>
      <c r="BO150" s="268">
        <f t="shared" si="140"/>
        <v>-80.291251474987348</v>
      </c>
      <c r="BP150" s="158">
        <f t="shared" si="141"/>
        <v>-0.11813565126755822</v>
      </c>
    </row>
    <row r="151" spans="1:68">
      <c r="A151" s="82">
        <v>445</v>
      </c>
      <c r="B151" s="92">
        <v>2</v>
      </c>
      <c r="C151" s="92">
        <v>2</v>
      </c>
      <c r="D151" s="83" t="s">
        <v>163</v>
      </c>
      <c r="E151" s="85">
        <v>14999</v>
      </c>
      <c r="F151" s="108">
        <v>14868</v>
      </c>
      <c r="G151" s="157">
        <f t="shared" si="108"/>
        <v>-131</v>
      </c>
      <c r="H151" s="158">
        <f t="shared" si="109"/>
        <v>-8.7339155943729589E-3</v>
      </c>
      <c r="I151" s="158"/>
      <c r="J151" s="108">
        <v>7508068.3199046338</v>
      </c>
      <c r="K151" s="291">
        <v>7981952.6402976802</v>
      </c>
      <c r="L151" s="157">
        <f t="shared" si="110"/>
        <v>473884.32039304636</v>
      </c>
      <c r="M151" s="158">
        <f t="shared" si="111"/>
        <v>6.3116676647271844E-2</v>
      </c>
      <c r="N151" s="158"/>
      <c r="O151" s="108">
        <v>222396.63819043568</v>
      </c>
      <c r="P151" s="291">
        <v>-33154.007122837866</v>
      </c>
      <c r="Q151" s="157">
        <f t="shared" si="112"/>
        <v>-255550.64531327353</v>
      </c>
      <c r="R151" s="158">
        <f t="shared" si="113"/>
        <v>-1.1490760264750426</v>
      </c>
      <c r="S151" s="158"/>
      <c r="T151" s="108">
        <v>1492895.8871405553</v>
      </c>
      <c r="U151" s="108">
        <v>1568237.7776918521</v>
      </c>
      <c r="V151" s="157">
        <f t="shared" si="114"/>
        <v>75341.890551296761</v>
      </c>
      <c r="W151" s="158">
        <f t="shared" si="115"/>
        <v>5.046694226990215E-2</v>
      </c>
      <c r="X151" s="159"/>
      <c r="Y151" s="89">
        <v>9223360.8452356234</v>
      </c>
      <c r="Z151" s="89">
        <v>9517036.4108666945</v>
      </c>
      <c r="AA151" s="157">
        <f t="shared" si="116"/>
        <v>293675.56563107111</v>
      </c>
      <c r="AB151" s="158">
        <f t="shared" si="117"/>
        <v>3.1840407261391146E-2</v>
      </c>
      <c r="AC151" s="158"/>
      <c r="AD151" s="204">
        <v>6790</v>
      </c>
      <c r="AE151" s="204">
        <v>6790</v>
      </c>
      <c r="AF151" s="292">
        <f t="shared" si="118"/>
        <v>0</v>
      </c>
      <c r="AG151" s="203">
        <f t="shared" si="119"/>
        <v>0</v>
      </c>
      <c r="AH151" s="158"/>
      <c r="AI151" s="291">
        <f t="shared" si="106"/>
        <v>9230150.8452356234</v>
      </c>
      <c r="AJ151" s="291">
        <f t="shared" si="107"/>
        <v>9523826.4108666945</v>
      </c>
      <c r="AK151" s="157">
        <f t="shared" si="120"/>
        <v>293675.56563107111</v>
      </c>
      <c r="AL151" s="158">
        <f t="shared" si="121"/>
        <v>3.1816984419345565E-2</v>
      </c>
      <c r="AN151" s="108">
        <f t="shared" si="122"/>
        <v>500.57125941093631</v>
      </c>
      <c r="AO151" s="108">
        <f t="shared" si="123"/>
        <v>536.85449558095775</v>
      </c>
      <c r="AP151" s="157">
        <f t="shared" si="124"/>
        <v>36.283236170021439</v>
      </c>
      <c r="AQ151" s="158">
        <f t="shared" si="125"/>
        <v>7.2483658396047215E-2</v>
      </c>
      <c r="AR151" s="293"/>
      <c r="AS151" s="108">
        <v>14.827431041431808</v>
      </c>
      <c r="AT151" s="108">
        <f t="shared" si="126"/>
        <v>-2.2298901750630793</v>
      </c>
      <c r="AU151" s="108">
        <f t="shared" si="127"/>
        <v>-17.057321216494888</v>
      </c>
      <c r="AV151" s="180">
        <f t="shared" si="128"/>
        <v>-1.1503895158124271</v>
      </c>
      <c r="AW151" s="293"/>
      <c r="AX151" s="108">
        <v>99.533028011237775</v>
      </c>
      <c r="AY151" s="108">
        <f t="shared" si="129"/>
        <v>105.47738617782163</v>
      </c>
      <c r="AZ151" s="157">
        <f t="shared" si="130"/>
        <v>5.9443581665838536</v>
      </c>
      <c r="BA151" s="158">
        <f t="shared" si="131"/>
        <v>5.9722468866442065E-2</v>
      </c>
      <c r="BB151" s="293"/>
      <c r="BC151" s="108">
        <f t="shared" si="132"/>
        <v>614.93171846360576</v>
      </c>
      <c r="BD151" s="108">
        <f t="shared" si="133"/>
        <v>640.10199158371631</v>
      </c>
      <c r="BE151" s="157">
        <f t="shared" si="134"/>
        <v>25.170273120110551</v>
      </c>
      <c r="BF151" s="158">
        <f t="shared" si="135"/>
        <v>4.093181789841311E-2</v>
      </c>
      <c r="BG151" s="294"/>
      <c r="BH151" s="108">
        <v>0.45269684645643044</v>
      </c>
      <c r="BI151" s="108">
        <v>0.45269684645643044</v>
      </c>
      <c r="BJ151" s="157">
        <f t="shared" si="136"/>
        <v>0</v>
      </c>
      <c r="BK151" s="158">
        <f t="shared" si="137"/>
        <v>0</v>
      </c>
      <c r="BL151" s="158"/>
      <c r="BM151" s="108">
        <f t="shared" si="138"/>
        <v>615.3844153100622</v>
      </c>
      <c r="BN151" s="108">
        <f t="shared" si="139"/>
        <v>640.55867708277469</v>
      </c>
      <c r="BO151" s="268">
        <f t="shared" si="140"/>
        <v>25.174261772712498</v>
      </c>
      <c r="BP151" s="158">
        <f t="shared" si="141"/>
        <v>4.0908188680775115E-2</v>
      </c>
    </row>
    <row r="152" spans="1:68">
      <c r="A152" s="82">
        <v>475</v>
      </c>
      <c r="B152" s="92">
        <v>15</v>
      </c>
      <c r="C152" s="92">
        <v>15</v>
      </c>
      <c r="D152" s="83" t="s">
        <v>164</v>
      </c>
      <c r="E152" s="85">
        <v>5456</v>
      </c>
      <c r="F152" s="108">
        <v>5415</v>
      </c>
      <c r="G152" s="157">
        <f t="shared" si="108"/>
        <v>-41</v>
      </c>
      <c r="H152" s="158">
        <f t="shared" si="109"/>
        <v>-7.5146627565982407E-3</v>
      </c>
      <c r="I152" s="158"/>
      <c r="J152" s="108">
        <v>3661299.0871975552</v>
      </c>
      <c r="K152" s="291">
        <v>3795577.5724092308</v>
      </c>
      <c r="L152" s="157">
        <f t="shared" si="110"/>
        <v>134278.48521167552</v>
      </c>
      <c r="M152" s="158">
        <f t="shared" si="111"/>
        <v>3.6675093187881418E-2</v>
      </c>
      <c r="N152" s="158"/>
      <c r="O152" s="108">
        <v>1748169.680549806</v>
      </c>
      <c r="P152" s="291">
        <v>1715244.3153165821</v>
      </c>
      <c r="Q152" s="157">
        <f t="shared" si="112"/>
        <v>-32925.365233223885</v>
      </c>
      <c r="R152" s="158">
        <f t="shared" si="113"/>
        <v>-1.8834193041758242E-2</v>
      </c>
      <c r="S152" s="158"/>
      <c r="T152" s="108">
        <v>698922.16530801659</v>
      </c>
      <c r="U152" s="108">
        <v>748587.75846548215</v>
      </c>
      <c r="V152" s="157">
        <f t="shared" si="114"/>
        <v>49665.59315746557</v>
      </c>
      <c r="W152" s="158">
        <f t="shared" si="115"/>
        <v>7.1060263392244583E-2</v>
      </c>
      <c r="X152" s="159"/>
      <c r="Y152" s="89">
        <v>6108390.9330553776</v>
      </c>
      <c r="Z152" s="89">
        <v>6259409.6461912952</v>
      </c>
      <c r="AA152" s="157">
        <f t="shared" si="116"/>
        <v>151018.71313591767</v>
      </c>
      <c r="AB152" s="158">
        <f t="shared" si="117"/>
        <v>2.4723157831743274E-2</v>
      </c>
      <c r="AC152" s="158"/>
      <c r="AD152" s="204">
        <v>58675</v>
      </c>
      <c r="AE152" s="204">
        <v>58675</v>
      </c>
      <c r="AF152" s="292">
        <f t="shared" si="118"/>
        <v>0</v>
      </c>
      <c r="AG152" s="203">
        <f t="shared" si="119"/>
        <v>0</v>
      </c>
      <c r="AH152" s="158"/>
      <c r="AI152" s="291">
        <f t="shared" si="106"/>
        <v>6167065.9330553776</v>
      </c>
      <c r="AJ152" s="291">
        <f t="shared" si="107"/>
        <v>6318084.6461912952</v>
      </c>
      <c r="AK152" s="157">
        <f t="shared" si="120"/>
        <v>151018.71313591767</v>
      </c>
      <c r="AL152" s="158">
        <f t="shared" si="121"/>
        <v>2.4487935555619685E-2</v>
      </c>
      <c r="AN152" s="108">
        <f t="shared" si="122"/>
        <v>671.05921686172201</v>
      </c>
      <c r="AO152" s="108">
        <f t="shared" si="123"/>
        <v>700.93768650216634</v>
      </c>
      <c r="AP152" s="157">
        <f t="shared" si="124"/>
        <v>29.878469640444337</v>
      </c>
      <c r="AQ152" s="158">
        <f t="shared" si="125"/>
        <v>4.4524341354216249E-2</v>
      </c>
      <c r="AR152" s="293"/>
      <c r="AS152" s="108">
        <v>320.41233147907002</v>
      </c>
      <c r="AT152" s="108">
        <f t="shared" si="126"/>
        <v>316.75795296705115</v>
      </c>
      <c r="AU152" s="108">
        <f t="shared" si="127"/>
        <v>-3.6543785120188659</v>
      </c>
      <c r="AV152" s="180">
        <f t="shared" si="128"/>
        <v>-1.1405236793321038E-2</v>
      </c>
      <c r="AW152" s="293"/>
      <c r="AX152" s="108">
        <v>128.10156988783297</v>
      </c>
      <c r="AY152" s="108">
        <f t="shared" si="129"/>
        <v>138.24335336389328</v>
      </c>
      <c r="AZ152" s="157">
        <f t="shared" si="130"/>
        <v>10.141783476060311</v>
      </c>
      <c r="BA152" s="158">
        <f t="shared" si="131"/>
        <v>7.9169860954401733E-2</v>
      </c>
      <c r="BB152" s="293"/>
      <c r="BC152" s="108">
        <f t="shared" si="132"/>
        <v>1119.5731182286249</v>
      </c>
      <c r="BD152" s="108">
        <f t="shared" si="133"/>
        <v>1155.9389928331109</v>
      </c>
      <c r="BE152" s="157">
        <f t="shared" si="134"/>
        <v>36.365874604485953</v>
      </c>
      <c r="BF152" s="158">
        <f t="shared" si="135"/>
        <v>3.2481911196674318E-2</v>
      </c>
      <c r="BG152" s="294"/>
      <c r="BH152" s="108">
        <v>10.754215542521994</v>
      </c>
      <c r="BI152" s="108">
        <v>10.754215542521994</v>
      </c>
      <c r="BJ152" s="157">
        <f t="shared" si="136"/>
        <v>0</v>
      </c>
      <c r="BK152" s="158">
        <f t="shared" si="137"/>
        <v>0</v>
      </c>
      <c r="BL152" s="158"/>
      <c r="BM152" s="108">
        <f t="shared" si="138"/>
        <v>1130.3273337711469</v>
      </c>
      <c r="BN152" s="108">
        <f t="shared" si="139"/>
        <v>1166.7746345690296</v>
      </c>
      <c r="BO152" s="268">
        <f t="shared" si="140"/>
        <v>36.44730079788269</v>
      </c>
      <c r="BP152" s="158">
        <f t="shared" si="141"/>
        <v>3.2244907920860773E-2</v>
      </c>
    </row>
    <row r="153" spans="1:68">
      <c r="A153" s="82">
        <v>480</v>
      </c>
      <c r="B153" s="92">
        <v>2</v>
      </c>
      <c r="C153" s="92">
        <v>2</v>
      </c>
      <c r="D153" s="83" t="s">
        <v>165</v>
      </c>
      <c r="E153" s="85">
        <v>1930</v>
      </c>
      <c r="F153" s="108">
        <v>1910</v>
      </c>
      <c r="G153" s="157">
        <f t="shared" si="108"/>
        <v>-20</v>
      </c>
      <c r="H153" s="158">
        <f t="shared" si="109"/>
        <v>-1.0362694300518135E-2</v>
      </c>
      <c r="I153" s="158"/>
      <c r="J153" s="108">
        <v>858321.92171480763</v>
      </c>
      <c r="K153" s="291">
        <v>775327.83245425287</v>
      </c>
      <c r="L153" s="157">
        <f t="shared" si="110"/>
        <v>-82994.089260554756</v>
      </c>
      <c r="M153" s="158">
        <f t="shared" si="111"/>
        <v>-9.6693428375619409E-2</v>
      </c>
      <c r="N153" s="158"/>
      <c r="O153" s="108">
        <v>1052408.5341524717</v>
      </c>
      <c r="P153" s="291">
        <v>1000254.9952215942</v>
      </c>
      <c r="Q153" s="157">
        <f t="shared" si="112"/>
        <v>-52153.538930877461</v>
      </c>
      <c r="R153" s="158">
        <f t="shared" si="113"/>
        <v>-4.9556362608630763E-2</v>
      </c>
      <c r="S153" s="158"/>
      <c r="T153" s="108">
        <v>329099.48435964069</v>
      </c>
      <c r="U153" s="108">
        <v>345321.35118928045</v>
      </c>
      <c r="V153" s="157">
        <f t="shared" si="114"/>
        <v>16221.866829639766</v>
      </c>
      <c r="W153" s="158">
        <f t="shared" si="115"/>
        <v>4.9291681089091204E-2</v>
      </c>
      <c r="X153" s="159"/>
      <c r="Y153" s="89">
        <v>2239829.9402269199</v>
      </c>
      <c r="Z153" s="89">
        <v>2120904.1788651277</v>
      </c>
      <c r="AA153" s="157">
        <f t="shared" si="116"/>
        <v>-118925.76136179222</v>
      </c>
      <c r="AB153" s="158">
        <f t="shared" si="117"/>
        <v>-5.3095888766333615E-2</v>
      </c>
      <c r="AC153" s="158"/>
      <c r="AD153" s="204">
        <v>-467460</v>
      </c>
      <c r="AE153" s="204">
        <v>-467460</v>
      </c>
      <c r="AF153" s="292">
        <f t="shared" si="118"/>
        <v>0</v>
      </c>
      <c r="AG153" s="203">
        <f t="shared" si="119"/>
        <v>0</v>
      </c>
      <c r="AH153" s="158"/>
      <c r="AI153" s="291">
        <f t="shared" si="106"/>
        <v>1772369.9402269199</v>
      </c>
      <c r="AJ153" s="291">
        <f t="shared" si="107"/>
        <v>1653444.1788651277</v>
      </c>
      <c r="AK153" s="157">
        <f t="shared" si="120"/>
        <v>-118925.76136179222</v>
      </c>
      <c r="AL153" s="158">
        <f t="shared" si="121"/>
        <v>-6.7099852385538616E-2</v>
      </c>
      <c r="AN153" s="108">
        <f t="shared" si="122"/>
        <v>444.72638430819046</v>
      </c>
      <c r="AO153" s="108">
        <f t="shared" si="123"/>
        <v>405.93080233206956</v>
      </c>
      <c r="AP153" s="157">
        <f t="shared" si="124"/>
        <v>-38.7955819761209</v>
      </c>
      <c r="AQ153" s="158">
        <f t="shared" si="125"/>
        <v>-8.7234720819343137E-2</v>
      </c>
      <c r="AR153" s="293"/>
      <c r="AS153" s="108">
        <v>545.28939593392317</v>
      </c>
      <c r="AT153" s="108">
        <f t="shared" si="126"/>
        <v>523.69371477570382</v>
      </c>
      <c r="AU153" s="108">
        <f t="shared" si="127"/>
        <v>-21.59568115821935</v>
      </c>
      <c r="AV153" s="180">
        <f t="shared" si="128"/>
        <v>-3.9604073211862462E-2</v>
      </c>
      <c r="AW153" s="293"/>
      <c r="AX153" s="108">
        <v>170.51786754385529</v>
      </c>
      <c r="AY153" s="108">
        <f t="shared" si="129"/>
        <v>180.79651894726726</v>
      </c>
      <c r="AZ153" s="157">
        <f t="shared" si="130"/>
        <v>10.27865140341197</v>
      </c>
      <c r="BA153" s="158">
        <f t="shared" si="131"/>
        <v>6.0279028535050239E-2</v>
      </c>
      <c r="BB153" s="293"/>
      <c r="BC153" s="108">
        <f t="shared" si="132"/>
        <v>1160.5336477859689</v>
      </c>
      <c r="BD153" s="108">
        <f t="shared" si="133"/>
        <v>1110.4210360550408</v>
      </c>
      <c r="BE153" s="157">
        <f t="shared" si="134"/>
        <v>-50.112611730928165</v>
      </c>
      <c r="BF153" s="158">
        <f t="shared" si="135"/>
        <v>-4.3180662470693111E-2</v>
      </c>
      <c r="BG153" s="294"/>
      <c r="BH153" s="108">
        <v>-242.20725388601036</v>
      </c>
      <c r="BI153" s="108">
        <v>-242.20725388601036</v>
      </c>
      <c r="BJ153" s="157">
        <f t="shared" si="136"/>
        <v>0</v>
      </c>
      <c r="BK153" s="158">
        <f t="shared" si="137"/>
        <v>0</v>
      </c>
      <c r="BL153" s="158"/>
      <c r="BM153" s="108">
        <f t="shared" si="138"/>
        <v>918.32639389995848</v>
      </c>
      <c r="BN153" s="108">
        <f t="shared" si="139"/>
        <v>865.67758055765853</v>
      </c>
      <c r="BO153" s="268">
        <f t="shared" si="140"/>
        <v>-52.648813342299945</v>
      </c>
      <c r="BP153" s="158">
        <f t="shared" si="141"/>
        <v>-5.7331264452402803E-2</v>
      </c>
    </row>
    <row r="154" spans="1:68">
      <c r="A154" s="82">
        <v>481</v>
      </c>
      <c r="B154" s="92">
        <v>2</v>
      </c>
      <c r="C154" s="92">
        <v>2</v>
      </c>
      <c r="D154" s="83" t="s">
        <v>166</v>
      </c>
      <c r="E154" s="85">
        <v>9619</v>
      </c>
      <c r="F154" s="108">
        <v>9592</v>
      </c>
      <c r="G154" s="157">
        <f t="shared" si="108"/>
        <v>-27</v>
      </c>
      <c r="H154" s="158">
        <f t="shared" si="109"/>
        <v>-2.8069445888345983E-3</v>
      </c>
      <c r="I154" s="158"/>
      <c r="J154" s="108">
        <v>5913672.5441793436</v>
      </c>
      <c r="K154" s="291">
        <v>5935597.2346226517</v>
      </c>
      <c r="L154" s="157">
        <f t="shared" si="110"/>
        <v>21924.690443308093</v>
      </c>
      <c r="M154" s="158">
        <f t="shared" si="111"/>
        <v>3.7074576381284298E-3</v>
      </c>
      <c r="N154" s="158"/>
      <c r="O154" s="108">
        <v>690763.18438697048</v>
      </c>
      <c r="P154" s="291">
        <v>496144.5327874319</v>
      </c>
      <c r="Q154" s="157">
        <f t="shared" si="112"/>
        <v>-194618.65159953857</v>
      </c>
      <c r="R154" s="158">
        <f t="shared" si="113"/>
        <v>-0.2817443893919393</v>
      </c>
      <c r="S154" s="158"/>
      <c r="T154" s="108">
        <v>482772.1634941037</v>
      </c>
      <c r="U154" s="108">
        <v>509086.65893585712</v>
      </c>
      <c r="V154" s="157">
        <f t="shared" si="114"/>
        <v>26314.495441753417</v>
      </c>
      <c r="W154" s="158">
        <f t="shared" si="115"/>
        <v>5.450706861659145E-2</v>
      </c>
      <c r="X154" s="159"/>
      <c r="Y154" s="89">
        <v>7087207.8920604177</v>
      </c>
      <c r="Z154" s="89">
        <v>6940828.4263459407</v>
      </c>
      <c r="AA154" s="157">
        <f t="shared" si="116"/>
        <v>-146379.465714477</v>
      </c>
      <c r="AB154" s="158">
        <f t="shared" si="117"/>
        <v>-2.0654038648769066E-2</v>
      </c>
      <c r="AC154" s="158"/>
      <c r="AD154" s="204">
        <v>-2008987</v>
      </c>
      <c r="AE154" s="204">
        <v>-2008987</v>
      </c>
      <c r="AF154" s="292">
        <f t="shared" si="118"/>
        <v>0</v>
      </c>
      <c r="AG154" s="203">
        <f t="shared" si="119"/>
        <v>0</v>
      </c>
      <c r="AH154" s="158"/>
      <c r="AI154" s="291">
        <f t="shared" si="106"/>
        <v>5078220.8920604177</v>
      </c>
      <c r="AJ154" s="291">
        <f t="shared" si="107"/>
        <v>4931841.4263459407</v>
      </c>
      <c r="AK154" s="157">
        <f t="shared" si="120"/>
        <v>-146379.465714477</v>
      </c>
      <c r="AL154" s="158">
        <f t="shared" si="121"/>
        <v>-2.8824950474945876E-2</v>
      </c>
      <c r="AN154" s="108">
        <f t="shared" si="122"/>
        <v>614.79078326014587</v>
      </c>
      <c r="AO154" s="108">
        <f t="shared" si="123"/>
        <v>618.80705114915054</v>
      </c>
      <c r="AP154" s="157">
        <f t="shared" si="124"/>
        <v>4.0162678890046664</v>
      </c>
      <c r="AQ154" s="158">
        <f t="shared" si="125"/>
        <v>6.5327392640907589E-3</v>
      </c>
      <c r="AR154" s="293"/>
      <c r="AS154" s="108">
        <v>71.812369725228237</v>
      </c>
      <c r="AT154" s="108">
        <f t="shared" si="126"/>
        <v>51.724826187180142</v>
      </c>
      <c r="AU154" s="108">
        <f t="shared" si="127"/>
        <v>-20.087543538048095</v>
      </c>
      <c r="AV154" s="180">
        <f t="shared" si="128"/>
        <v>-0.27972261067150367</v>
      </c>
      <c r="AW154" s="293"/>
      <c r="AX154" s="108">
        <v>50.189433776286904</v>
      </c>
      <c r="AY154" s="108">
        <f t="shared" si="129"/>
        <v>53.074088713079348</v>
      </c>
      <c r="AZ154" s="157">
        <f t="shared" si="130"/>
        <v>2.8846549367924439</v>
      </c>
      <c r="BA154" s="158">
        <f t="shared" si="131"/>
        <v>5.7475343309319464E-2</v>
      </c>
      <c r="BB154" s="293"/>
      <c r="BC154" s="108">
        <f t="shared" si="132"/>
        <v>736.79258676166103</v>
      </c>
      <c r="BD154" s="108">
        <f t="shared" si="133"/>
        <v>723.60596604940997</v>
      </c>
      <c r="BE154" s="157">
        <f t="shared" si="134"/>
        <v>-13.186620712251056</v>
      </c>
      <c r="BF154" s="158">
        <f t="shared" si="135"/>
        <v>-1.7897330875991411E-2</v>
      </c>
      <c r="BG154" s="294"/>
      <c r="BH154" s="108">
        <v>-208.85611809959454</v>
      </c>
      <c r="BI154" s="108">
        <v>-208.85611809959454</v>
      </c>
      <c r="BJ154" s="157">
        <f t="shared" si="136"/>
        <v>0</v>
      </c>
      <c r="BK154" s="158">
        <f t="shared" si="137"/>
        <v>0</v>
      </c>
      <c r="BL154" s="158"/>
      <c r="BM154" s="108">
        <f t="shared" si="138"/>
        <v>527.93646866206655</v>
      </c>
      <c r="BN154" s="108">
        <f t="shared" si="139"/>
        <v>514.16195020287125</v>
      </c>
      <c r="BO154" s="268">
        <f t="shared" si="140"/>
        <v>-13.774518459195292</v>
      </c>
      <c r="BP154" s="158">
        <f t="shared" si="141"/>
        <v>-2.6091242558226067E-2</v>
      </c>
    </row>
    <row r="155" spans="1:68">
      <c r="A155" s="82">
        <v>483</v>
      </c>
      <c r="B155" s="92">
        <v>17</v>
      </c>
      <c r="C155" s="92">
        <v>17</v>
      </c>
      <c r="D155" s="83" t="s">
        <v>167</v>
      </c>
      <c r="E155" s="85">
        <v>1055</v>
      </c>
      <c r="F155" s="108">
        <v>1059</v>
      </c>
      <c r="G155" s="157">
        <f t="shared" si="108"/>
        <v>4</v>
      </c>
      <c r="H155" s="158">
        <f t="shared" si="109"/>
        <v>3.7914691943127963E-3</v>
      </c>
      <c r="I155" s="158"/>
      <c r="J155" s="108">
        <v>835828.7138149559</v>
      </c>
      <c r="K155" s="291">
        <v>850188.54273622122</v>
      </c>
      <c r="L155" s="157">
        <f t="shared" si="110"/>
        <v>14359.828921265318</v>
      </c>
      <c r="M155" s="158">
        <f t="shared" si="111"/>
        <v>1.7180348896753073E-2</v>
      </c>
      <c r="N155" s="158"/>
      <c r="O155" s="108">
        <v>959113.26098123938</v>
      </c>
      <c r="P155" s="291">
        <v>950720.00015224156</v>
      </c>
      <c r="Q155" s="157">
        <f t="shared" si="112"/>
        <v>-8393.2608289978234</v>
      </c>
      <c r="R155" s="158">
        <f t="shared" si="113"/>
        <v>-8.7510632690146889E-3</v>
      </c>
      <c r="S155" s="158"/>
      <c r="T155" s="108">
        <v>163739.84523403109</v>
      </c>
      <c r="U155" s="108">
        <v>176482.15308939927</v>
      </c>
      <c r="V155" s="157">
        <f t="shared" si="114"/>
        <v>12742.307855368184</v>
      </c>
      <c r="W155" s="158">
        <f t="shared" si="115"/>
        <v>7.7820446435354698E-2</v>
      </c>
      <c r="X155" s="159"/>
      <c r="Y155" s="89">
        <v>1958681.8200302264</v>
      </c>
      <c r="Z155" s="89">
        <v>1977390.695977862</v>
      </c>
      <c r="AA155" s="157">
        <f t="shared" si="116"/>
        <v>18708.875947635621</v>
      </c>
      <c r="AB155" s="158">
        <f t="shared" si="117"/>
        <v>9.551768825498623E-3</v>
      </c>
      <c r="AC155" s="158"/>
      <c r="AD155" s="204">
        <v>-203286</v>
      </c>
      <c r="AE155" s="204">
        <v>-203286</v>
      </c>
      <c r="AF155" s="292">
        <f t="shared" si="118"/>
        <v>0</v>
      </c>
      <c r="AG155" s="203">
        <f t="shared" si="119"/>
        <v>0</v>
      </c>
      <c r="AH155" s="158"/>
      <c r="AI155" s="291">
        <f t="shared" si="106"/>
        <v>1755395.8200302264</v>
      </c>
      <c r="AJ155" s="291">
        <f t="shared" si="107"/>
        <v>1774104.695977862</v>
      </c>
      <c r="AK155" s="157">
        <f t="shared" si="120"/>
        <v>18708.875947635621</v>
      </c>
      <c r="AL155" s="158">
        <f t="shared" si="121"/>
        <v>1.0657924403234292E-2</v>
      </c>
      <c r="AN155" s="108">
        <f t="shared" si="122"/>
        <v>792.2547050378729</v>
      </c>
      <c r="AO155" s="108">
        <f t="shared" si="123"/>
        <v>802.82204224383497</v>
      </c>
      <c r="AP155" s="157">
        <f t="shared" si="124"/>
        <v>10.567337205962076</v>
      </c>
      <c r="AQ155" s="158">
        <f t="shared" si="125"/>
        <v>1.333830791886167E-2</v>
      </c>
      <c r="AR155" s="293"/>
      <c r="AS155" s="108">
        <v>909.11209571681457</v>
      </c>
      <c r="AT155" s="108">
        <f t="shared" si="126"/>
        <v>897.75259693318367</v>
      </c>
      <c r="AU155" s="108">
        <f t="shared" si="127"/>
        <v>-11.359498783630897</v>
      </c>
      <c r="AV155" s="180">
        <f t="shared" si="128"/>
        <v>-1.2495157458744608E-2</v>
      </c>
      <c r="AW155" s="293"/>
      <c r="AX155" s="108">
        <v>155.20364477159345</v>
      </c>
      <c r="AY155" s="108">
        <f t="shared" si="129"/>
        <v>166.64981405986711</v>
      </c>
      <c r="AZ155" s="157">
        <f t="shared" si="130"/>
        <v>11.446169288273666</v>
      </c>
      <c r="BA155" s="158">
        <f t="shared" si="131"/>
        <v>7.3749358818979427E-2</v>
      </c>
      <c r="BB155" s="293"/>
      <c r="BC155" s="108">
        <f t="shared" si="132"/>
        <v>1856.570445526281</v>
      </c>
      <c r="BD155" s="108">
        <f t="shared" si="133"/>
        <v>1867.2244532368857</v>
      </c>
      <c r="BE155" s="157">
        <f t="shared" si="134"/>
        <v>10.654007710604674</v>
      </c>
      <c r="BF155" s="158">
        <f t="shared" si="135"/>
        <v>5.7385421254966644E-3</v>
      </c>
      <c r="BG155" s="294"/>
      <c r="BH155" s="108">
        <v>-192.68815165876777</v>
      </c>
      <c r="BI155" s="108">
        <v>-192.68815165876777</v>
      </c>
      <c r="BJ155" s="157">
        <f t="shared" si="136"/>
        <v>0</v>
      </c>
      <c r="BK155" s="158">
        <f t="shared" si="137"/>
        <v>0</v>
      </c>
      <c r="BL155" s="158"/>
      <c r="BM155" s="108">
        <f t="shared" si="138"/>
        <v>1663.8822938675132</v>
      </c>
      <c r="BN155" s="108">
        <f t="shared" si="139"/>
        <v>1675.264113293543</v>
      </c>
      <c r="BO155" s="268">
        <f t="shared" si="140"/>
        <v>11.381819426029779</v>
      </c>
      <c r="BP155" s="158">
        <f t="shared" si="141"/>
        <v>6.8405195896243231E-3</v>
      </c>
    </row>
    <row r="156" spans="1:68">
      <c r="A156" s="82">
        <v>484</v>
      </c>
      <c r="B156" s="92">
        <v>4</v>
      </c>
      <c r="C156" s="92">
        <v>4</v>
      </c>
      <c r="D156" s="83" t="s">
        <v>168</v>
      </c>
      <c r="E156" s="85">
        <v>2966</v>
      </c>
      <c r="F156" s="108">
        <v>2904</v>
      </c>
      <c r="G156" s="157">
        <f t="shared" si="108"/>
        <v>-62</v>
      </c>
      <c r="H156" s="158">
        <f t="shared" si="109"/>
        <v>-2.0903573836817263E-2</v>
      </c>
      <c r="I156" s="158"/>
      <c r="J156" s="108">
        <v>762669.03103378555</v>
      </c>
      <c r="K156" s="291">
        <v>832993.3467992025</v>
      </c>
      <c r="L156" s="157">
        <f t="shared" si="110"/>
        <v>70324.315765416948</v>
      </c>
      <c r="M156" s="158">
        <f t="shared" si="111"/>
        <v>9.2208170128651318E-2</v>
      </c>
      <c r="N156" s="158"/>
      <c r="O156" s="108">
        <v>546487.16973821854</v>
      </c>
      <c r="P156" s="291">
        <v>-45735.55479408364</v>
      </c>
      <c r="Q156" s="157">
        <f t="shared" si="112"/>
        <v>-592222.72453230224</v>
      </c>
      <c r="R156" s="158">
        <f t="shared" si="113"/>
        <v>-1.0836900797067059</v>
      </c>
      <c r="S156" s="158"/>
      <c r="T156" s="108">
        <v>398203.89091149514</v>
      </c>
      <c r="U156" s="108">
        <v>424408.16990982427</v>
      </c>
      <c r="V156" s="157">
        <f t="shared" si="114"/>
        <v>26204.27899832913</v>
      </c>
      <c r="W156" s="158">
        <f t="shared" si="115"/>
        <v>6.5806185214180385E-2</v>
      </c>
      <c r="X156" s="159"/>
      <c r="Y156" s="89">
        <v>1707360.0916834993</v>
      </c>
      <c r="Z156" s="89">
        <v>1211665.9619149431</v>
      </c>
      <c r="AA156" s="157">
        <f t="shared" si="116"/>
        <v>-495694.12976855622</v>
      </c>
      <c r="AB156" s="158">
        <f t="shared" si="117"/>
        <v>-0.2903278178886034</v>
      </c>
      <c r="AC156" s="158"/>
      <c r="AD156" s="204">
        <v>491614</v>
      </c>
      <c r="AE156" s="204">
        <v>491614</v>
      </c>
      <c r="AF156" s="292">
        <f t="shared" si="118"/>
        <v>0</v>
      </c>
      <c r="AG156" s="203">
        <f t="shared" si="119"/>
        <v>0</v>
      </c>
      <c r="AH156" s="158"/>
      <c r="AI156" s="291">
        <f t="shared" si="106"/>
        <v>2198974.0916834995</v>
      </c>
      <c r="AJ156" s="291">
        <f t="shared" si="107"/>
        <v>1703279.9619149431</v>
      </c>
      <c r="AK156" s="157">
        <f t="shared" si="120"/>
        <v>-495694.12976855645</v>
      </c>
      <c r="AL156" s="158">
        <f t="shared" si="121"/>
        <v>-0.22542063212261901</v>
      </c>
      <c r="AN156" s="108">
        <f t="shared" si="122"/>
        <v>257.13723231078404</v>
      </c>
      <c r="AO156" s="108">
        <f t="shared" si="123"/>
        <v>286.84343898044165</v>
      </c>
      <c r="AP156" s="157">
        <f t="shared" si="124"/>
        <v>29.706206669657604</v>
      </c>
      <c r="AQ156" s="158">
        <f t="shared" si="125"/>
        <v>0.11552666411900149</v>
      </c>
      <c r="AR156" s="293"/>
      <c r="AS156" s="108">
        <v>184.25056295961514</v>
      </c>
      <c r="AT156" s="108">
        <f t="shared" si="126"/>
        <v>-15.749157986943402</v>
      </c>
      <c r="AU156" s="108">
        <f t="shared" si="127"/>
        <v>-199.99972094655854</v>
      </c>
      <c r="AV156" s="180">
        <f t="shared" si="128"/>
        <v>-1.085476851380885</v>
      </c>
      <c r="AW156" s="293"/>
      <c r="AX156" s="108">
        <v>134.25620057703816</v>
      </c>
      <c r="AY156" s="108">
        <f t="shared" si="129"/>
        <v>146.14606401853453</v>
      </c>
      <c r="AZ156" s="157">
        <f t="shared" si="130"/>
        <v>11.889863441496374</v>
      </c>
      <c r="BA156" s="158">
        <f t="shared" si="131"/>
        <v>8.8561000463243389E-2</v>
      </c>
      <c r="BB156" s="293"/>
      <c r="BC156" s="108">
        <f t="shared" si="132"/>
        <v>575.6439958474374</v>
      </c>
      <c r="BD156" s="108">
        <f t="shared" si="133"/>
        <v>417.24034501203272</v>
      </c>
      <c r="BE156" s="157">
        <f t="shared" si="134"/>
        <v>-158.40365083540468</v>
      </c>
      <c r="BF156" s="158">
        <f t="shared" si="135"/>
        <v>-0.27517641455151443</v>
      </c>
      <c r="BG156" s="294"/>
      <c r="BH156" s="108">
        <v>165.74983142279163</v>
      </c>
      <c r="BI156" s="108">
        <v>165.74983142279163</v>
      </c>
      <c r="BJ156" s="157">
        <f t="shared" si="136"/>
        <v>0</v>
      </c>
      <c r="BK156" s="158">
        <f t="shared" si="137"/>
        <v>0</v>
      </c>
      <c r="BL156" s="158"/>
      <c r="BM156" s="108">
        <f t="shared" si="138"/>
        <v>741.39382727022905</v>
      </c>
      <c r="BN156" s="108">
        <f t="shared" si="139"/>
        <v>586.52891250514574</v>
      </c>
      <c r="BO156" s="268">
        <f t="shared" si="140"/>
        <v>-154.86491476508331</v>
      </c>
      <c r="BP156" s="158">
        <f t="shared" si="141"/>
        <v>-0.2088834693098098</v>
      </c>
    </row>
    <row r="157" spans="1:68">
      <c r="A157" s="82">
        <v>489</v>
      </c>
      <c r="B157" s="92">
        <v>8</v>
      </c>
      <c r="C157" s="92">
        <v>8</v>
      </c>
      <c r="D157" s="83" t="s">
        <v>169</v>
      </c>
      <c r="E157" s="85">
        <v>1752</v>
      </c>
      <c r="F157" s="108">
        <v>1703</v>
      </c>
      <c r="G157" s="157">
        <f t="shared" si="108"/>
        <v>-49</v>
      </c>
      <c r="H157" s="158">
        <f t="shared" si="109"/>
        <v>-2.7968036529680364E-2</v>
      </c>
      <c r="I157" s="158"/>
      <c r="J157" s="108">
        <v>1135498.9084794295</v>
      </c>
      <c r="K157" s="291">
        <v>1164362.9488109075</v>
      </c>
      <c r="L157" s="157">
        <f t="shared" si="110"/>
        <v>28864.040331477998</v>
      </c>
      <c r="M157" s="158">
        <f t="shared" si="111"/>
        <v>2.5419698879438325E-2</v>
      </c>
      <c r="N157" s="158"/>
      <c r="O157" s="108">
        <v>1004254.5715895647</v>
      </c>
      <c r="P157" s="291">
        <v>934082.36501481454</v>
      </c>
      <c r="Q157" s="157">
        <f t="shared" si="112"/>
        <v>-70172.206574750133</v>
      </c>
      <c r="R157" s="158">
        <f t="shared" si="113"/>
        <v>-6.9874918730695373E-2</v>
      </c>
      <c r="S157" s="158"/>
      <c r="T157" s="108">
        <v>315360.43582549703</v>
      </c>
      <c r="U157" s="108">
        <v>336664.42926293507</v>
      </c>
      <c r="V157" s="157">
        <f t="shared" si="114"/>
        <v>21303.993437438039</v>
      </c>
      <c r="W157" s="158">
        <f t="shared" si="115"/>
        <v>6.7554426672680301E-2</v>
      </c>
      <c r="X157" s="159"/>
      <c r="Y157" s="89">
        <v>2455113.9158944911</v>
      </c>
      <c r="Z157" s="89">
        <v>2435109.743088657</v>
      </c>
      <c r="AA157" s="157">
        <f t="shared" si="116"/>
        <v>-20004.172805834096</v>
      </c>
      <c r="AB157" s="158">
        <f t="shared" si="117"/>
        <v>-8.1479611501227706E-3</v>
      </c>
      <c r="AC157" s="158"/>
      <c r="AD157" s="204">
        <v>-479371</v>
      </c>
      <c r="AE157" s="204">
        <v>-479371</v>
      </c>
      <c r="AF157" s="292">
        <f t="shared" si="118"/>
        <v>0</v>
      </c>
      <c r="AG157" s="203">
        <f t="shared" si="119"/>
        <v>0</v>
      </c>
      <c r="AH157" s="158"/>
      <c r="AI157" s="291">
        <f t="shared" si="106"/>
        <v>1975742.9158944911</v>
      </c>
      <c r="AJ157" s="291">
        <f t="shared" si="107"/>
        <v>1955738.743088657</v>
      </c>
      <c r="AK157" s="157">
        <f t="shared" si="120"/>
        <v>-20004.172805834096</v>
      </c>
      <c r="AL157" s="158">
        <f t="shared" si="121"/>
        <v>-1.0124886514791058E-2</v>
      </c>
      <c r="AN157" s="108">
        <f t="shared" si="122"/>
        <v>648.11581534214019</v>
      </c>
      <c r="AO157" s="108">
        <f t="shared" si="123"/>
        <v>683.71282960123756</v>
      </c>
      <c r="AP157" s="157">
        <f t="shared" si="124"/>
        <v>35.597014259097364</v>
      </c>
      <c r="AQ157" s="158">
        <f t="shared" si="125"/>
        <v>5.4923847584718646E-2</v>
      </c>
      <c r="AR157" s="293"/>
      <c r="AS157" s="108">
        <v>573.2046641492949</v>
      </c>
      <c r="AT157" s="108">
        <f t="shared" si="126"/>
        <v>548.49228714903961</v>
      </c>
      <c r="AU157" s="108">
        <f t="shared" si="127"/>
        <v>-24.712377000255287</v>
      </c>
      <c r="AV157" s="180">
        <f t="shared" si="128"/>
        <v>-4.3112658611966191E-2</v>
      </c>
      <c r="AW157" s="293"/>
      <c r="AX157" s="108">
        <v>180.00024875884534</v>
      </c>
      <c r="AY157" s="108">
        <f t="shared" si="129"/>
        <v>197.68903656073698</v>
      </c>
      <c r="AZ157" s="157">
        <f t="shared" si="130"/>
        <v>17.688787801891635</v>
      </c>
      <c r="BA157" s="158">
        <f t="shared" si="131"/>
        <v>9.8270907534078591E-2</v>
      </c>
      <c r="BB157" s="293"/>
      <c r="BC157" s="108">
        <f t="shared" si="132"/>
        <v>1401.3207282502804</v>
      </c>
      <c r="BD157" s="108">
        <f t="shared" si="133"/>
        <v>1429.8941533110142</v>
      </c>
      <c r="BE157" s="157">
        <f t="shared" si="134"/>
        <v>28.573425060733825</v>
      </c>
      <c r="BF157" s="158">
        <f t="shared" si="135"/>
        <v>2.0390353531993512E-2</v>
      </c>
      <c r="BG157" s="294"/>
      <c r="BH157" s="108">
        <v>-273.61358447488584</v>
      </c>
      <c r="BI157" s="108">
        <v>-273.61358447488584</v>
      </c>
      <c r="BJ157" s="157">
        <f t="shared" si="136"/>
        <v>0</v>
      </c>
      <c r="BK157" s="158">
        <f t="shared" si="137"/>
        <v>0</v>
      </c>
      <c r="BL157" s="158"/>
      <c r="BM157" s="108">
        <f t="shared" si="138"/>
        <v>1127.7071437753946</v>
      </c>
      <c r="BN157" s="108">
        <f t="shared" si="139"/>
        <v>1148.4079524889355</v>
      </c>
      <c r="BO157" s="268">
        <f t="shared" si="140"/>
        <v>20.700808713540937</v>
      </c>
      <c r="BP157" s="158">
        <f t="shared" si="141"/>
        <v>1.8356546580203199E-2</v>
      </c>
    </row>
    <row r="158" spans="1:68">
      <c r="A158" s="82">
        <v>491</v>
      </c>
      <c r="B158" s="92">
        <v>10</v>
      </c>
      <c r="C158" s="92">
        <v>10</v>
      </c>
      <c r="D158" s="83" t="s">
        <v>170</v>
      </c>
      <c r="E158" s="85">
        <v>51919</v>
      </c>
      <c r="F158" s="108">
        <v>51890</v>
      </c>
      <c r="G158" s="157">
        <f t="shared" si="108"/>
        <v>-29</v>
      </c>
      <c r="H158" s="158">
        <f t="shared" si="109"/>
        <v>-5.5856237600878289E-4</v>
      </c>
      <c r="I158" s="158"/>
      <c r="J158" s="108">
        <v>-5878583.0454623289</v>
      </c>
      <c r="K158" s="291">
        <v>-4213192.4895297624</v>
      </c>
      <c r="L158" s="157">
        <f t="shared" si="110"/>
        <v>1665390.5559325665</v>
      </c>
      <c r="M158" s="158">
        <f t="shared" si="111"/>
        <v>-0.28329795514551409</v>
      </c>
      <c r="N158" s="158"/>
      <c r="O158" s="108">
        <v>11804599.064073771</v>
      </c>
      <c r="P158" s="291">
        <v>10800768.844822966</v>
      </c>
      <c r="Q158" s="157">
        <f t="shared" si="112"/>
        <v>-1003830.2192508057</v>
      </c>
      <c r="R158" s="158">
        <f t="shared" si="113"/>
        <v>-8.5037214207966796E-2</v>
      </c>
      <c r="S158" s="158"/>
      <c r="T158" s="108">
        <v>4892585.8809719933</v>
      </c>
      <c r="U158" s="108">
        <v>5330515.8836150886</v>
      </c>
      <c r="V158" s="157">
        <f t="shared" si="114"/>
        <v>437930.00264309533</v>
      </c>
      <c r="W158" s="158">
        <f t="shared" si="115"/>
        <v>8.9508904554189098E-2</v>
      </c>
      <c r="X158" s="159"/>
      <c r="Y158" s="89">
        <v>10818601.899583437</v>
      </c>
      <c r="Z158" s="89">
        <v>11918092.238908291</v>
      </c>
      <c r="AA158" s="157">
        <f t="shared" si="116"/>
        <v>1099490.3393248543</v>
      </c>
      <c r="AB158" s="158">
        <f t="shared" si="117"/>
        <v>0.10162961439289023</v>
      </c>
      <c r="AC158" s="158"/>
      <c r="AD158" s="204">
        <v>3321120</v>
      </c>
      <c r="AE158" s="204">
        <v>3321120</v>
      </c>
      <c r="AF158" s="292">
        <f t="shared" si="118"/>
        <v>0</v>
      </c>
      <c r="AG158" s="203">
        <f t="shared" si="119"/>
        <v>0</v>
      </c>
      <c r="AH158" s="158"/>
      <c r="AI158" s="291">
        <f t="shared" si="106"/>
        <v>14139721.899583437</v>
      </c>
      <c r="AJ158" s="291">
        <f t="shared" si="107"/>
        <v>15239212.238908291</v>
      </c>
      <c r="AK158" s="157">
        <f t="shared" si="120"/>
        <v>1099490.3393248543</v>
      </c>
      <c r="AL158" s="158">
        <f t="shared" si="121"/>
        <v>7.7758979075624249E-2</v>
      </c>
      <c r="AN158" s="108">
        <f t="shared" si="122"/>
        <v>-113.22604529097882</v>
      </c>
      <c r="AO158" s="108">
        <f t="shared" si="123"/>
        <v>-81.194690490070585</v>
      </c>
      <c r="AP158" s="157">
        <f t="shared" si="124"/>
        <v>32.031354800908233</v>
      </c>
      <c r="AQ158" s="158">
        <f t="shared" si="125"/>
        <v>-0.28289740861822982</v>
      </c>
      <c r="AR158" s="293"/>
      <c r="AS158" s="108">
        <v>227.36568624345173</v>
      </c>
      <c r="AT158" s="108">
        <f t="shared" si="126"/>
        <v>208.14740498791608</v>
      </c>
      <c r="AU158" s="108">
        <f t="shared" si="127"/>
        <v>-19.218281255535658</v>
      </c>
      <c r="AV158" s="180">
        <f t="shared" si="128"/>
        <v>-8.4525864799834788E-2</v>
      </c>
      <c r="AW158" s="293"/>
      <c r="AX158" s="108">
        <v>94.234979120784175</v>
      </c>
      <c r="AY158" s="108">
        <f t="shared" si="129"/>
        <v>102.72722843736922</v>
      </c>
      <c r="AZ158" s="157">
        <f t="shared" si="130"/>
        <v>8.4922493165850454</v>
      </c>
      <c r="BA158" s="158">
        <f t="shared" si="131"/>
        <v>9.0117803344554687E-2</v>
      </c>
      <c r="BB158" s="293"/>
      <c r="BC158" s="108">
        <f t="shared" si="132"/>
        <v>208.37462007325712</v>
      </c>
      <c r="BD158" s="108">
        <f t="shared" si="133"/>
        <v>229.67994293521471</v>
      </c>
      <c r="BE158" s="157">
        <f t="shared" si="134"/>
        <v>21.305322861957592</v>
      </c>
      <c r="BF158" s="158">
        <f t="shared" si="135"/>
        <v>0.10224528713941936</v>
      </c>
      <c r="BG158" s="294"/>
      <c r="BH158" s="108">
        <v>63.967333731389282</v>
      </c>
      <c r="BI158" s="108">
        <v>63.967333731389282</v>
      </c>
      <c r="BJ158" s="157">
        <f t="shared" si="136"/>
        <v>0</v>
      </c>
      <c r="BK158" s="158">
        <f t="shared" si="137"/>
        <v>0</v>
      </c>
      <c r="BL158" s="158"/>
      <c r="BM158" s="108">
        <f t="shared" si="138"/>
        <v>272.34195380464638</v>
      </c>
      <c r="BN158" s="108">
        <f t="shared" si="139"/>
        <v>293.68302638096532</v>
      </c>
      <c r="BO158" s="268">
        <f t="shared" si="140"/>
        <v>21.341072576318936</v>
      </c>
      <c r="BP158" s="158">
        <f t="shared" si="141"/>
        <v>7.836131113176599E-2</v>
      </c>
    </row>
    <row r="159" spans="1:68">
      <c r="A159" s="82">
        <v>494</v>
      </c>
      <c r="B159" s="92">
        <v>17</v>
      </c>
      <c r="C159" s="92">
        <v>17</v>
      </c>
      <c r="D159" s="83" t="s">
        <v>171</v>
      </c>
      <c r="E159" s="85">
        <v>8827</v>
      </c>
      <c r="F159" s="108">
        <v>8749</v>
      </c>
      <c r="G159" s="157">
        <f t="shared" si="108"/>
        <v>-78</v>
      </c>
      <c r="H159" s="158">
        <f t="shared" si="109"/>
        <v>-8.836524300441826E-3</v>
      </c>
      <c r="I159" s="158"/>
      <c r="J159" s="108">
        <v>4983612.3238772666</v>
      </c>
      <c r="K159" s="291">
        <v>5103875.957281095</v>
      </c>
      <c r="L159" s="157">
        <f t="shared" si="110"/>
        <v>120263.63340382837</v>
      </c>
      <c r="M159" s="158">
        <f t="shared" si="111"/>
        <v>2.4131819569436906E-2</v>
      </c>
      <c r="N159" s="158"/>
      <c r="O159" s="108">
        <v>5112019.6003646376</v>
      </c>
      <c r="P159" s="291">
        <v>5170804.8445556015</v>
      </c>
      <c r="Q159" s="157">
        <f t="shared" si="112"/>
        <v>58785.244190963916</v>
      </c>
      <c r="R159" s="158">
        <f t="shared" si="113"/>
        <v>1.1499416822809286E-2</v>
      </c>
      <c r="S159" s="158"/>
      <c r="T159" s="108">
        <v>629374.5882569591</v>
      </c>
      <c r="U159" s="108">
        <v>692860.38198446122</v>
      </c>
      <c r="V159" s="157">
        <f t="shared" si="114"/>
        <v>63485.79372750211</v>
      </c>
      <c r="W159" s="158">
        <f t="shared" si="115"/>
        <v>0.10087123775258357</v>
      </c>
      <c r="X159" s="159"/>
      <c r="Y159" s="89">
        <v>10725006.512498863</v>
      </c>
      <c r="Z159" s="89">
        <v>10967541.183821157</v>
      </c>
      <c r="AA159" s="157">
        <f t="shared" si="116"/>
        <v>242534.67132229358</v>
      </c>
      <c r="AB159" s="158">
        <f t="shared" si="117"/>
        <v>2.2613941636272668E-2</v>
      </c>
      <c r="AC159" s="158"/>
      <c r="AD159" s="204">
        <v>-194822</v>
      </c>
      <c r="AE159" s="204">
        <v>-194822</v>
      </c>
      <c r="AF159" s="292">
        <f t="shared" si="118"/>
        <v>0</v>
      </c>
      <c r="AG159" s="203">
        <f t="shared" si="119"/>
        <v>0</v>
      </c>
      <c r="AH159" s="158"/>
      <c r="AI159" s="291">
        <f t="shared" si="106"/>
        <v>10530184.512498863</v>
      </c>
      <c r="AJ159" s="291">
        <f t="shared" si="107"/>
        <v>10772719.183821157</v>
      </c>
      <c r="AK159" s="157">
        <f t="shared" si="120"/>
        <v>242534.67132229358</v>
      </c>
      <c r="AL159" s="158">
        <f t="shared" si="121"/>
        <v>2.3032328734070677E-2</v>
      </c>
      <c r="AN159" s="108">
        <f t="shared" si="122"/>
        <v>564.58732569131826</v>
      </c>
      <c r="AO159" s="108">
        <f t="shared" si="123"/>
        <v>583.36677989268435</v>
      </c>
      <c r="AP159" s="157">
        <f t="shared" si="124"/>
        <v>18.779454201366093</v>
      </c>
      <c r="AQ159" s="158">
        <f t="shared" si="125"/>
        <v>3.3262266697842144E-2</v>
      </c>
      <c r="AR159" s="293"/>
      <c r="AS159" s="108">
        <v>579.13442849944909</v>
      </c>
      <c r="AT159" s="108">
        <f t="shared" si="126"/>
        <v>591.01666985433781</v>
      </c>
      <c r="AU159" s="108">
        <f t="shared" si="127"/>
        <v>11.88224135488872</v>
      </c>
      <c r="AV159" s="180">
        <f t="shared" si="128"/>
        <v>2.0517242232819567E-2</v>
      </c>
      <c r="AW159" s="293"/>
      <c r="AX159" s="108">
        <v>71.301074912989591</v>
      </c>
      <c r="AY159" s="108">
        <f t="shared" si="129"/>
        <v>79.193094294714967</v>
      </c>
      <c r="AZ159" s="157">
        <f t="shared" si="130"/>
        <v>7.8920193817253761</v>
      </c>
      <c r="BA159" s="158">
        <f t="shared" si="131"/>
        <v>0.11068584016939712</v>
      </c>
      <c r="BB159" s="293"/>
      <c r="BC159" s="108">
        <f t="shared" si="132"/>
        <v>1215.022829103757</v>
      </c>
      <c r="BD159" s="108">
        <f t="shared" si="133"/>
        <v>1253.576544041737</v>
      </c>
      <c r="BE159" s="157">
        <f t="shared" si="134"/>
        <v>38.553714937979976</v>
      </c>
      <c r="BF159" s="158">
        <f t="shared" si="135"/>
        <v>3.1730856420548521E-2</v>
      </c>
      <c r="BG159" s="294"/>
      <c r="BH159" s="108">
        <v>-22.071145349495865</v>
      </c>
      <c r="BI159" s="108">
        <v>-22.071145349495865</v>
      </c>
      <c r="BJ159" s="157">
        <f t="shared" si="136"/>
        <v>0</v>
      </c>
      <c r="BK159" s="158">
        <f t="shared" si="137"/>
        <v>0</v>
      </c>
      <c r="BL159" s="158"/>
      <c r="BM159" s="108">
        <f t="shared" si="138"/>
        <v>1192.9516837542612</v>
      </c>
      <c r="BN159" s="108">
        <f t="shared" si="139"/>
        <v>1231.3086277084417</v>
      </c>
      <c r="BO159" s="268">
        <f t="shared" si="140"/>
        <v>38.356943954180451</v>
      </c>
      <c r="BP159" s="158">
        <f t="shared" si="141"/>
        <v>3.2152973566766586E-2</v>
      </c>
    </row>
    <row r="160" spans="1:68">
      <c r="A160" s="82">
        <v>495</v>
      </c>
      <c r="B160" s="92">
        <v>13</v>
      </c>
      <c r="C160" s="92">
        <v>13</v>
      </c>
      <c r="D160" s="83" t="s">
        <v>172</v>
      </c>
      <c r="E160" s="85">
        <v>1430</v>
      </c>
      <c r="F160" s="108">
        <v>1393</v>
      </c>
      <c r="G160" s="157">
        <f t="shared" si="108"/>
        <v>-37</v>
      </c>
      <c r="H160" s="158">
        <f t="shared" si="109"/>
        <v>-2.5874125874125874E-2</v>
      </c>
      <c r="I160" s="158"/>
      <c r="J160" s="108">
        <v>790761.87487896928</v>
      </c>
      <c r="K160" s="291">
        <v>628246.7000548736</v>
      </c>
      <c r="L160" s="157">
        <f t="shared" si="110"/>
        <v>-162515.17482409568</v>
      </c>
      <c r="M160" s="158">
        <f t="shared" si="111"/>
        <v>-0.20551721066341189</v>
      </c>
      <c r="N160" s="158"/>
      <c r="O160" s="108">
        <v>443570.12131373712</v>
      </c>
      <c r="P160" s="291">
        <v>261101.55075214</v>
      </c>
      <c r="Q160" s="157">
        <f t="shared" si="112"/>
        <v>-182468.57056159712</v>
      </c>
      <c r="R160" s="158">
        <f t="shared" si="113"/>
        <v>-0.41136352922323438</v>
      </c>
      <c r="S160" s="158"/>
      <c r="T160" s="108">
        <v>222401.37340045162</v>
      </c>
      <c r="U160" s="108">
        <v>239212.52469147622</v>
      </c>
      <c r="V160" s="157">
        <f t="shared" si="114"/>
        <v>16811.151291024609</v>
      </c>
      <c r="W160" s="158">
        <f t="shared" si="115"/>
        <v>7.5589242251462074E-2</v>
      </c>
      <c r="X160" s="159"/>
      <c r="Y160" s="89">
        <v>1456733.3695931579</v>
      </c>
      <c r="Z160" s="89">
        <v>1128560.7754984898</v>
      </c>
      <c r="AA160" s="157">
        <f t="shared" si="116"/>
        <v>-328172.59409466805</v>
      </c>
      <c r="AB160" s="158">
        <f t="shared" si="117"/>
        <v>-0.22527979446665752</v>
      </c>
      <c r="AC160" s="158"/>
      <c r="AD160" s="204">
        <v>-323273</v>
      </c>
      <c r="AE160" s="204">
        <v>-323273</v>
      </c>
      <c r="AF160" s="292">
        <f t="shared" si="118"/>
        <v>0</v>
      </c>
      <c r="AG160" s="203">
        <f t="shared" si="119"/>
        <v>0</v>
      </c>
      <c r="AH160" s="158"/>
      <c r="AI160" s="291">
        <f t="shared" si="106"/>
        <v>1133460.3695931579</v>
      </c>
      <c r="AJ160" s="291">
        <f t="shared" si="107"/>
        <v>805287.77549848985</v>
      </c>
      <c r="AK160" s="157">
        <f t="shared" si="120"/>
        <v>-328172.59409466805</v>
      </c>
      <c r="AL160" s="158">
        <f t="shared" si="121"/>
        <v>-0.28953159977923332</v>
      </c>
      <c r="AN160" s="108">
        <f t="shared" si="122"/>
        <v>552.98033208319532</v>
      </c>
      <c r="AO160" s="108">
        <f t="shared" si="123"/>
        <v>451.00265617722442</v>
      </c>
      <c r="AP160" s="157">
        <f t="shared" si="124"/>
        <v>-101.9776759059709</v>
      </c>
      <c r="AQ160" s="158">
        <f t="shared" si="125"/>
        <v>-0.18441465272697702</v>
      </c>
      <c r="AR160" s="293"/>
      <c r="AS160" s="108">
        <v>310.18889602359241</v>
      </c>
      <c r="AT160" s="108">
        <f t="shared" si="126"/>
        <v>187.43829917597989</v>
      </c>
      <c r="AU160" s="108">
        <f t="shared" si="127"/>
        <v>-122.75059684761251</v>
      </c>
      <c r="AV160" s="180">
        <f t="shared" si="128"/>
        <v>-0.39572853322988172</v>
      </c>
      <c r="AW160" s="293"/>
      <c r="AX160" s="108">
        <v>155.52543594437176</v>
      </c>
      <c r="AY160" s="108">
        <f t="shared" si="129"/>
        <v>171.72471262848256</v>
      </c>
      <c r="AZ160" s="157">
        <f t="shared" si="130"/>
        <v>16.199276684110799</v>
      </c>
      <c r="BA160" s="158">
        <f t="shared" si="131"/>
        <v>0.10415837503201049</v>
      </c>
      <c r="BB160" s="293"/>
      <c r="BC160" s="108">
        <f t="shared" si="132"/>
        <v>1018.6946640511594</v>
      </c>
      <c r="BD160" s="108">
        <f t="shared" si="133"/>
        <v>810.16566798168685</v>
      </c>
      <c r="BE160" s="157">
        <f t="shared" si="134"/>
        <v>-208.52899606947256</v>
      </c>
      <c r="BF160" s="158">
        <f t="shared" si="135"/>
        <v>-0.20470215799520486</v>
      </c>
      <c r="BG160" s="294"/>
      <c r="BH160" s="108">
        <v>-226.06503496503495</v>
      </c>
      <c r="BI160" s="108">
        <v>-226.06503496503495</v>
      </c>
      <c r="BJ160" s="157">
        <f t="shared" si="136"/>
        <v>0</v>
      </c>
      <c r="BK160" s="158">
        <f t="shared" si="137"/>
        <v>0</v>
      </c>
      <c r="BL160" s="158"/>
      <c r="BM160" s="108">
        <f t="shared" si="138"/>
        <v>792.6296290861244</v>
      </c>
      <c r="BN160" s="108">
        <f t="shared" si="139"/>
        <v>578.09603409798262</v>
      </c>
      <c r="BO160" s="268">
        <f t="shared" si="140"/>
        <v>-214.53359498814177</v>
      </c>
      <c r="BP160" s="158">
        <f t="shared" si="141"/>
        <v>-0.27066057981644198</v>
      </c>
    </row>
    <row r="161" spans="1:68">
      <c r="A161" s="82">
        <v>498</v>
      </c>
      <c r="B161" s="92">
        <v>19</v>
      </c>
      <c r="C161" s="92">
        <v>19</v>
      </c>
      <c r="D161" s="83" t="s">
        <v>173</v>
      </c>
      <c r="E161" s="85">
        <v>2325</v>
      </c>
      <c r="F161" s="108">
        <v>2313</v>
      </c>
      <c r="G161" s="157">
        <f t="shared" si="108"/>
        <v>-12</v>
      </c>
      <c r="H161" s="158">
        <f t="shared" si="109"/>
        <v>-5.1612903225806452E-3</v>
      </c>
      <c r="I161" s="158"/>
      <c r="J161" s="108">
        <v>3799575.9604782616</v>
      </c>
      <c r="K161" s="291">
        <v>3721122.6602881211</v>
      </c>
      <c r="L161" s="157">
        <f t="shared" si="110"/>
        <v>-78453.300190140493</v>
      </c>
      <c r="M161" s="158">
        <f t="shared" si="111"/>
        <v>-2.0647909399938776E-2</v>
      </c>
      <c r="N161" s="158"/>
      <c r="O161" s="108">
        <v>204439.13686473353</v>
      </c>
      <c r="P161" s="291">
        <v>355803.14590409742</v>
      </c>
      <c r="Q161" s="157">
        <f t="shared" si="112"/>
        <v>151364.00903936388</v>
      </c>
      <c r="R161" s="158">
        <f t="shared" si="113"/>
        <v>0.74038665668752734</v>
      </c>
      <c r="S161" s="158"/>
      <c r="T161" s="108">
        <v>264607.76835489785</v>
      </c>
      <c r="U161" s="108">
        <v>284078.78172034613</v>
      </c>
      <c r="V161" s="157">
        <f t="shared" si="114"/>
        <v>19471.013365448278</v>
      </c>
      <c r="W161" s="158">
        <f t="shared" si="115"/>
        <v>7.3584435885999083E-2</v>
      </c>
      <c r="X161" s="159"/>
      <c r="Y161" s="89">
        <v>4268622.8656978924</v>
      </c>
      <c r="Z161" s="89">
        <v>4361004.5879125642</v>
      </c>
      <c r="AA161" s="157">
        <f t="shared" si="116"/>
        <v>92381.722214671783</v>
      </c>
      <c r="AB161" s="158">
        <f t="shared" si="117"/>
        <v>2.1642043610139348E-2</v>
      </c>
      <c r="AC161" s="158"/>
      <c r="AD161" s="204">
        <v>251834</v>
      </c>
      <c r="AE161" s="204">
        <v>251834</v>
      </c>
      <c r="AF161" s="292">
        <f t="shared" si="118"/>
        <v>0</v>
      </c>
      <c r="AG161" s="203">
        <f t="shared" si="119"/>
        <v>0</v>
      </c>
      <c r="AH161" s="158"/>
      <c r="AI161" s="291">
        <f t="shared" si="106"/>
        <v>4520456.8656978924</v>
      </c>
      <c r="AJ161" s="291">
        <f t="shared" si="107"/>
        <v>4612838.5879125642</v>
      </c>
      <c r="AK161" s="157">
        <f t="shared" si="120"/>
        <v>92381.722214671783</v>
      </c>
      <c r="AL161" s="158">
        <f t="shared" si="121"/>
        <v>2.0436368482062574E-2</v>
      </c>
      <c r="AN161" s="108">
        <f t="shared" si="122"/>
        <v>1634.2262195605426</v>
      </c>
      <c r="AO161" s="108">
        <f t="shared" si="123"/>
        <v>1608.7862776861743</v>
      </c>
      <c r="AP161" s="157">
        <f t="shared" si="124"/>
        <v>-25.439941874368287</v>
      </c>
      <c r="AQ161" s="158">
        <f t="shared" si="125"/>
        <v>-1.5566964701624542E-2</v>
      </c>
      <c r="AR161" s="293"/>
      <c r="AS161" s="108">
        <v>87.930811554724102</v>
      </c>
      <c r="AT161" s="108">
        <f t="shared" si="126"/>
        <v>153.82755983748268</v>
      </c>
      <c r="AU161" s="108">
        <f t="shared" si="127"/>
        <v>65.89674828275858</v>
      </c>
      <c r="AV161" s="180">
        <f t="shared" si="128"/>
        <v>0.74941590004258596</v>
      </c>
      <c r="AW161" s="293"/>
      <c r="AX161" s="108">
        <v>113.80979284081629</v>
      </c>
      <c r="AY161" s="108">
        <f t="shared" si="129"/>
        <v>122.81832326863214</v>
      </c>
      <c r="AZ161" s="157">
        <f t="shared" si="130"/>
        <v>9.008530427815856</v>
      </c>
      <c r="BA161" s="158">
        <f t="shared" si="131"/>
        <v>7.9154264347145648E-2</v>
      </c>
      <c r="BB161" s="293"/>
      <c r="BC161" s="108">
        <f t="shared" si="132"/>
        <v>1835.9668239560826</v>
      </c>
      <c r="BD161" s="108">
        <f t="shared" si="133"/>
        <v>1885.4321607922889</v>
      </c>
      <c r="BE161" s="157">
        <f t="shared" si="134"/>
        <v>49.465336836206234</v>
      </c>
      <c r="BF161" s="158">
        <f t="shared" si="135"/>
        <v>2.6942391436910556E-2</v>
      </c>
      <c r="BG161" s="294"/>
      <c r="BH161" s="108">
        <v>87.84215053763441</v>
      </c>
      <c r="BI161" s="108">
        <v>87.84215053763441</v>
      </c>
      <c r="BJ161" s="157">
        <f t="shared" si="136"/>
        <v>0</v>
      </c>
      <c r="BK161" s="158">
        <f t="shared" si="137"/>
        <v>0</v>
      </c>
      <c r="BL161" s="158"/>
      <c r="BM161" s="108">
        <f t="shared" si="138"/>
        <v>1944.282522880814</v>
      </c>
      <c r="BN161" s="108">
        <f t="shared" si="139"/>
        <v>1994.3098088683805</v>
      </c>
      <c r="BO161" s="268">
        <f t="shared" si="140"/>
        <v>50.027285987566529</v>
      </c>
      <c r="BP161" s="158">
        <f t="shared" si="141"/>
        <v>2.5730461184952615E-2</v>
      </c>
    </row>
    <row r="162" spans="1:68">
      <c r="A162" s="82">
        <v>499</v>
      </c>
      <c r="B162" s="92">
        <v>15</v>
      </c>
      <c r="C162" s="92">
        <v>15</v>
      </c>
      <c r="D162" s="83" t="s">
        <v>174</v>
      </c>
      <c r="E162" s="85">
        <v>19763</v>
      </c>
      <c r="F162" s="108">
        <v>19738</v>
      </c>
      <c r="G162" s="157">
        <f t="shared" si="108"/>
        <v>-25</v>
      </c>
      <c r="H162" s="158">
        <f t="shared" si="109"/>
        <v>-1.2649901330769619E-3</v>
      </c>
      <c r="I162" s="158"/>
      <c r="J162" s="108">
        <v>17309603.759778433</v>
      </c>
      <c r="K162" s="291">
        <v>17926880.324504517</v>
      </c>
      <c r="L162" s="157">
        <f t="shared" si="110"/>
        <v>617276.56472608447</v>
      </c>
      <c r="M162" s="158">
        <f t="shared" si="111"/>
        <v>3.5660929810561175E-2</v>
      </c>
      <c r="N162" s="158"/>
      <c r="O162" s="108">
        <v>4296120.4627032205</v>
      </c>
      <c r="P162" s="291">
        <v>3741389.687296201</v>
      </c>
      <c r="Q162" s="157">
        <f t="shared" si="112"/>
        <v>-554730.77540701954</v>
      </c>
      <c r="R162" s="158">
        <f t="shared" si="113"/>
        <v>-0.12912365475384502</v>
      </c>
      <c r="S162" s="158"/>
      <c r="T162" s="108">
        <v>1301791.442668926</v>
      </c>
      <c r="U162" s="108">
        <v>1407349.6977041881</v>
      </c>
      <c r="V162" s="157">
        <f t="shared" si="114"/>
        <v>105558.25503526209</v>
      </c>
      <c r="W162" s="158">
        <f t="shared" si="115"/>
        <v>8.1086917285957197E-2</v>
      </c>
      <c r="X162" s="159"/>
      <c r="Y162" s="89">
        <v>22907515.665150579</v>
      </c>
      <c r="Z162" s="89">
        <v>23075619.709504906</v>
      </c>
      <c r="AA162" s="157">
        <f t="shared" si="116"/>
        <v>168104.04435432702</v>
      </c>
      <c r="AB162" s="158">
        <f t="shared" si="117"/>
        <v>7.3383795437086743E-3</v>
      </c>
      <c r="AC162" s="158"/>
      <c r="AD162" s="204">
        <v>-1054078</v>
      </c>
      <c r="AE162" s="204">
        <v>-1054078</v>
      </c>
      <c r="AF162" s="292">
        <f t="shared" si="118"/>
        <v>0</v>
      </c>
      <c r="AG162" s="203">
        <f t="shared" si="119"/>
        <v>0</v>
      </c>
      <c r="AH162" s="158"/>
      <c r="AI162" s="291">
        <f t="shared" si="106"/>
        <v>21853437.665150579</v>
      </c>
      <c r="AJ162" s="291">
        <f t="shared" si="107"/>
        <v>22021541.709504906</v>
      </c>
      <c r="AK162" s="157">
        <f t="shared" si="120"/>
        <v>168104.04435432702</v>
      </c>
      <c r="AL162" s="158">
        <f t="shared" si="121"/>
        <v>7.6923387034160112E-3</v>
      </c>
      <c r="AN162" s="108">
        <f t="shared" si="122"/>
        <v>875.85911854366407</v>
      </c>
      <c r="AO162" s="108">
        <f t="shared" si="123"/>
        <v>908.24198624503583</v>
      </c>
      <c r="AP162" s="157">
        <f t="shared" si="124"/>
        <v>32.382867701371765</v>
      </c>
      <c r="AQ162" s="158">
        <f t="shared" si="125"/>
        <v>3.6972690031721565E-2</v>
      </c>
      <c r="AR162" s="293"/>
      <c r="AS162" s="108">
        <v>217.38199983318427</v>
      </c>
      <c r="AT162" s="108">
        <f t="shared" si="126"/>
        <v>189.55262373574834</v>
      </c>
      <c r="AU162" s="108">
        <f t="shared" si="127"/>
        <v>-27.829376097435926</v>
      </c>
      <c r="AV162" s="180">
        <f t="shared" si="128"/>
        <v>-0.12802060942852572</v>
      </c>
      <c r="AW162" s="293"/>
      <c r="AX162" s="108">
        <v>65.870133212008597</v>
      </c>
      <c r="AY162" s="108">
        <f t="shared" si="129"/>
        <v>71.301534993625907</v>
      </c>
      <c r="AZ162" s="157">
        <f t="shared" si="130"/>
        <v>5.4314017816173106</v>
      </c>
      <c r="BA162" s="158">
        <f t="shared" si="131"/>
        <v>8.2456213715795659E-2</v>
      </c>
      <c r="BB162" s="293"/>
      <c r="BC162" s="108">
        <f t="shared" si="132"/>
        <v>1159.1112515888569</v>
      </c>
      <c r="BD162" s="108">
        <f t="shared" si="133"/>
        <v>1169.09614497441</v>
      </c>
      <c r="BE162" s="157">
        <f t="shared" si="134"/>
        <v>9.9848933855530504</v>
      </c>
      <c r="BF162" s="158">
        <f t="shared" si="135"/>
        <v>8.614266639087674E-3</v>
      </c>
      <c r="BG162" s="294"/>
      <c r="BH162" s="108">
        <v>-53.335930779739918</v>
      </c>
      <c r="BI162" s="108">
        <v>-53.335930779739918</v>
      </c>
      <c r="BJ162" s="157">
        <f t="shared" si="136"/>
        <v>0</v>
      </c>
      <c r="BK162" s="158">
        <f t="shared" si="137"/>
        <v>0</v>
      </c>
      <c r="BL162" s="158"/>
      <c r="BM162" s="108">
        <f t="shared" si="138"/>
        <v>1105.7753208091169</v>
      </c>
      <c r="BN162" s="108">
        <f t="shared" si="139"/>
        <v>1115.6926593122355</v>
      </c>
      <c r="BO162" s="268">
        <f t="shared" si="140"/>
        <v>9.9173385031185717</v>
      </c>
      <c r="BP162" s="158">
        <f t="shared" si="141"/>
        <v>8.9686741207624949E-3</v>
      </c>
    </row>
    <row r="163" spans="1:68">
      <c r="A163" s="82">
        <v>500</v>
      </c>
      <c r="B163" s="92">
        <v>13</v>
      </c>
      <c r="C163" s="92">
        <v>13</v>
      </c>
      <c r="D163" s="83" t="s">
        <v>175</v>
      </c>
      <c r="E163" s="85">
        <v>10551</v>
      </c>
      <c r="F163" s="108">
        <v>10614</v>
      </c>
      <c r="G163" s="157">
        <f t="shared" si="108"/>
        <v>63</v>
      </c>
      <c r="H163" s="158">
        <f t="shared" si="109"/>
        <v>5.9709980096673302E-3</v>
      </c>
      <c r="I163" s="158"/>
      <c r="J163" s="108">
        <v>11953531.445108065</v>
      </c>
      <c r="K163" s="291">
        <v>11937815.50104277</v>
      </c>
      <c r="L163" s="157">
        <f t="shared" si="110"/>
        <v>-15715.94406529516</v>
      </c>
      <c r="M163" s="158">
        <f t="shared" si="111"/>
        <v>-1.3147532289904877E-3</v>
      </c>
      <c r="N163" s="158"/>
      <c r="O163" s="108">
        <v>1056245.4831775068</v>
      </c>
      <c r="P163" s="291">
        <v>859412.54610336025</v>
      </c>
      <c r="Q163" s="157">
        <f t="shared" si="112"/>
        <v>-196832.93707414658</v>
      </c>
      <c r="R163" s="158">
        <f t="shared" si="113"/>
        <v>-0.18635150654752472</v>
      </c>
      <c r="S163" s="158"/>
      <c r="T163" s="108">
        <v>406941.35251360852</v>
      </c>
      <c r="U163" s="108">
        <v>428495.4967638778</v>
      </c>
      <c r="V163" s="157">
        <f t="shared" si="114"/>
        <v>21554.144250269281</v>
      </c>
      <c r="W163" s="158">
        <f t="shared" si="115"/>
        <v>5.2966217655524422E-2</v>
      </c>
      <c r="X163" s="159"/>
      <c r="Y163" s="89">
        <v>13416718.28079918</v>
      </c>
      <c r="Z163" s="89">
        <v>13225723.543910008</v>
      </c>
      <c r="AA163" s="157">
        <f t="shared" si="116"/>
        <v>-190994.73688917235</v>
      </c>
      <c r="AB163" s="158">
        <f t="shared" si="117"/>
        <v>-1.4235577798671312E-2</v>
      </c>
      <c r="AC163" s="158"/>
      <c r="AD163" s="204">
        <v>-629542</v>
      </c>
      <c r="AE163" s="204">
        <v>-629542</v>
      </c>
      <c r="AF163" s="292">
        <f t="shared" si="118"/>
        <v>0</v>
      </c>
      <c r="AG163" s="203">
        <f t="shared" si="119"/>
        <v>0</v>
      </c>
      <c r="AH163" s="158"/>
      <c r="AI163" s="291">
        <f t="shared" si="106"/>
        <v>12787176.28079918</v>
      </c>
      <c r="AJ163" s="291">
        <f t="shared" si="107"/>
        <v>12596181.543910008</v>
      </c>
      <c r="AK163" s="157">
        <f t="shared" si="120"/>
        <v>-190994.73688917235</v>
      </c>
      <c r="AL163" s="158">
        <f t="shared" si="121"/>
        <v>-1.4936427925527546E-2</v>
      </c>
      <c r="AN163" s="108">
        <f t="shared" si="122"/>
        <v>1132.9287693212079</v>
      </c>
      <c r="AO163" s="108">
        <f t="shared" si="123"/>
        <v>1124.7235256305605</v>
      </c>
      <c r="AP163" s="157">
        <f t="shared" si="124"/>
        <v>-8.2052436906474213</v>
      </c>
      <c r="AQ163" s="158">
        <f t="shared" si="125"/>
        <v>-7.2425062482644673E-3</v>
      </c>
      <c r="AR163" s="293"/>
      <c r="AS163" s="108">
        <v>100.10856631385715</v>
      </c>
      <c r="AT163" s="108">
        <f t="shared" si="126"/>
        <v>80.969714160859269</v>
      </c>
      <c r="AU163" s="108">
        <f t="shared" si="127"/>
        <v>-19.138852152997885</v>
      </c>
      <c r="AV163" s="180">
        <f t="shared" si="128"/>
        <v>-0.19118096340521321</v>
      </c>
      <c r="AW163" s="293"/>
      <c r="AX163" s="108">
        <v>38.568984220795045</v>
      </c>
      <c r="AY163" s="108">
        <f t="shared" si="129"/>
        <v>40.370783565468045</v>
      </c>
      <c r="AZ163" s="157">
        <f t="shared" si="130"/>
        <v>1.8017993446730003</v>
      </c>
      <c r="BA163" s="158">
        <f t="shared" si="131"/>
        <v>4.6716276849768139E-2</v>
      </c>
      <c r="BB163" s="293"/>
      <c r="BC163" s="108">
        <f t="shared" si="132"/>
        <v>1271.6063198558602</v>
      </c>
      <c r="BD163" s="108">
        <f t="shared" si="133"/>
        <v>1246.0640233568879</v>
      </c>
      <c r="BE163" s="157">
        <f t="shared" si="134"/>
        <v>-25.542296498972291</v>
      </c>
      <c r="BF163" s="158">
        <f t="shared" si="135"/>
        <v>-2.008663852965718E-2</v>
      </c>
      <c r="BG163" s="294"/>
      <c r="BH163" s="108">
        <v>-59.66657188892048</v>
      </c>
      <c r="BI163" s="108">
        <v>-59.66657188892048</v>
      </c>
      <c r="BJ163" s="157">
        <f t="shared" si="136"/>
        <v>0</v>
      </c>
      <c r="BK163" s="158">
        <f t="shared" si="137"/>
        <v>0</v>
      </c>
      <c r="BL163" s="158"/>
      <c r="BM163" s="108">
        <f t="shared" si="138"/>
        <v>1211.9397479669396</v>
      </c>
      <c r="BN163" s="108">
        <f t="shared" si="139"/>
        <v>1186.7516057951768</v>
      </c>
      <c r="BO163" s="268">
        <f t="shared" si="140"/>
        <v>-25.18814217176282</v>
      </c>
      <c r="BP163" s="158">
        <f t="shared" si="141"/>
        <v>-2.0783328720768983E-2</v>
      </c>
    </row>
    <row r="164" spans="1:68">
      <c r="A164" s="82">
        <v>503</v>
      </c>
      <c r="B164" s="92">
        <v>2</v>
      </c>
      <c r="C164" s="92">
        <v>2</v>
      </c>
      <c r="D164" s="83" t="s">
        <v>176</v>
      </c>
      <c r="E164" s="85">
        <v>7515</v>
      </c>
      <c r="F164" s="108">
        <v>7477</v>
      </c>
      <c r="G164" s="157">
        <f t="shared" si="108"/>
        <v>-38</v>
      </c>
      <c r="H164" s="158">
        <f t="shared" si="109"/>
        <v>-5.0565535595475716E-3</v>
      </c>
      <c r="I164" s="158"/>
      <c r="J164" s="108">
        <v>916602.22005174309</v>
      </c>
      <c r="K164" s="291">
        <v>871905.11045317631</v>
      </c>
      <c r="L164" s="157">
        <f t="shared" si="110"/>
        <v>-44697.109598566778</v>
      </c>
      <c r="M164" s="158">
        <f t="shared" si="111"/>
        <v>-4.8763911564651874E-2</v>
      </c>
      <c r="N164" s="158"/>
      <c r="O164" s="108">
        <v>2943628.8619255815</v>
      </c>
      <c r="P164" s="291">
        <v>2842099.9874376799</v>
      </c>
      <c r="Q164" s="157">
        <f t="shared" si="112"/>
        <v>-101528.87448790157</v>
      </c>
      <c r="R164" s="158">
        <f t="shared" si="113"/>
        <v>-3.4491058231262972E-2</v>
      </c>
      <c r="S164" s="158"/>
      <c r="T164" s="108">
        <v>840801.54334379546</v>
      </c>
      <c r="U164" s="108">
        <v>900560.19508145121</v>
      </c>
      <c r="V164" s="157">
        <f t="shared" si="114"/>
        <v>59758.651737655746</v>
      </c>
      <c r="W164" s="158">
        <f t="shared" si="115"/>
        <v>7.1073432501087858E-2</v>
      </c>
      <c r="X164" s="159"/>
      <c r="Y164" s="89">
        <v>4701032.62532112</v>
      </c>
      <c r="Z164" s="89">
        <v>4614565.2929723077</v>
      </c>
      <c r="AA164" s="157">
        <f t="shared" si="116"/>
        <v>-86467.332348812371</v>
      </c>
      <c r="AB164" s="158">
        <f t="shared" si="117"/>
        <v>-1.8393263616822045E-2</v>
      </c>
      <c r="AC164" s="158"/>
      <c r="AD164" s="204">
        <v>-197444</v>
      </c>
      <c r="AE164" s="204">
        <v>-197444</v>
      </c>
      <c r="AF164" s="292">
        <f t="shared" si="118"/>
        <v>0</v>
      </c>
      <c r="AG164" s="203">
        <f t="shared" si="119"/>
        <v>0</v>
      </c>
      <c r="AH164" s="158"/>
      <c r="AI164" s="291">
        <f t="shared" si="106"/>
        <v>4503588.62532112</v>
      </c>
      <c r="AJ164" s="291">
        <f t="shared" si="107"/>
        <v>4417121.2929723077</v>
      </c>
      <c r="AK164" s="157">
        <f t="shared" si="120"/>
        <v>-86467.332348812371</v>
      </c>
      <c r="AL164" s="158">
        <f t="shared" si="121"/>
        <v>-1.9199651554019762E-2</v>
      </c>
      <c r="AN164" s="108">
        <f t="shared" si="122"/>
        <v>121.96968996031178</v>
      </c>
      <c r="AO164" s="108">
        <f t="shared" si="123"/>
        <v>116.61162370645664</v>
      </c>
      <c r="AP164" s="157">
        <f t="shared" si="124"/>
        <v>-5.3580662538551422</v>
      </c>
      <c r="AQ164" s="158">
        <f t="shared" si="125"/>
        <v>-4.3929489823239083E-2</v>
      </c>
      <c r="AR164" s="293"/>
      <c r="AS164" s="108">
        <v>391.70044736202016</v>
      </c>
      <c r="AT164" s="108">
        <f t="shared" si="126"/>
        <v>380.11234284307608</v>
      </c>
      <c r="AU164" s="108">
        <f t="shared" si="127"/>
        <v>-11.588104518944078</v>
      </c>
      <c r="AV164" s="180">
        <f t="shared" si="128"/>
        <v>-2.9584098249022521E-2</v>
      </c>
      <c r="AW164" s="293"/>
      <c r="AX164" s="108">
        <v>111.88310623337264</v>
      </c>
      <c r="AY164" s="108">
        <f t="shared" si="129"/>
        <v>120.44405444448994</v>
      </c>
      <c r="AZ164" s="157">
        <f t="shared" si="130"/>
        <v>8.5609482111172923</v>
      </c>
      <c r="BA164" s="158">
        <f t="shared" si="131"/>
        <v>7.6516897852838855E-2</v>
      </c>
      <c r="BB164" s="293"/>
      <c r="BC164" s="108">
        <f t="shared" si="132"/>
        <v>625.55324355570463</v>
      </c>
      <c r="BD164" s="108">
        <f t="shared" si="133"/>
        <v>617.16802099402264</v>
      </c>
      <c r="BE164" s="157">
        <f t="shared" si="134"/>
        <v>-8.3852225616819851</v>
      </c>
      <c r="BF164" s="158">
        <f t="shared" si="135"/>
        <v>-1.3404490581840126E-2</v>
      </c>
      <c r="BG164" s="294"/>
      <c r="BH164" s="108">
        <v>-26.27332002661344</v>
      </c>
      <c r="BI164" s="108">
        <v>-26.27332002661344</v>
      </c>
      <c r="BJ164" s="157">
        <f t="shared" si="136"/>
        <v>0</v>
      </c>
      <c r="BK164" s="158">
        <f t="shared" si="137"/>
        <v>0</v>
      </c>
      <c r="BL164" s="158"/>
      <c r="BM164" s="108">
        <f t="shared" si="138"/>
        <v>599.27992352909121</v>
      </c>
      <c r="BN164" s="108">
        <f t="shared" si="139"/>
        <v>590.76117332784645</v>
      </c>
      <c r="BO164" s="268">
        <f t="shared" si="140"/>
        <v>-8.5187502012447567</v>
      </c>
      <c r="BP164" s="158">
        <f t="shared" si="141"/>
        <v>-1.4214976785938043E-2</v>
      </c>
    </row>
    <row r="165" spans="1:68">
      <c r="A165" s="82">
        <v>504</v>
      </c>
      <c r="B165" s="92">
        <v>1</v>
      </c>
      <c r="C165" s="93">
        <v>34</v>
      </c>
      <c r="D165" s="83" t="s">
        <v>177</v>
      </c>
      <c r="E165" s="85">
        <v>1715</v>
      </c>
      <c r="F165" s="108">
        <v>1677</v>
      </c>
      <c r="G165" s="157">
        <f t="shared" si="108"/>
        <v>-38</v>
      </c>
      <c r="H165" s="158">
        <f t="shared" si="109"/>
        <v>-2.2157434402332362E-2</v>
      </c>
      <c r="I165" s="158"/>
      <c r="J165" s="108">
        <v>-85644.392256094841</v>
      </c>
      <c r="K165" s="291">
        <v>-165712.79105912894</v>
      </c>
      <c r="L165" s="157">
        <f t="shared" si="110"/>
        <v>-80068.398803034099</v>
      </c>
      <c r="M165" s="158">
        <f t="shared" si="111"/>
        <v>0.93489365379127987</v>
      </c>
      <c r="N165" s="158"/>
      <c r="O165" s="108">
        <v>800289.95998893166</v>
      </c>
      <c r="P165" s="291">
        <v>729939.21098059055</v>
      </c>
      <c r="Q165" s="157">
        <f t="shared" si="112"/>
        <v>-70350.74900834111</v>
      </c>
      <c r="R165" s="158">
        <f t="shared" si="113"/>
        <v>-8.7906574523706496E-2</v>
      </c>
      <c r="S165" s="158"/>
      <c r="T165" s="108">
        <v>255763.08552089083</v>
      </c>
      <c r="U165" s="108">
        <v>273741.32354085543</v>
      </c>
      <c r="V165" s="157">
        <f t="shared" si="114"/>
        <v>17978.2380199646</v>
      </c>
      <c r="W165" s="158">
        <f t="shared" si="115"/>
        <v>7.0292544302669235E-2</v>
      </c>
      <c r="X165" s="159"/>
      <c r="Y165" s="89">
        <v>970408.65325372759</v>
      </c>
      <c r="Z165" s="89">
        <v>837967.74346231704</v>
      </c>
      <c r="AA165" s="157">
        <f t="shared" si="116"/>
        <v>-132440.90979141055</v>
      </c>
      <c r="AB165" s="158">
        <f t="shared" si="117"/>
        <v>-0.13647952267051963</v>
      </c>
      <c r="AC165" s="158"/>
      <c r="AD165" s="204">
        <v>-459037</v>
      </c>
      <c r="AE165" s="204">
        <v>-459037</v>
      </c>
      <c r="AF165" s="292">
        <f t="shared" si="118"/>
        <v>0</v>
      </c>
      <c r="AG165" s="203">
        <f t="shared" si="119"/>
        <v>0</v>
      </c>
      <c r="AH165" s="158"/>
      <c r="AI165" s="291">
        <f t="shared" si="106"/>
        <v>511371.65325372759</v>
      </c>
      <c r="AJ165" s="291">
        <f t="shared" si="107"/>
        <v>378930.74346231704</v>
      </c>
      <c r="AK165" s="157">
        <f t="shared" si="120"/>
        <v>-132440.90979141055</v>
      </c>
      <c r="AL165" s="158">
        <f t="shared" si="121"/>
        <v>-0.25899149659298237</v>
      </c>
      <c r="AN165" s="108">
        <f t="shared" si="122"/>
        <v>-49.938421140580083</v>
      </c>
      <c r="AO165" s="108">
        <f t="shared" si="123"/>
        <v>-98.815021502163944</v>
      </c>
      <c r="AP165" s="157">
        <f t="shared" si="124"/>
        <v>-48.876600361583861</v>
      </c>
      <c r="AQ165" s="158">
        <f t="shared" si="125"/>
        <v>0.978737397884344</v>
      </c>
      <c r="AR165" s="293"/>
      <c r="AS165" s="108">
        <v>466.64137608684064</v>
      </c>
      <c r="AT165" s="108">
        <f t="shared" si="126"/>
        <v>435.26488430565922</v>
      </c>
      <c r="AU165" s="108">
        <f t="shared" si="127"/>
        <v>-31.376491781181414</v>
      </c>
      <c r="AV165" s="180">
        <f t="shared" si="128"/>
        <v>-6.7238983487272974E-2</v>
      </c>
      <c r="AW165" s="293"/>
      <c r="AX165" s="108">
        <v>149.13299447282265</v>
      </c>
      <c r="AY165" s="108">
        <f t="shared" si="129"/>
        <v>163.23275106789234</v>
      </c>
      <c r="AZ165" s="157">
        <f t="shared" si="130"/>
        <v>14.099756595069692</v>
      </c>
      <c r="BA165" s="158">
        <f t="shared" si="131"/>
        <v>9.4544850017339199E-2</v>
      </c>
      <c r="BB165" s="293"/>
      <c r="BC165" s="108">
        <f t="shared" si="132"/>
        <v>565.83594941908314</v>
      </c>
      <c r="BD165" s="108">
        <f t="shared" si="133"/>
        <v>499.68261387138762</v>
      </c>
      <c r="BE165" s="157">
        <f t="shared" si="134"/>
        <v>-66.153335547695519</v>
      </c>
      <c r="BF165" s="158">
        <f t="shared" si="135"/>
        <v>-0.11691257088845627</v>
      </c>
      <c r="BG165" s="294"/>
      <c r="BH165" s="108">
        <v>-267.66005830903788</v>
      </c>
      <c r="BI165" s="108">
        <v>-267.66005830903788</v>
      </c>
      <c r="BJ165" s="157">
        <f t="shared" si="136"/>
        <v>0</v>
      </c>
      <c r="BK165" s="158">
        <f t="shared" si="137"/>
        <v>0</v>
      </c>
      <c r="BL165" s="158"/>
      <c r="BM165" s="108">
        <f t="shared" si="138"/>
        <v>298.17589111004526</v>
      </c>
      <c r="BN165" s="108">
        <f t="shared" si="139"/>
        <v>225.9575095183763</v>
      </c>
      <c r="BO165" s="268">
        <f t="shared" si="140"/>
        <v>-72.218381591668958</v>
      </c>
      <c r="BP165" s="158">
        <f t="shared" si="141"/>
        <v>-0.24220060623551865</v>
      </c>
    </row>
    <row r="166" spans="1:68">
      <c r="A166" s="82">
        <v>505</v>
      </c>
      <c r="B166" s="92">
        <v>1</v>
      </c>
      <c r="C166" s="93">
        <v>35</v>
      </c>
      <c r="D166" s="83" t="s">
        <v>178</v>
      </c>
      <c r="E166" s="85">
        <v>20957</v>
      </c>
      <c r="F166" s="108">
        <v>20934</v>
      </c>
      <c r="G166" s="157">
        <f t="shared" si="108"/>
        <v>-23</v>
      </c>
      <c r="H166" s="158">
        <f t="shared" si="109"/>
        <v>-1.0974853270983443E-3</v>
      </c>
      <c r="I166" s="158"/>
      <c r="J166" s="108">
        <v>11736761.681415055</v>
      </c>
      <c r="K166" s="291">
        <v>11716665.295394205</v>
      </c>
      <c r="L166" s="157">
        <f t="shared" si="110"/>
        <v>-20096.38602085039</v>
      </c>
      <c r="M166" s="158">
        <f t="shared" si="111"/>
        <v>-1.7122598691487999E-3</v>
      </c>
      <c r="N166" s="158"/>
      <c r="O166" s="108">
        <v>3663261.5419362383</v>
      </c>
      <c r="P166" s="291">
        <v>3442018.273396485</v>
      </c>
      <c r="Q166" s="157">
        <f t="shared" si="112"/>
        <v>-221243.26853975328</v>
      </c>
      <c r="R166" s="158">
        <f t="shared" si="113"/>
        <v>-6.0395160434767607E-2</v>
      </c>
      <c r="S166" s="158"/>
      <c r="T166" s="108">
        <v>1633431.2201996678</v>
      </c>
      <c r="U166" s="108">
        <v>1723313.8910692544</v>
      </c>
      <c r="V166" s="157">
        <f t="shared" si="114"/>
        <v>89882.670869586524</v>
      </c>
      <c r="W166" s="158">
        <f t="shared" si="115"/>
        <v>5.5026908851784663E-2</v>
      </c>
      <c r="X166" s="159"/>
      <c r="Y166" s="89">
        <v>17033454.443550959</v>
      </c>
      <c r="Z166" s="89">
        <v>16881997.459859945</v>
      </c>
      <c r="AA166" s="157">
        <f t="shared" si="116"/>
        <v>-151456.98369101435</v>
      </c>
      <c r="AB166" s="158">
        <f t="shared" si="117"/>
        <v>-8.8917362119906047E-3</v>
      </c>
      <c r="AC166" s="158"/>
      <c r="AD166" s="204">
        <v>-1868498</v>
      </c>
      <c r="AE166" s="204">
        <v>-1868498</v>
      </c>
      <c r="AF166" s="292">
        <f t="shared" si="118"/>
        <v>0</v>
      </c>
      <c r="AG166" s="203">
        <f t="shared" si="119"/>
        <v>0</v>
      </c>
      <c r="AH166" s="158"/>
      <c r="AI166" s="291">
        <f t="shared" si="106"/>
        <v>15164956.443550959</v>
      </c>
      <c r="AJ166" s="291">
        <f t="shared" si="107"/>
        <v>15013499.459859945</v>
      </c>
      <c r="AK166" s="157">
        <f t="shared" si="120"/>
        <v>-151456.98369101435</v>
      </c>
      <c r="AL166" s="158">
        <f t="shared" si="121"/>
        <v>-9.9873009365234848E-3</v>
      </c>
      <c r="AN166" s="108">
        <f t="shared" si="122"/>
        <v>560.04016230448326</v>
      </c>
      <c r="AO166" s="108">
        <f t="shared" si="123"/>
        <v>559.69548559253872</v>
      </c>
      <c r="AP166" s="157">
        <f t="shared" si="124"/>
        <v>-0.34467671194454397</v>
      </c>
      <c r="AQ166" s="158">
        <f t="shared" si="125"/>
        <v>-6.1544998938335021E-4</v>
      </c>
      <c r="AR166" s="293"/>
      <c r="AS166" s="108">
        <v>174.79894746081206</v>
      </c>
      <c r="AT166" s="108">
        <f t="shared" si="126"/>
        <v>164.42238814352177</v>
      </c>
      <c r="AU166" s="108">
        <f t="shared" si="127"/>
        <v>-10.376559317290287</v>
      </c>
      <c r="AV166" s="180">
        <f t="shared" si="128"/>
        <v>-5.9362824937012816E-2</v>
      </c>
      <c r="AW166" s="293"/>
      <c r="AX166" s="108">
        <v>77.942034651890438</v>
      </c>
      <c r="AY166" s="108">
        <f t="shared" si="129"/>
        <v>82.321290296610982</v>
      </c>
      <c r="AZ166" s="157">
        <f t="shared" si="130"/>
        <v>4.3792556447205442</v>
      </c>
      <c r="BA166" s="158">
        <f t="shared" si="131"/>
        <v>5.6186057552634443E-2</v>
      </c>
      <c r="BB166" s="293"/>
      <c r="BC166" s="108">
        <f t="shared" si="132"/>
        <v>812.7811444171856</v>
      </c>
      <c r="BD166" s="108">
        <f t="shared" si="133"/>
        <v>806.43916403267144</v>
      </c>
      <c r="BE166" s="157">
        <f t="shared" si="134"/>
        <v>-6.3419803845141587</v>
      </c>
      <c r="BF166" s="158">
        <f t="shared" si="135"/>
        <v>-7.802814359161532E-3</v>
      </c>
      <c r="BG166" s="294"/>
      <c r="BH166" s="108">
        <v>-89.158658204895744</v>
      </c>
      <c r="BI166" s="108">
        <v>-89.158658204895744</v>
      </c>
      <c r="BJ166" s="157">
        <f t="shared" si="136"/>
        <v>0</v>
      </c>
      <c r="BK166" s="158">
        <f t="shared" si="137"/>
        <v>0</v>
      </c>
      <c r="BL166" s="158"/>
      <c r="BM166" s="108">
        <f t="shared" si="138"/>
        <v>723.62248621228991</v>
      </c>
      <c r="BN166" s="108">
        <f t="shared" si="139"/>
        <v>717.18254800133491</v>
      </c>
      <c r="BO166" s="268">
        <f t="shared" si="140"/>
        <v>-6.4399382109550061</v>
      </c>
      <c r="BP166" s="158">
        <f t="shared" si="141"/>
        <v>-8.8995827709335649E-3</v>
      </c>
    </row>
    <row r="167" spans="1:68">
      <c r="A167" s="82">
        <v>507</v>
      </c>
      <c r="B167" s="92">
        <v>10</v>
      </c>
      <c r="C167" s="92">
        <v>10</v>
      </c>
      <c r="D167" s="83" t="s">
        <v>179</v>
      </c>
      <c r="E167" s="47">
        <v>7099</v>
      </c>
      <c r="F167" s="108">
        <v>7057</v>
      </c>
      <c r="G167" s="157">
        <f t="shared" si="108"/>
        <v>-42</v>
      </c>
      <c r="H167" s="158">
        <f t="shared" si="109"/>
        <v>-5.9163262431328354E-3</v>
      </c>
      <c r="I167" s="158"/>
      <c r="J167" s="108">
        <v>-811357.4875015961</v>
      </c>
      <c r="K167" s="291">
        <v>-876257.30912028975</v>
      </c>
      <c r="L167" s="157">
        <f t="shared" si="110"/>
        <v>-64899.821618693648</v>
      </c>
      <c r="M167" s="158">
        <f t="shared" si="111"/>
        <v>7.9989181856864267E-2</v>
      </c>
      <c r="N167" s="158"/>
      <c r="O167" s="108">
        <v>1745876.6207233013</v>
      </c>
      <c r="P167" s="291">
        <v>1375388.7881631809</v>
      </c>
      <c r="Q167" s="157">
        <f t="shared" si="112"/>
        <v>-370487.83256012038</v>
      </c>
      <c r="R167" s="158">
        <f t="shared" si="113"/>
        <v>-0.21220733937466357</v>
      </c>
      <c r="S167" s="158"/>
      <c r="T167" s="108">
        <v>1061708.5253858869</v>
      </c>
      <c r="U167" s="108">
        <v>1132521.9539467234</v>
      </c>
      <c r="V167" s="157">
        <f t="shared" si="114"/>
        <v>70813.428560836473</v>
      </c>
      <c r="W167" s="158">
        <f t="shared" si="115"/>
        <v>6.6697616970814791E-2</v>
      </c>
      <c r="X167" s="159"/>
      <c r="Y167" s="89">
        <v>1996227.6586075921</v>
      </c>
      <c r="Z167" s="89">
        <v>1631653.4329896146</v>
      </c>
      <c r="AA167" s="157">
        <f t="shared" si="116"/>
        <v>-364574.22561797756</v>
      </c>
      <c r="AB167" s="158">
        <f t="shared" si="117"/>
        <v>-0.18263158715688532</v>
      </c>
      <c r="AC167" s="158"/>
      <c r="AD167" s="204">
        <v>-56521</v>
      </c>
      <c r="AE167" s="204">
        <v>-56521</v>
      </c>
      <c r="AF167" s="292">
        <f t="shared" si="118"/>
        <v>0</v>
      </c>
      <c r="AG167" s="203">
        <f t="shared" si="119"/>
        <v>0</v>
      </c>
      <c r="AH167" s="158"/>
      <c r="AI167" s="291">
        <f t="shared" si="106"/>
        <v>1939706.6586075921</v>
      </c>
      <c r="AJ167" s="291">
        <f t="shared" si="107"/>
        <v>1575132.4329896146</v>
      </c>
      <c r="AK167" s="157">
        <f t="shared" si="120"/>
        <v>-364574.22561797756</v>
      </c>
      <c r="AL167" s="158">
        <f t="shared" si="121"/>
        <v>-0.18795327839916021</v>
      </c>
      <c r="AN167" s="108">
        <f t="shared" si="122"/>
        <v>-114.2917999016194</v>
      </c>
      <c r="AO167" s="108">
        <f t="shared" si="123"/>
        <v>-124.16852899536485</v>
      </c>
      <c r="AP167" s="157">
        <f t="shared" si="124"/>
        <v>-9.8767290937454533</v>
      </c>
      <c r="AQ167" s="158">
        <f t="shared" si="125"/>
        <v>8.6416777951236992E-2</v>
      </c>
      <c r="AR167" s="293"/>
      <c r="AS167" s="108">
        <v>245.93275401088906</v>
      </c>
      <c r="AT167" s="108">
        <f t="shared" si="126"/>
        <v>194.89709340558039</v>
      </c>
      <c r="AU167" s="108">
        <f t="shared" si="127"/>
        <v>-51.035660605308664</v>
      </c>
      <c r="AV167" s="180">
        <f t="shared" si="128"/>
        <v>-0.20751876182807671</v>
      </c>
      <c r="AW167" s="293"/>
      <c r="AX167" s="108">
        <v>149.5574764594854</v>
      </c>
      <c r="AY167" s="108">
        <f t="shared" si="129"/>
        <v>160.48206801002172</v>
      </c>
      <c r="AZ167" s="157">
        <f t="shared" si="130"/>
        <v>10.92459155053632</v>
      </c>
      <c r="BA167" s="158">
        <f t="shared" si="131"/>
        <v>7.3046107818593428E-2</v>
      </c>
      <c r="BB167" s="293"/>
      <c r="BC167" s="108">
        <f t="shared" si="132"/>
        <v>281.19843056875504</v>
      </c>
      <c r="BD167" s="108">
        <f t="shared" si="133"/>
        <v>231.21063242023729</v>
      </c>
      <c r="BE167" s="157">
        <f t="shared" si="134"/>
        <v>-49.987798148517754</v>
      </c>
      <c r="BF167" s="158">
        <f t="shared" si="135"/>
        <v>-0.17776698841245978</v>
      </c>
      <c r="BG167" s="294"/>
      <c r="BH167" s="108">
        <v>-7.961825609240738</v>
      </c>
      <c r="BI167" s="108">
        <v>-7.961825609240738</v>
      </c>
      <c r="BJ167" s="157">
        <f t="shared" si="136"/>
        <v>0</v>
      </c>
      <c r="BK167" s="158">
        <f t="shared" si="137"/>
        <v>0</v>
      </c>
      <c r="BL167" s="158"/>
      <c r="BM167" s="108">
        <f t="shared" si="138"/>
        <v>273.2366049595143</v>
      </c>
      <c r="BN167" s="108">
        <f t="shared" si="139"/>
        <v>223.20142170746982</v>
      </c>
      <c r="BO167" s="268">
        <f t="shared" si="140"/>
        <v>-50.035183252044476</v>
      </c>
      <c r="BP167" s="158">
        <f t="shared" si="141"/>
        <v>-0.18312035189962278</v>
      </c>
    </row>
    <row r="168" spans="1:68">
      <c r="A168" s="82">
        <v>508</v>
      </c>
      <c r="B168" s="92">
        <v>6</v>
      </c>
      <c r="C168" s="92">
        <v>6</v>
      </c>
      <c r="D168" s="83" t="s">
        <v>180</v>
      </c>
      <c r="E168" s="85">
        <v>9271</v>
      </c>
      <c r="F168" s="108">
        <v>9270</v>
      </c>
      <c r="G168" s="157">
        <f t="shared" si="108"/>
        <v>-1</v>
      </c>
      <c r="H168" s="158">
        <f t="shared" si="109"/>
        <v>-1.0786322942508899E-4</v>
      </c>
      <c r="I168" s="158"/>
      <c r="J168" s="108">
        <v>-1136283.2194244647</v>
      </c>
      <c r="K168" s="291">
        <v>-862284.33879155992</v>
      </c>
      <c r="L168" s="157">
        <f t="shared" si="110"/>
        <v>273998.88063290482</v>
      </c>
      <c r="M168" s="158">
        <f t="shared" si="111"/>
        <v>-0.24113607941133475</v>
      </c>
      <c r="N168" s="158"/>
      <c r="O168" s="108">
        <v>1965067.2179423189</v>
      </c>
      <c r="P168" s="291">
        <v>25749.773133511164</v>
      </c>
      <c r="Q168" s="157">
        <f t="shared" si="112"/>
        <v>-1939317.4448088077</v>
      </c>
      <c r="R168" s="158">
        <f t="shared" si="113"/>
        <v>-0.98689623800224269</v>
      </c>
      <c r="S168" s="158"/>
      <c r="T168" s="108">
        <v>929977.24598900147</v>
      </c>
      <c r="U168" s="108">
        <v>1019829.2773033574</v>
      </c>
      <c r="V168" s="157">
        <f t="shared" si="114"/>
        <v>89852.031314355903</v>
      </c>
      <c r="W168" s="158">
        <f t="shared" si="115"/>
        <v>9.6617451342910124E-2</v>
      </c>
      <c r="X168" s="159"/>
      <c r="Y168" s="89">
        <v>1758761.2445068555</v>
      </c>
      <c r="Z168" s="89">
        <v>183294.71164530865</v>
      </c>
      <c r="AA168" s="157">
        <f t="shared" si="116"/>
        <v>-1575466.5328615468</v>
      </c>
      <c r="AB168" s="158">
        <f t="shared" si="117"/>
        <v>-0.89578192479633401</v>
      </c>
      <c r="AC168" s="158"/>
      <c r="AD168" s="204">
        <v>-405139</v>
      </c>
      <c r="AE168" s="204">
        <v>-405139</v>
      </c>
      <c r="AF168" s="292">
        <f t="shared" si="118"/>
        <v>0</v>
      </c>
      <c r="AG168" s="203">
        <f t="shared" si="119"/>
        <v>0</v>
      </c>
      <c r="AH168" s="158"/>
      <c r="AI168" s="291">
        <f t="shared" si="106"/>
        <v>1353622.2445068555</v>
      </c>
      <c r="AJ168" s="291">
        <f t="shared" si="107"/>
        <v>-221844.28835469135</v>
      </c>
      <c r="AK168" s="157">
        <f t="shared" si="120"/>
        <v>-1575466.5328615468</v>
      </c>
      <c r="AL168" s="158">
        <f t="shared" si="121"/>
        <v>-1.1638893637090846</v>
      </c>
      <c r="AN168" s="108">
        <f t="shared" si="122"/>
        <v>-122.56317758865977</v>
      </c>
      <c r="AO168" s="108">
        <f t="shared" si="123"/>
        <v>-93.018806773631056</v>
      </c>
      <c r="AP168" s="157">
        <f t="shared" si="124"/>
        <v>29.544370815028714</v>
      </c>
      <c r="AQ168" s="158">
        <f t="shared" si="125"/>
        <v>-0.24105421706822919</v>
      </c>
      <c r="AR168" s="293"/>
      <c r="AS168" s="108">
        <v>211.95849616463369</v>
      </c>
      <c r="AT168" s="108">
        <f t="shared" si="126"/>
        <v>2.777753304585886</v>
      </c>
      <c r="AU168" s="108">
        <f t="shared" si="127"/>
        <v>-209.18074286004781</v>
      </c>
      <c r="AV168" s="180">
        <f t="shared" si="128"/>
        <v>-0.98689482443568421</v>
      </c>
      <c r="AW168" s="293"/>
      <c r="AX168" s="108">
        <v>100.31034904422408</v>
      </c>
      <c r="AY168" s="108">
        <f t="shared" si="129"/>
        <v>110.01394577166747</v>
      </c>
      <c r="AZ168" s="157">
        <f t="shared" si="130"/>
        <v>9.703596727443383</v>
      </c>
      <c r="BA168" s="158">
        <f t="shared" si="131"/>
        <v>9.673574880260194E-2</v>
      </c>
      <c r="BB168" s="293"/>
      <c r="BC168" s="108">
        <f t="shared" si="132"/>
        <v>189.70566762019797</v>
      </c>
      <c r="BD168" s="108">
        <f t="shared" si="133"/>
        <v>19.772892302622292</v>
      </c>
      <c r="BE168" s="157">
        <f t="shared" si="134"/>
        <v>-169.93277531757568</v>
      </c>
      <c r="BF168" s="158">
        <f t="shared" si="135"/>
        <v>-0.89577068228552448</v>
      </c>
      <c r="BG168" s="294"/>
      <c r="BH168" s="108">
        <v>-24.406428648473735</v>
      </c>
      <c r="BI168" s="108">
        <v>-24.406428648473735</v>
      </c>
      <c r="BJ168" s="157">
        <f t="shared" si="136"/>
        <v>0</v>
      </c>
      <c r="BK168" s="158">
        <f t="shared" si="137"/>
        <v>0</v>
      </c>
      <c r="BL168" s="158"/>
      <c r="BM168" s="108">
        <f t="shared" si="138"/>
        <v>146.00606671414687</v>
      </c>
      <c r="BN168" s="108">
        <f t="shared" si="139"/>
        <v>-23.931422691983965</v>
      </c>
      <c r="BO168" s="268">
        <f t="shared" si="140"/>
        <v>-169.93748940613082</v>
      </c>
      <c r="BP168" s="158">
        <f t="shared" si="141"/>
        <v>-1.163907043252095</v>
      </c>
    </row>
    <row r="169" spans="1:68">
      <c r="A169" s="82">
        <v>529</v>
      </c>
      <c r="B169" s="92">
        <v>2</v>
      </c>
      <c r="C169" s="92">
        <v>2</v>
      </c>
      <c r="D169" s="83" t="s">
        <v>181</v>
      </c>
      <c r="E169" s="85">
        <v>19999</v>
      </c>
      <c r="F169" s="108">
        <v>20129</v>
      </c>
      <c r="G169" s="157">
        <f t="shared" si="108"/>
        <v>130</v>
      </c>
      <c r="H169" s="158">
        <f t="shared" si="109"/>
        <v>6.5003250162508127E-3</v>
      </c>
      <c r="I169" s="158"/>
      <c r="J169" s="108">
        <v>11229305.211105386</v>
      </c>
      <c r="K169" s="291">
        <v>10701550.282064077</v>
      </c>
      <c r="L169" s="157">
        <f t="shared" si="110"/>
        <v>-527754.92904130928</v>
      </c>
      <c r="M169" s="158">
        <f t="shared" si="111"/>
        <v>-4.6998003805202332E-2</v>
      </c>
      <c r="N169" s="158"/>
      <c r="O169" s="108">
        <v>-566233.71631354466</v>
      </c>
      <c r="P169" s="291">
        <v>-609873.901835392</v>
      </c>
      <c r="Q169" s="157">
        <f t="shared" si="112"/>
        <v>-43640.185521847336</v>
      </c>
      <c r="R169" s="158">
        <f t="shared" si="113"/>
        <v>7.7070976638350053E-2</v>
      </c>
      <c r="S169" s="158"/>
      <c r="T169" s="108">
        <v>1361851.9753144083</v>
      </c>
      <c r="U169" s="108">
        <v>1400771.4246599891</v>
      </c>
      <c r="V169" s="157">
        <f t="shared" si="114"/>
        <v>38919.449345580768</v>
      </c>
      <c r="W169" s="158">
        <f t="shared" si="115"/>
        <v>2.8578325729266944E-2</v>
      </c>
      <c r="X169" s="159"/>
      <c r="Y169" s="89">
        <v>12024923.47010625</v>
      </c>
      <c r="Z169" s="89">
        <v>11492447.804888675</v>
      </c>
      <c r="AA169" s="157">
        <f t="shared" si="116"/>
        <v>-532475.66521757469</v>
      </c>
      <c r="AB169" s="158">
        <f t="shared" si="117"/>
        <v>-4.4281002414801221E-2</v>
      </c>
      <c r="AC169" s="158"/>
      <c r="AD169" s="204">
        <v>-860950</v>
      </c>
      <c r="AE169" s="204">
        <v>-860950</v>
      </c>
      <c r="AF169" s="292">
        <f t="shared" si="118"/>
        <v>0</v>
      </c>
      <c r="AG169" s="203">
        <f t="shared" si="119"/>
        <v>0</v>
      </c>
      <c r="AH169" s="158"/>
      <c r="AI169" s="291">
        <f t="shared" si="106"/>
        <v>11163973.47010625</v>
      </c>
      <c r="AJ169" s="291">
        <f t="shared" si="107"/>
        <v>10631497.804888675</v>
      </c>
      <c r="AK169" s="157">
        <f t="shared" si="120"/>
        <v>-532475.66521757469</v>
      </c>
      <c r="AL169" s="158">
        <f t="shared" si="121"/>
        <v>-4.7695891309969853E-2</v>
      </c>
      <c r="AN169" s="108">
        <f t="shared" si="122"/>
        <v>561.4933352220304</v>
      </c>
      <c r="AO169" s="108">
        <f t="shared" si="123"/>
        <v>531.64838203905197</v>
      </c>
      <c r="AP169" s="157">
        <f t="shared" si="124"/>
        <v>-29.844953182978429</v>
      </c>
      <c r="AQ169" s="158">
        <f t="shared" si="125"/>
        <v>-5.3152818227445012E-2</v>
      </c>
      <c r="AR169" s="293"/>
      <c r="AS169" s="108">
        <v>-28.31310147075077</v>
      </c>
      <c r="AT169" s="108">
        <f t="shared" si="126"/>
        <v>-30.298271242257041</v>
      </c>
      <c r="AU169" s="108">
        <f t="shared" si="127"/>
        <v>-1.9851697715062713</v>
      </c>
      <c r="AV169" s="180">
        <f t="shared" si="128"/>
        <v>7.0114882099973311E-2</v>
      </c>
      <c r="AW169" s="293"/>
      <c r="AX169" s="108">
        <v>68.096003565898712</v>
      </c>
      <c r="AY169" s="108">
        <f t="shared" si="129"/>
        <v>69.589717554771184</v>
      </c>
      <c r="AZ169" s="157">
        <f t="shared" si="130"/>
        <v>1.4937139888724715</v>
      </c>
      <c r="BA169" s="158">
        <f t="shared" si="131"/>
        <v>2.1935413396572619E-2</v>
      </c>
      <c r="BB169" s="293"/>
      <c r="BC169" s="108">
        <f t="shared" si="132"/>
        <v>601.27623731717836</v>
      </c>
      <c r="BD169" s="108">
        <f t="shared" si="133"/>
        <v>570.93982835156612</v>
      </c>
      <c r="BE169" s="157">
        <f t="shared" si="134"/>
        <v>-30.336408965612236</v>
      </c>
      <c r="BF169" s="158">
        <f t="shared" si="135"/>
        <v>-5.0453364165811067E-2</v>
      </c>
      <c r="BG169" s="294"/>
      <c r="BH169" s="108">
        <v>-43.049652482624133</v>
      </c>
      <c r="BI169" s="108">
        <v>-43.049652482624133</v>
      </c>
      <c r="BJ169" s="157">
        <f t="shared" si="136"/>
        <v>0</v>
      </c>
      <c r="BK169" s="158">
        <f t="shared" si="137"/>
        <v>0</v>
      </c>
      <c r="BL169" s="158"/>
      <c r="BM169" s="108">
        <f t="shared" si="138"/>
        <v>558.22658483455416</v>
      </c>
      <c r="BN169" s="108">
        <f t="shared" si="139"/>
        <v>528.168205320119</v>
      </c>
      <c r="BO169" s="268">
        <f t="shared" si="140"/>
        <v>-30.05837951443516</v>
      </c>
      <c r="BP169" s="158">
        <f t="shared" si="141"/>
        <v>-5.3846198534854423E-2</v>
      </c>
    </row>
    <row r="170" spans="1:68">
      <c r="A170" s="82">
        <v>531</v>
      </c>
      <c r="B170" s="92">
        <v>4</v>
      </c>
      <c r="C170" s="92">
        <v>4</v>
      </c>
      <c r="D170" s="83" t="s">
        <v>182</v>
      </c>
      <c r="E170" s="85">
        <v>4966</v>
      </c>
      <c r="F170" s="108">
        <v>4939</v>
      </c>
      <c r="G170" s="157">
        <f t="shared" si="108"/>
        <v>-27</v>
      </c>
      <c r="H170" s="158">
        <f t="shared" si="109"/>
        <v>-5.4369714055577927E-3</v>
      </c>
      <c r="I170" s="158"/>
      <c r="J170" s="108">
        <v>-1072478.8689286937</v>
      </c>
      <c r="K170" s="291">
        <v>-837741.21325086779</v>
      </c>
      <c r="L170" s="157">
        <f t="shared" si="110"/>
        <v>234737.65567782591</v>
      </c>
      <c r="M170" s="158">
        <f t="shared" si="111"/>
        <v>-0.21887392141563303</v>
      </c>
      <c r="N170" s="158"/>
      <c r="O170" s="108">
        <v>2094290.0725636466</v>
      </c>
      <c r="P170" s="291">
        <v>1902164.1060182806</v>
      </c>
      <c r="Q170" s="157">
        <f t="shared" si="112"/>
        <v>-192125.96654536598</v>
      </c>
      <c r="R170" s="158">
        <f t="shared" si="113"/>
        <v>-9.1737992297400428E-2</v>
      </c>
      <c r="S170" s="158"/>
      <c r="T170" s="108">
        <v>490496.68541689042</v>
      </c>
      <c r="U170" s="108">
        <v>533216.27913008607</v>
      </c>
      <c r="V170" s="157">
        <f t="shared" si="114"/>
        <v>42719.593713195645</v>
      </c>
      <c r="W170" s="158">
        <f t="shared" si="115"/>
        <v>8.7094561458426076E-2</v>
      </c>
      <c r="X170" s="159"/>
      <c r="Y170" s="89">
        <v>1512307.8890518434</v>
      </c>
      <c r="Z170" s="89">
        <v>1597639.1718974989</v>
      </c>
      <c r="AA170" s="157">
        <f t="shared" si="116"/>
        <v>85331.282845655456</v>
      </c>
      <c r="AB170" s="158">
        <f t="shared" si="117"/>
        <v>5.6424543879854225E-2</v>
      </c>
      <c r="AC170" s="158"/>
      <c r="AD170" s="204">
        <v>-305741</v>
      </c>
      <c r="AE170" s="204">
        <v>-305741</v>
      </c>
      <c r="AF170" s="292">
        <f t="shared" si="118"/>
        <v>0</v>
      </c>
      <c r="AG170" s="203">
        <f t="shared" si="119"/>
        <v>0</v>
      </c>
      <c r="AH170" s="158"/>
      <c r="AI170" s="291">
        <f t="shared" si="106"/>
        <v>1206566.8890518434</v>
      </c>
      <c r="AJ170" s="291">
        <f t="shared" si="107"/>
        <v>1291898.1718974989</v>
      </c>
      <c r="AK170" s="157">
        <f t="shared" si="120"/>
        <v>85331.282845655456</v>
      </c>
      <c r="AL170" s="158">
        <f t="shared" si="121"/>
        <v>7.0722380681862859E-2</v>
      </c>
      <c r="AN170" s="108">
        <f t="shared" si="122"/>
        <v>-215.96433123815822</v>
      </c>
      <c r="AO170" s="108">
        <f t="shared" si="123"/>
        <v>-169.61757709067984</v>
      </c>
      <c r="AP170" s="157">
        <f t="shared" si="124"/>
        <v>46.346754147478379</v>
      </c>
      <c r="AQ170" s="158">
        <f t="shared" si="125"/>
        <v>-0.21460374443207814</v>
      </c>
      <c r="AR170" s="293"/>
      <c r="AS170" s="108">
        <v>421.72574961007786</v>
      </c>
      <c r="AT170" s="108">
        <f t="shared" si="126"/>
        <v>385.13142458357572</v>
      </c>
      <c r="AU170" s="108">
        <f t="shared" si="127"/>
        <v>-36.594325026502133</v>
      </c>
      <c r="AV170" s="180">
        <f t="shared" si="128"/>
        <v>-8.6772802135835367E-2</v>
      </c>
      <c r="AW170" s="293"/>
      <c r="AX170" s="108">
        <v>98.770979745648489</v>
      </c>
      <c r="AY170" s="108">
        <f t="shared" si="129"/>
        <v>107.96037236891802</v>
      </c>
      <c r="AZ170" s="157">
        <f t="shared" si="130"/>
        <v>9.1893926232695264</v>
      </c>
      <c r="BA170" s="158">
        <f t="shared" si="131"/>
        <v>9.3037374408289991E-2</v>
      </c>
      <c r="BB170" s="293"/>
      <c r="BC170" s="108">
        <f t="shared" si="132"/>
        <v>304.53239811756816</v>
      </c>
      <c r="BD170" s="108">
        <f t="shared" si="133"/>
        <v>323.47421986181394</v>
      </c>
      <c r="BE170" s="157">
        <f t="shared" si="134"/>
        <v>18.941821744245772</v>
      </c>
      <c r="BF170" s="158">
        <f t="shared" si="135"/>
        <v>6.21996932389869E-2</v>
      </c>
      <c r="BG170" s="294"/>
      <c r="BH170" s="108">
        <v>-61.566854611357229</v>
      </c>
      <c r="BI170" s="108">
        <v>-61.566854611357229</v>
      </c>
      <c r="BJ170" s="157">
        <f t="shared" si="136"/>
        <v>0</v>
      </c>
      <c r="BK170" s="158">
        <f t="shared" si="137"/>
        <v>0</v>
      </c>
      <c r="BL170" s="158"/>
      <c r="BM170" s="108">
        <f t="shared" si="138"/>
        <v>242.96554350621093</v>
      </c>
      <c r="BN170" s="108">
        <f t="shared" si="139"/>
        <v>261.57079811652136</v>
      </c>
      <c r="BO170" s="268">
        <f t="shared" si="140"/>
        <v>18.605254610310425</v>
      </c>
      <c r="BP170" s="158">
        <f t="shared" si="141"/>
        <v>7.6575691934831158E-2</v>
      </c>
    </row>
    <row r="171" spans="1:68">
      <c r="A171" s="82">
        <v>535</v>
      </c>
      <c r="B171" s="92">
        <v>17</v>
      </c>
      <c r="C171" s="92">
        <v>17</v>
      </c>
      <c r="D171" s="83" t="s">
        <v>183</v>
      </c>
      <c r="E171" s="85">
        <v>10454</v>
      </c>
      <c r="F171" s="108">
        <v>10378</v>
      </c>
      <c r="G171" s="157">
        <f t="shared" si="108"/>
        <v>-76</v>
      </c>
      <c r="H171" s="158">
        <f t="shared" si="109"/>
        <v>-7.2699445188444617E-3</v>
      </c>
      <c r="I171" s="158"/>
      <c r="J171" s="108">
        <v>9306378.3957943954</v>
      </c>
      <c r="K171" s="291">
        <v>9427618.0617070291</v>
      </c>
      <c r="L171" s="157">
        <f t="shared" si="110"/>
        <v>121239.66591263376</v>
      </c>
      <c r="M171" s="158">
        <f t="shared" si="111"/>
        <v>1.3027588257900909E-2</v>
      </c>
      <c r="N171" s="158"/>
      <c r="O171" s="108">
        <v>6561318.3776778886</v>
      </c>
      <c r="P171" s="291">
        <v>6580687.112353934</v>
      </c>
      <c r="Q171" s="157">
        <f t="shared" si="112"/>
        <v>19368.734676045366</v>
      </c>
      <c r="R171" s="158">
        <f t="shared" si="113"/>
        <v>2.9519577562246171E-3</v>
      </c>
      <c r="S171" s="158"/>
      <c r="T171" s="108">
        <v>1140361.7617085613</v>
      </c>
      <c r="U171" s="108">
        <v>1237789.7887975925</v>
      </c>
      <c r="V171" s="157">
        <f t="shared" si="114"/>
        <v>97428.02708903118</v>
      </c>
      <c r="W171" s="158">
        <f t="shared" si="115"/>
        <v>8.5436069816176949E-2</v>
      </c>
      <c r="X171" s="159"/>
      <c r="Y171" s="89">
        <v>17008058.535180844</v>
      </c>
      <c r="Z171" s="89">
        <v>17246094.962858554</v>
      </c>
      <c r="AA171" s="157">
        <f t="shared" si="116"/>
        <v>238036.42767770961</v>
      </c>
      <c r="AB171" s="158">
        <f t="shared" si="117"/>
        <v>1.3995508492949728E-2</v>
      </c>
      <c r="AC171" s="158"/>
      <c r="AD171" s="204">
        <v>-626646</v>
      </c>
      <c r="AE171" s="204">
        <v>-626646</v>
      </c>
      <c r="AF171" s="292">
        <f t="shared" si="118"/>
        <v>0</v>
      </c>
      <c r="AG171" s="203">
        <f t="shared" si="119"/>
        <v>0</v>
      </c>
      <c r="AH171" s="158"/>
      <c r="AI171" s="291">
        <f t="shared" si="106"/>
        <v>16381412.535180844</v>
      </c>
      <c r="AJ171" s="291">
        <f t="shared" si="107"/>
        <v>16619448.962858554</v>
      </c>
      <c r="AK171" s="157">
        <f t="shared" si="120"/>
        <v>238036.42767770961</v>
      </c>
      <c r="AL171" s="158">
        <f t="shared" si="121"/>
        <v>1.4530885365746133E-2</v>
      </c>
      <c r="AN171" s="108">
        <f t="shared" si="122"/>
        <v>890.22177116839441</v>
      </c>
      <c r="AO171" s="108">
        <f t="shared" si="123"/>
        <v>908.42340159057903</v>
      </c>
      <c r="AP171" s="157">
        <f t="shared" si="124"/>
        <v>18.201630422184621</v>
      </c>
      <c r="AQ171" s="158">
        <f t="shared" si="125"/>
        <v>2.0446175337068453E-2</v>
      </c>
      <c r="AR171" s="293"/>
      <c r="AS171" s="108">
        <v>627.63711284464216</v>
      </c>
      <c r="AT171" s="108">
        <f t="shared" si="126"/>
        <v>634.09974102466117</v>
      </c>
      <c r="AU171" s="108">
        <f t="shared" si="127"/>
        <v>6.46262818001901</v>
      </c>
      <c r="AV171" s="180">
        <f t="shared" si="128"/>
        <v>1.0296759142760719E-2</v>
      </c>
      <c r="AW171" s="293"/>
      <c r="AX171" s="108">
        <v>109.08377288201275</v>
      </c>
      <c r="AY171" s="108">
        <f t="shared" si="129"/>
        <v>119.27055201364352</v>
      </c>
      <c r="AZ171" s="157">
        <f t="shared" si="130"/>
        <v>10.186779131630772</v>
      </c>
      <c r="BA171" s="158">
        <f t="shared" si="131"/>
        <v>9.3384917504173617E-2</v>
      </c>
      <c r="BB171" s="293"/>
      <c r="BC171" s="108">
        <f t="shared" si="132"/>
        <v>1626.9426568950491</v>
      </c>
      <c r="BD171" s="108">
        <f t="shared" si="133"/>
        <v>1661.7936946288835</v>
      </c>
      <c r="BE171" s="157">
        <f t="shared" si="134"/>
        <v>34.851037733834346</v>
      </c>
      <c r="BF171" s="158">
        <f t="shared" si="135"/>
        <v>2.1421183829764517E-2</v>
      </c>
      <c r="BG171" s="294"/>
      <c r="BH171" s="108">
        <v>-59.94317964415535</v>
      </c>
      <c r="BI171" s="108">
        <v>-59.94317964415535</v>
      </c>
      <c r="BJ171" s="157">
        <f t="shared" si="136"/>
        <v>0</v>
      </c>
      <c r="BK171" s="158">
        <f t="shared" si="137"/>
        <v>0</v>
      </c>
      <c r="BL171" s="158"/>
      <c r="BM171" s="108">
        <f t="shared" si="138"/>
        <v>1566.999477250894</v>
      </c>
      <c r="BN171" s="108">
        <f t="shared" si="139"/>
        <v>1601.4115400711653</v>
      </c>
      <c r="BO171" s="268">
        <f t="shared" si="140"/>
        <v>34.412062820271331</v>
      </c>
      <c r="BP171" s="158">
        <f t="shared" si="141"/>
        <v>2.1960481365726439E-2</v>
      </c>
    </row>
    <row r="172" spans="1:68">
      <c r="A172" s="82">
        <v>536</v>
      </c>
      <c r="B172" s="92">
        <v>6</v>
      </c>
      <c r="C172" s="92">
        <v>6</v>
      </c>
      <c r="D172" s="83" t="s">
        <v>184</v>
      </c>
      <c r="E172" s="85">
        <v>35647</v>
      </c>
      <c r="F172" s="108">
        <v>36176</v>
      </c>
      <c r="G172" s="157">
        <f t="shared" si="108"/>
        <v>529</v>
      </c>
      <c r="H172" s="158">
        <f t="shared" si="109"/>
        <v>1.4839958481779674E-2</v>
      </c>
      <c r="I172" s="158"/>
      <c r="J172" s="108">
        <v>15406028.950335838</v>
      </c>
      <c r="K172" s="291">
        <v>15616216.455634814</v>
      </c>
      <c r="L172" s="157">
        <f t="shared" si="110"/>
        <v>210187.50529897586</v>
      </c>
      <c r="M172" s="158">
        <f t="shared" si="111"/>
        <v>1.3643198125652876E-2</v>
      </c>
      <c r="N172" s="158"/>
      <c r="O172" s="108">
        <v>6196857.5309272399</v>
      </c>
      <c r="P172" s="291">
        <v>6455161.4357412439</v>
      </c>
      <c r="Q172" s="157">
        <f t="shared" si="112"/>
        <v>258303.90481400397</v>
      </c>
      <c r="R172" s="158">
        <f t="shared" si="113"/>
        <v>4.1683047177518986E-2</v>
      </c>
      <c r="S172" s="158"/>
      <c r="T172" s="108">
        <v>1598745.0176894609</v>
      </c>
      <c r="U172" s="108">
        <v>1758151.9843241256</v>
      </c>
      <c r="V172" s="157">
        <f t="shared" si="114"/>
        <v>159406.96663466468</v>
      </c>
      <c r="W172" s="158">
        <f t="shared" si="115"/>
        <v>9.9707561162594216E-2</v>
      </c>
      <c r="X172" s="159"/>
      <c r="Y172" s="89">
        <v>23201631.498952538</v>
      </c>
      <c r="Z172" s="89">
        <v>23829529.875700183</v>
      </c>
      <c r="AA172" s="157">
        <f t="shared" si="116"/>
        <v>627898.37674764544</v>
      </c>
      <c r="AB172" s="158">
        <f t="shared" si="117"/>
        <v>2.7062682069405014E-2</v>
      </c>
      <c r="AC172" s="158"/>
      <c r="AD172" s="204">
        <v>-1066662</v>
      </c>
      <c r="AE172" s="204">
        <v>-1066662</v>
      </c>
      <c r="AF172" s="292">
        <f t="shared" si="118"/>
        <v>0</v>
      </c>
      <c r="AG172" s="203">
        <f t="shared" si="119"/>
        <v>0</v>
      </c>
      <c r="AH172" s="158"/>
      <c r="AI172" s="291">
        <f t="shared" si="106"/>
        <v>22134969.498952538</v>
      </c>
      <c r="AJ172" s="291">
        <f t="shared" si="107"/>
        <v>22762867.875700183</v>
      </c>
      <c r="AK172" s="157">
        <f t="shared" si="120"/>
        <v>627898.37674764544</v>
      </c>
      <c r="AL172" s="158">
        <f t="shared" si="121"/>
        <v>2.8366805600403406E-2</v>
      </c>
      <c r="AN172" s="108">
        <f t="shared" si="122"/>
        <v>432.1830434632883</v>
      </c>
      <c r="AO172" s="108">
        <f t="shared" si="123"/>
        <v>431.67338720795038</v>
      </c>
      <c r="AP172" s="157">
        <f t="shared" si="124"/>
        <v>-0.50965625533791581</v>
      </c>
      <c r="AQ172" s="158">
        <f t="shared" si="125"/>
        <v>-1.1792601839576995E-3</v>
      </c>
      <c r="AR172" s="293"/>
      <c r="AS172" s="108">
        <v>173.83952453017758</v>
      </c>
      <c r="AT172" s="108">
        <f t="shared" si="126"/>
        <v>178.43767790085261</v>
      </c>
      <c r="AU172" s="108">
        <f t="shared" si="127"/>
        <v>4.5981533706750213</v>
      </c>
      <c r="AV172" s="180">
        <f t="shared" si="128"/>
        <v>2.6450563432580069E-2</v>
      </c>
      <c r="AW172" s="293"/>
      <c r="AX172" s="108">
        <v>44.849356683296236</v>
      </c>
      <c r="AY172" s="108">
        <f t="shared" si="129"/>
        <v>48.599955338459907</v>
      </c>
      <c r="AZ172" s="157">
        <f t="shared" si="130"/>
        <v>3.750598655163671</v>
      </c>
      <c r="BA172" s="158">
        <f t="shared" si="131"/>
        <v>8.3626587592962057E-2</v>
      </c>
      <c r="BB172" s="293"/>
      <c r="BC172" s="108">
        <f t="shared" si="132"/>
        <v>650.87192467676209</v>
      </c>
      <c r="BD172" s="108">
        <f t="shared" si="133"/>
        <v>658.71102044726297</v>
      </c>
      <c r="BE172" s="157">
        <f t="shared" si="134"/>
        <v>7.8390957705008759</v>
      </c>
      <c r="BF172" s="158">
        <f t="shared" si="135"/>
        <v>1.2043991257410512E-2</v>
      </c>
      <c r="BG172" s="294"/>
      <c r="BH172" s="108">
        <v>-30.590596684152946</v>
      </c>
      <c r="BI172" s="108">
        <v>-30.590596684152946</v>
      </c>
      <c r="BJ172" s="157">
        <f t="shared" si="136"/>
        <v>0</v>
      </c>
      <c r="BK172" s="158">
        <f t="shared" si="137"/>
        <v>0</v>
      </c>
      <c r="BL172" s="158"/>
      <c r="BM172" s="108">
        <f t="shared" si="138"/>
        <v>620.94901391288295</v>
      </c>
      <c r="BN172" s="108">
        <f t="shared" si="139"/>
        <v>629.22567104434381</v>
      </c>
      <c r="BO172" s="268">
        <f t="shared" si="140"/>
        <v>8.2766571314608655</v>
      </c>
      <c r="BP172" s="158">
        <f t="shared" si="141"/>
        <v>1.3329044649424393E-2</v>
      </c>
    </row>
    <row r="173" spans="1:68">
      <c r="A173" s="82">
        <v>538</v>
      </c>
      <c r="B173" s="92">
        <v>2</v>
      </c>
      <c r="C173" s="92">
        <v>2</v>
      </c>
      <c r="D173" s="83" t="s">
        <v>185</v>
      </c>
      <c r="E173" s="85">
        <v>4695</v>
      </c>
      <c r="F173" s="108">
        <v>4659</v>
      </c>
      <c r="G173" s="157">
        <f t="shared" si="108"/>
        <v>-36</v>
      </c>
      <c r="H173" s="158">
        <f t="shared" si="109"/>
        <v>-7.6677316293929714E-3</v>
      </c>
      <c r="I173" s="158"/>
      <c r="J173" s="108">
        <v>2609206.0859416155</v>
      </c>
      <c r="K173" s="291">
        <v>2660457.6985297785</v>
      </c>
      <c r="L173" s="157">
        <f t="shared" si="110"/>
        <v>51251.612588163</v>
      </c>
      <c r="M173" s="158">
        <f t="shared" si="111"/>
        <v>1.9642608096120246E-2</v>
      </c>
      <c r="N173" s="158"/>
      <c r="O173" s="108">
        <v>1757845.6786645274</v>
      </c>
      <c r="P173" s="291">
        <v>1730735.8005728708</v>
      </c>
      <c r="Q173" s="157">
        <f t="shared" si="112"/>
        <v>-27109.878091656603</v>
      </c>
      <c r="R173" s="158">
        <f t="shared" si="113"/>
        <v>-1.5422217331530805E-2</v>
      </c>
      <c r="S173" s="158"/>
      <c r="T173" s="108">
        <v>383162.39270163246</v>
      </c>
      <c r="U173" s="108">
        <v>411468.06737524323</v>
      </c>
      <c r="V173" s="157">
        <f t="shared" si="114"/>
        <v>28305.674673610774</v>
      </c>
      <c r="W173" s="158">
        <f t="shared" si="115"/>
        <v>7.3873833165177899E-2</v>
      </c>
      <c r="X173" s="159"/>
      <c r="Y173" s="89">
        <v>4750214.1573077748</v>
      </c>
      <c r="Z173" s="89">
        <v>4802661.5664778929</v>
      </c>
      <c r="AA173" s="157">
        <f t="shared" si="116"/>
        <v>52447.409170118161</v>
      </c>
      <c r="AB173" s="158">
        <f t="shared" si="117"/>
        <v>1.1041062030736565E-2</v>
      </c>
      <c r="AC173" s="158"/>
      <c r="AD173" s="204">
        <v>823561</v>
      </c>
      <c r="AE173" s="204">
        <v>823561</v>
      </c>
      <c r="AF173" s="292">
        <f t="shared" si="118"/>
        <v>0</v>
      </c>
      <c r="AG173" s="203">
        <f t="shared" si="119"/>
        <v>0</v>
      </c>
      <c r="AH173" s="158"/>
      <c r="AI173" s="291">
        <f t="shared" si="106"/>
        <v>5573775.1573077748</v>
      </c>
      <c r="AJ173" s="291">
        <f t="shared" si="107"/>
        <v>5626222.5664778929</v>
      </c>
      <c r="AK173" s="157">
        <f t="shared" si="120"/>
        <v>52447.409170118161</v>
      </c>
      <c r="AL173" s="158">
        <f t="shared" si="121"/>
        <v>9.4096743571283788E-3</v>
      </c>
      <c r="AN173" s="108">
        <f t="shared" si="122"/>
        <v>555.74144535497669</v>
      </c>
      <c r="AO173" s="108">
        <f t="shared" si="123"/>
        <v>571.03620917144849</v>
      </c>
      <c r="AP173" s="157">
        <f t="shared" si="124"/>
        <v>15.2947638164718</v>
      </c>
      <c r="AQ173" s="158">
        <f t="shared" si="125"/>
        <v>2.7521366175420579E-2</v>
      </c>
      <c r="AR173" s="293"/>
      <c r="AS173" s="108">
        <v>374.40802527465974</v>
      </c>
      <c r="AT173" s="108">
        <f t="shared" si="126"/>
        <v>371.4822495327046</v>
      </c>
      <c r="AU173" s="108">
        <f t="shared" si="127"/>
        <v>-2.9257757419551353</v>
      </c>
      <c r="AV173" s="180">
        <f t="shared" si="128"/>
        <v>-7.8144044583682015E-3</v>
      </c>
      <c r="AW173" s="293"/>
      <c r="AX173" s="108">
        <v>81.610733269783267</v>
      </c>
      <c r="AY173" s="108">
        <f t="shared" si="129"/>
        <v>88.316820642894015</v>
      </c>
      <c r="AZ173" s="157">
        <f t="shared" si="130"/>
        <v>6.7060873731107478</v>
      </c>
      <c r="BA173" s="158">
        <f t="shared" si="131"/>
        <v>8.2171634838057589E-2</v>
      </c>
      <c r="BB173" s="293"/>
      <c r="BC173" s="108">
        <f t="shared" si="132"/>
        <v>1011.7602038994196</v>
      </c>
      <c r="BD173" s="108">
        <f t="shared" si="133"/>
        <v>1030.8352793470472</v>
      </c>
      <c r="BE173" s="157">
        <f t="shared" si="134"/>
        <v>19.075075447627569</v>
      </c>
      <c r="BF173" s="158">
        <f t="shared" si="135"/>
        <v>1.8853356135288206E-2</v>
      </c>
      <c r="BG173" s="294"/>
      <c r="BH173" s="108">
        <v>175.41235356762513</v>
      </c>
      <c r="BI173" s="108">
        <v>175.41235356762513</v>
      </c>
      <c r="BJ173" s="157">
        <f t="shared" si="136"/>
        <v>0</v>
      </c>
      <c r="BK173" s="158">
        <f t="shared" si="137"/>
        <v>0</v>
      </c>
      <c r="BL173" s="158"/>
      <c r="BM173" s="108">
        <f t="shared" si="138"/>
        <v>1187.1725574670447</v>
      </c>
      <c r="BN173" s="108">
        <f t="shared" si="139"/>
        <v>1207.6030406692194</v>
      </c>
      <c r="BO173" s="268">
        <f t="shared" si="140"/>
        <v>20.430483202174628</v>
      </c>
      <c r="BP173" s="158">
        <f t="shared" si="141"/>
        <v>1.7209362761690831E-2</v>
      </c>
    </row>
    <row r="174" spans="1:68">
      <c r="A174" s="82">
        <v>541</v>
      </c>
      <c r="B174" s="92">
        <v>12</v>
      </c>
      <c r="C174" s="92">
        <v>12</v>
      </c>
      <c r="D174" s="83" t="s">
        <v>186</v>
      </c>
      <c r="E174" s="85">
        <v>9130</v>
      </c>
      <c r="F174" s="108">
        <v>8980</v>
      </c>
      <c r="G174" s="157">
        <f t="shared" si="108"/>
        <v>-150</v>
      </c>
      <c r="H174" s="158">
        <f t="shared" si="109"/>
        <v>-1.642935377875137E-2</v>
      </c>
      <c r="I174" s="158"/>
      <c r="J174" s="108">
        <v>6417738.9691351429</v>
      </c>
      <c r="K174" s="291">
        <v>6176461.5188818602</v>
      </c>
      <c r="L174" s="157">
        <f t="shared" si="110"/>
        <v>-241277.45025328267</v>
      </c>
      <c r="M174" s="158">
        <f t="shared" si="111"/>
        <v>-3.7595397914072112E-2</v>
      </c>
      <c r="N174" s="158"/>
      <c r="O174" s="108">
        <v>4629403.0415882766</v>
      </c>
      <c r="P174" s="291">
        <v>4430325.883886748</v>
      </c>
      <c r="Q174" s="157">
        <f t="shared" si="112"/>
        <v>-199077.15770152863</v>
      </c>
      <c r="R174" s="158">
        <f t="shared" si="113"/>
        <v>-4.3002770748867082E-2</v>
      </c>
      <c r="S174" s="158"/>
      <c r="T174" s="108">
        <v>1403207.5195452492</v>
      </c>
      <c r="U174" s="108">
        <v>1500680.0757150403</v>
      </c>
      <c r="V174" s="157">
        <f t="shared" si="114"/>
        <v>97472.556169791147</v>
      </c>
      <c r="W174" s="158">
        <f t="shared" si="115"/>
        <v>6.9464106208167994E-2</v>
      </c>
      <c r="X174" s="159"/>
      <c r="Y174" s="89">
        <v>12450349.530268669</v>
      </c>
      <c r="Z174" s="89">
        <v>12107467.478483649</v>
      </c>
      <c r="AA174" s="157">
        <f t="shared" si="116"/>
        <v>-342882.05178502016</v>
      </c>
      <c r="AB174" s="158">
        <f t="shared" si="117"/>
        <v>-2.7539953874501467E-2</v>
      </c>
      <c r="AC174" s="158"/>
      <c r="AD174" s="204">
        <v>-465422</v>
      </c>
      <c r="AE174" s="204">
        <v>-465422</v>
      </c>
      <c r="AF174" s="292">
        <f t="shared" si="118"/>
        <v>0</v>
      </c>
      <c r="AG174" s="203">
        <f t="shared" si="119"/>
        <v>0</v>
      </c>
      <c r="AH174" s="158"/>
      <c r="AI174" s="291">
        <f t="shared" si="106"/>
        <v>11984927.530268669</v>
      </c>
      <c r="AJ174" s="291">
        <f t="shared" si="107"/>
        <v>11642045.478483649</v>
      </c>
      <c r="AK174" s="157">
        <f t="shared" si="120"/>
        <v>-342882.05178502016</v>
      </c>
      <c r="AL174" s="158">
        <f t="shared" si="121"/>
        <v>-2.8609438890560709E-2</v>
      </c>
      <c r="AN174" s="108">
        <f t="shared" si="122"/>
        <v>702.92869322400247</v>
      </c>
      <c r="AO174" s="108">
        <f t="shared" si="123"/>
        <v>687.80195087771267</v>
      </c>
      <c r="AP174" s="157">
        <f t="shared" si="124"/>
        <v>-15.126742346289802</v>
      </c>
      <c r="AQ174" s="158">
        <f t="shared" si="125"/>
        <v>-2.1519597211077796E-2</v>
      </c>
      <c r="AR174" s="293"/>
      <c r="AS174" s="108">
        <v>507.0540023645429</v>
      </c>
      <c r="AT174" s="108">
        <f t="shared" si="126"/>
        <v>493.35477548850201</v>
      </c>
      <c r="AU174" s="108">
        <f t="shared" si="127"/>
        <v>-13.699226876040882</v>
      </c>
      <c r="AV174" s="180">
        <f t="shared" si="128"/>
        <v>-2.7017293645563059E-2</v>
      </c>
      <c r="AW174" s="293"/>
      <c r="AX174" s="108">
        <v>153.6919517574205</v>
      </c>
      <c r="AY174" s="108">
        <f t="shared" si="129"/>
        <v>167.11359417762142</v>
      </c>
      <c r="AZ174" s="157">
        <f t="shared" si="130"/>
        <v>13.421642420200925</v>
      </c>
      <c r="BA174" s="158">
        <f t="shared" si="131"/>
        <v>8.7328205977792242E-2</v>
      </c>
      <c r="BB174" s="293"/>
      <c r="BC174" s="108">
        <f t="shared" si="132"/>
        <v>1363.6746473459659</v>
      </c>
      <c r="BD174" s="108">
        <f t="shared" si="133"/>
        <v>1348.2703205438361</v>
      </c>
      <c r="BE174" s="157">
        <f t="shared" si="134"/>
        <v>-15.404326802129845</v>
      </c>
      <c r="BF174" s="158">
        <f t="shared" si="135"/>
        <v>-1.1296189184209236E-2</v>
      </c>
      <c r="BG174" s="294"/>
      <c r="BH174" s="108">
        <v>-50.977217962760129</v>
      </c>
      <c r="BI174" s="108">
        <v>-50.977217962760129</v>
      </c>
      <c r="BJ174" s="157">
        <f t="shared" si="136"/>
        <v>0</v>
      </c>
      <c r="BK174" s="158">
        <f t="shared" si="137"/>
        <v>0</v>
      </c>
      <c r="BL174" s="158"/>
      <c r="BM174" s="108">
        <f t="shared" si="138"/>
        <v>1312.6974293832059</v>
      </c>
      <c r="BN174" s="108">
        <f t="shared" si="139"/>
        <v>1296.4415900315867</v>
      </c>
      <c r="BO174" s="268">
        <f t="shared" si="140"/>
        <v>-16.255839351619215</v>
      </c>
      <c r="BP174" s="158">
        <f t="shared" si="141"/>
        <v>-1.2383538649311829E-2</v>
      </c>
    </row>
    <row r="175" spans="1:68">
      <c r="A175" s="82">
        <v>543</v>
      </c>
      <c r="B175" s="92">
        <v>1</v>
      </c>
      <c r="C175" s="93">
        <v>35</v>
      </c>
      <c r="D175" s="83" t="s">
        <v>187</v>
      </c>
      <c r="E175" s="85">
        <v>44785</v>
      </c>
      <c r="F175" s="108">
        <v>45048</v>
      </c>
      <c r="G175" s="157">
        <f t="shared" si="108"/>
        <v>263</v>
      </c>
      <c r="H175" s="158">
        <f t="shared" si="109"/>
        <v>5.8725019537791672E-3</v>
      </c>
      <c r="I175" s="158"/>
      <c r="J175" s="108">
        <v>38740314.345438816</v>
      </c>
      <c r="K175" s="291">
        <v>38960015.973209143</v>
      </c>
      <c r="L175" s="157">
        <f t="shared" si="110"/>
        <v>219701.62777032703</v>
      </c>
      <c r="M175" s="158">
        <f t="shared" si="111"/>
        <v>5.6711369404826252E-3</v>
      </c>
      <c r="N175" s="158"/>
      <c r="O175" s="108">
        <v>-209599.54589710652</v>
      </c>
      <c r="P175" s="291">
        <v>-186747.3292451819</v>
      </c>
      <c r="Q175" s="157">
        <f t="shared" si="112"/>
        <v>22852.216651924624</v>
      </c>
      <c r="R175" s="158">
        <f t="shared" si="113"/>
        <v>-0.10902798741340257</v>
      </c>
      <c r="S175" s="158"/>
      <c r="T175" s="108">
        <v>2447337.9591911668</v>
      </c>
      <c r="U175" s="108">
        <v>2481964.8888698081</v>
      </c>
      <c r="V175" s="157">
        <f t="shared" si="114"/>
        <v>34626.92967864126</v>
      </c>
      <c r="W175" s="158">
        <f t="shared" si="115"/>
        <v>1.4148814040413646E-2</v>
      </c>
      <c r="X175" s="159"/>
      <c r="Y175" s="89">
        <v>40978052.758732878</v>
      </c>
      <c r="Z175" s="89">
        <v>41255233.53283377</v>
      </c>
      <c r="AA175" s="157">
        <f t="shared" si="116"/>
        <v>277180.77410089225</v>
      </c>
      <c r="AB175" s="158">
        <f t="shared" si="117"/>
        <v>6.7641275131557332E-3</v>
      </c>
      <c r="AC175" s="158"/>
      <c r="AD175" s="204">
        <v>-7856162</v>
      </c>
      <c r="AE175" s="204">
        <v>-7856162</v>
      </c>
      <c r="AF175" s="292">
        <f t="shared" si="118"/>
        <v>0</v>
      </c>
      <c r="AG175" s="203">
        <f t="shared" si="119"/>
        <v>0</v>
      </c>
      <c r="AH175" s="158"/>
      <c r="AI175" s="291">
        <f t="shared" si="106"/>
        <v>33121890.758732878</v>
      </c>
      <c r="AJ175" s="291">
        <f t="shared" si="107"/>
        <v>33399071.53283377</v>
      </c>
      <c r="AK175" s="157">
        <f t="shared" si="120"/>
        <v>277180.77410089225</v>
      </c>
      <c r="AL175" s="158">
        <f t="shared" si="121"/>
        <v>8.3685069828874758E-3</v>
      </c>
      <c r="AN175" s="108">
        <f t="shared" si="122"/>
        <v>865.02878967151537</v>
      </c>
      <c r="AO175" s="108">
        <f t="shared" si="123"/>
        <v>864.85562007656597</v>
      </c>
      <c r="AP175" s="157">
        <f t="shared" si="124"/>
        <v>-0.17316959494939965</v>
      </c>
      <c r="AQ175" s="158">
        <f t="shared" si="125"/>
        <v>-2.0018940065007407E-4</v>
      </c>
      <c r="AR175" s="293"/>
      <c r="AS175" s="108">
        <v>-4.6801282995892937</v>
      </c>
      <c r="AT175" s="108">
        <f t="shared" si="126"/>
        <v>-4.1455187632121717</v>
      </c>
      <c r="AU175" s="108">
        <f t="shared" si="127"/>
        <v>0.53460953637712194</v>
      </c>
      <c r="AV175" s="180">
        <f t="shared" si="128"/>
        <v>-0.11422967537536029</v>
      </c>
      <c r="AW175" s="293"/>
      <c r="AX175" s="108">
        <v>54.646376223984966</v>
      </c>
      <c r="AY175" s="108">
        <f t="shared" si="129"/>
        <v>55.096006234900727</v>
      </c>
      <c r="AZ175" s="157">
        <f t="shared" si="130"/>
        <v>0.4496300109157616</v>
      </c>
      <c r="BA175" s="158">
        <f t="shared" si="131"/>
        <v>8.2279931806056965E-3</v>
      </c>
      <c r="BB175" s="293"/>
      <c r="BC175" s="108">
        <f t="shared" si="132"/>
        <v>914.99503759591107</v>
      </c>
      <c r="BD175" s="108">
        <f t="shared" si="133"/>
        <v>915.80610754825454</v>
      </c>
      <c r="BE175" s="157">
        <f t="shared" si="134"/>
        <v>0.81106995234347323</v>
      </c>
      <c r="BF175" s="158">
        <f t="shared" si="135"/>
        <v>8.8642005586664807E-4</v>
      </c>
      <c r="BG175" s="294"/>
      <c r="BH175" s="108">
        <v>-175.41949313386178</v>
      </c>
      <c r="BI175" s="108">
        <v>-175.41949313386178</v>
      </c>
      <c r="BJ175" s="157">
        <f t="shared" si="136"/>
        <v>0</v>
      </c>
      <c r="BK175" s="158">
        <f t="shared" si="137"/>
        <v>0</v>
      </c>
      <c r="BL175" s="158"/>
      <c r="BM175" s="108">
        <f t="shared" si="138"/>
        <v>739.57554446204927</v>
      </c>
      <c r="BN175" s="108">
        <f t="shared" si="139"/>
        <v>741.41075148361233</v>
      </c>
      <c r="BO175" s="268">
        <f t="shared" si="140"/>
        <v>1.8352070215630647</v>
      </c>
      <c r="BP175" s="158">
        <f t="shared" si="141"/>
        <v>2.4814328100829148E-3</v>
      </c>
    </row>
    <row r="176" spans="1:68">
      <c r="A176" s="82">
        <v>545</v>
      </c>
      <c r="B176" s="92">
        <v>15</v>
      </c>
      <c r="C176" s="92">
        <v>15</v>
      </c>
      <c r="D176" s="83" t="s">
        <v>188</v>
      </c>
      <c r="E176" s="85">
        <v>9621</v>
      </c>
      <c r="F176" s="108">
        <v>9554</v>
      </c>
      <c r="G176" s="157">
        <f t="shared" si="108"/>
        <v>-67</v>
      </c>
      <c r="H176" s="158">
        <f t="shared" si="109"/>
        <v>-6.963933063091155E-3</v>
      </c>
      <c r="I176" s="158"/>
      <c r="J176" s="108">
        <v>12751103.330918487</v>
      </c>
      <c r="K176" s="291">
        <v>12756629.781118063</v>
      </c>
      <c r="L176" s="157">
        <f t="shared" si="110"/>
        <v>5526.4501995760947</v>
      </c>
      <c r="M176" s="158">
        <f t="shared" si="111"/>
        <v>4.3340956905083867E-4</v>
      </c>
      <c r="N176" s="158"/>
      <c r="O176" s="108">
        <v>3291786.0403096573</v>
      </c>
      <c r="P176" s="291">
        <v>3619182.1794014904</v>
      </c>
      <c r="Q176" s="157">
        <f t="shared" si="112"/>
        <v>327396.13909183303</v>
      </c>
      <c r="R176" s="158">
        <f t="shared" si="113"/>
        <v>9.94585113013709E-2</v>
      </c>
      <c r="S176" s="158"/>
      <c r="T176" s="108">
        <v>1665394.7750604055</v>
      </c>
      <c r="U176" s="108">
        <v>1764721.216605559</v>
      </c>
      <c r="V176" s="157">
        <f t="shared" si="114"/>
        <v>99326.441545153502</v>
      </c>
      <c r="W176" s="158">
        <f t="shared" si="115"/>
        <v>5.9641379348959973E-2</v>
      </c>
      <c r="X176" s="159"/>
      <c r="Y176" s="89">
        <v>17708284.146288548</v>
      </c>
      <c r="Z176" s="89">
        <v>18140533.177125111</v>
      </c>
      <c r="AA176" s="157">
        <f t="shared" si="116"/>
        <v>432249.03083656356</v>
      </c>
      <c r="AB176" s="158">
        <f t="shared" si="117"/>
        <v>2.4409424835616159E-2</v>
      </c>
      <c r="AC176" s="158"/>
      <c r="AD176" s="204">
        <v>714078</v>
      </c>
      <c r="AE176" s="204">
        <v>714078</v>
      </c>
      <c r="AF176" s="292">
        <f t="shared" si="118"/>
        <v>0</v>
      </c>
      <c r="AG176" s="203">
        <f t="shared" si="119"/>
        <v>0</v>
      </c>
      <c r="AH176" s="158"/>
      <c r="AI176" s="291">
        <f t="shared" si="106"/>
        <v>18422362.146288548</v>
      </c>
      <c r="AJ176" s="291">
        <f t="shared" si="107"/>
        <v>18854611.177125111</v>
      </c>
      <c r="AK176" s="157">
        <f t="shared" si="120"/>
        <v>432249.03083656356</v>
      </c>
      <c r="AL176" s="158">
        <f t="shared" si="121"/>
        <v>2.3463279432037784E-2</v>
      </c>
      <c r="AN176" s="108">
        <f t="shared" si="122"/>
        <v>1325.3407474190299</v>
      </c>
      <c r="AO176" s="108">
        <f t="shared" si="123"/>
        <v>1335.2135002216939</v>
      </c>
      <c r="AP176" s="157">
        <f t="shared" si="124"/>
        <v>9.8727528026640812</v>
      </c>
      <c r="AQ176" s="158">
        <f t="shared" si="125"/>
        <v>7.4492184910863804E-3</v>
      </c>
      <c r="AR176" s="293"/>
      <c r="AS176" s="108">
        <v>342.14593496618409</v>
      </c>
      <c r="AT176" s="108">
        <f t="shared" si="126"/>
        <v>378.81329070561969</v>
      </c>
      <c r="AU176" s="108">
        <f t="shared" si="127"/>
        <v>36.667355739435607</v>
      </c>
      <c r="AV176" s="180">
        <f t="shared" si="128"/>
        <v>0.10716876043861114</v>
      </c>
      <c r="AW176" s="293"/>
      <c r="AX176" s="108">
        <v>173.09996622600619</v>
      </c>
      <c r="AY176" s="108">
        <f t="shared" si="129"/>
        <v>184.71019642092935</v>
      </c>
      <c r="AZ176" s="157">
        <f t="shared" si="130"/>
        <v>11.610230194923162</v>
      </c>
      <c r="BA176" s="158">
        <f t="shared" si="131"/>
        <v>6.707240011684569E-2</v>
      </c>
      <c r="BB176" s="293"/>
      <c r="BC176" s="108">
        <f t="shared" si="132"/>
        <v>1840.58664861122</v>
      </c>
      <c r="BD176" s="108">
        <f t="shared" si="133"/>
        <v>1898.7369873482428</v>
      </c>
      <c r="BE176" s="157">
        <f t="shared" si="134"/>
        <v>58.150338737022821</v>
      </c>
      <c r="BF176" s="158">
        <f t="shared" si="135"/>
        <v>3.1593372026738904E-2</v>
      </c>
      <c r="BG176" s="294"/>
      <c r="BH176" s="108">
        <v>74.220767072029929</v>
      </c>
      <c r="BI176" s="108">
        <v>74.220767072029929</v>
      </c>
      <c r="BJ176" s="157">
        <f t="shared" si="136"/>
        <v>0</v>
      </c>
      <c r="BK176" s="158">
        <f t="shared" si="137"/>
        <v>0</v>
      </c>
      <c r="BL176" s="158"/>
      <c r="BM176" s="108">
        <f t="shared" si="138"/>
        <v>1914.8074156832499</v>
      </c>
      <c r="BN176" s="108">
        <f t="shared" si="139"/>
        <v>1973.4782475533925</v>
      </c>
      <c r="BO176" s="268">
        <f t="shared" si="140"/>
        <v>58.670831870142592</v>
      </c>
      <c r="BP176" s="158">
        <f t="shared" si="141"/>
        <v>3.0640591523512253E-2</v>
      </c>
    </row>
    <row r="177" spans="1:68">
      <c r="A177" s="82">
        <v>560</v>
      </c>
      <c r="B177" s="92">
        <v>7</v>
      </c>
      <c r="C177" s="92">
        <v>7</v>
      </c>
      <c r="D177" s="83" t="s">
        <v>189</v>
      </c>
      <c r="E177" s="85">
        <v>15669</v>
      </c>
      <c r="F177" s="108">
        <v>15651</v>
      </c>
      <c r="G177" s="157">
        <f t="shared" si="108"/>
        <v>-18</v>
      </c>
      <c r="H177" s="158">
        <f t="shared" si="109"/>
        <v>-1.1487650775416428E-3</v>
      </c>
      <c r="I177" s="158"/>
      <c r="J177" s="108">
        <v>6265961.0118875448</v>
      </c>
      <c r="K177" s="291">
        <v>6128750.9903963627</v>
      </c>
      <c r="L177" s="157">
        <f t="shared" si="110"/>
        <v>-137210.02149118204</v>
      </c>
      <c r="M177" s="158">
        <f t="shared" si="111"/>
        <v>-2.1897681972625167E-2</v>
      </c>
      <c r="N177" s="158"/>
      <c r="O177" s="108">
        <v>6562383.9832777744</v>
      </c>
      <c r="P177" s="291">
        <v>6372971.1012408035</v>
      </c>
      <c r="Q177" s="157">
        <f t="shared" si="112"/>
        <v>-189412.88203697093</v>
      </c>
      <c r="R177" s="158">
        <f t="shared" si="113"/>
        <v>-2.8863425626972094E-2</v>
      </c>
      <c r="S177" s="158"/>
      <c r="T177" s="108">
        <v>1735654.362388202</v>
      </c>
      <c r="U177" s="108">
        <v>1848061.4491230685</v>
      </c>
      <c r="V177" s="157">
        <f t="shared" si="114"/>
        <v>112407.08673486649</v>
      </c>
      <c r="W177" s="158">
        <f t="shared" si="115"/>
        <v>6.4763520416702164E-2</v>
      </c>
      <c r="X177" s="159"/>
      <c r="Y177" s="89">
        <v>14563999.357553519</v>
      </c>
      <c r="Z177" s="89">
        <v>14349783.540760234</v>
      </c>
      <c r="AA177" s="157">
        <f t="shared" si="116"/>
        <v>-214215.81679328531</v>
      </c>
      <c r="AB177" s="158">
        <f t="shared" si="117"/>
        <v>-1.4708584608813769E-2</v>
      </c>
      <c r="AC177" s="158"/>
      <c r="AD177" s="204">
        <v>-1416002</v>
      </c>
      <c r="AE177" s="204">
        <v>-1416002</v>
      </c>
      <c r="AF177" s="292">
        <f t="shared" si="118"/>
        <v>0</v>
      </c>
      <c r="AG177" s="203">
        <f t="shared" si="119"/>
        <v>0</v>
      </c>
      <c r="AH177" s="158"/>
      <c r="AI177" s="291">
        <f t="shared" si="106"/>
        <v>13147997.357553519</v>
      </c>
      <c r="AJ177" s="291">
        <f t="shared" si="107"/>
        <v>12933781.540760234</v>
      </c>
      <c r="AK177" s="157">
        <f t="shared" si="120"/>
        <v>-214215.81679328531</v>
      </c>
      <c r="AL177" s="158">
        <f t="shared" si="121"/>
        <v>-1.6292657426662655E-2</v>
      </c>
      <c r="AN177" s="108">
        <f t="shared" si="122"/>
        <v>399.89539931632811</v>
      </c>
      <c r="AO177" s="108">
        <f t="shared" si="123"/>
        <v>391.588460187615</v>
      </c>
      <c r="AP177" s="157">
        <f t="shared" si="124"/>
        <v>-8.3069391287131111</v>
      </c>
      <c r="AQ177" s="158">
        <f t="shared" si="125"/>
        <v>-2.0772779939241304E-2</v>
      </c>
      <c r="AR177" s="293"/>
      <c r="AS177" s="108">
        <v>418.81319696711813</v>
      </c>
      <c r="AT177" s="108">
        <f t="shared" si="126"/>
        <v>407.19258202292525</v>
      </c>
      <c r="AU177" s="108">
        <f t="shared" si="127"/>
        <v>-11.62061494419288</v>
      </c>
      <c r="AV177" s="180">
        <f t="shared" si="128"/>
        <v>-2.7746534799631059E-2</v>
      </c>
      <c r="AW177" s="293"/>
      <c r="AX177" s="108">
        <v>110.76995101079852</v>
      </c>
      <c r="AY177" s="108">
        <f t="shared" si="129"/>
        <v>118.07944854150333</v>
      </c>
      <c r="AZ177" s="157">
        <f t="shared" si="130"/>
        <v>7.3094975307048031</v>
      </c>
      <c r="BA177" s="158">
        <f t="shared" si="131"/>
        <v>6.5988090307923214E-2</v>
      </c>
      <c r="BB177" s="293"/>
      <c r="BC177" s="108">
        <f t="shared" si="132"/>
        <v>929.47854729424466</v>
      </c>
      <c r="BD177" s="108">
        <f t="shared" si="133"/>
        <v>916.86049075204357</v>
      </c>
      <c r="BE177" s="157">
        <f t="shared" si="134"/>
        <v>-12.618056542201089</v>
      </c>
      <c r="BF177" s="158">
        <f t="shared" si="135"/>
        <v>-1.3575414493355267E-2</v>
      </c>
      <c r="BG177" s="294"/>
      <c r="BH177" s="108">
        <v>-90.369647073840071</v>
      </c>
      <c r="BI177" s="108">
        <v>-90.369647073840071</v>
      </c>
      <c r="BJ177" s="157">
        <f t="shared" si="136"/>
        <v>0</v>
      </c>
      <c r="BK177" s="158">
        <f t="shared" si="137"/>
        <v>0</v>
      </c>
      <c r="BL177" s="158"/>
      <c r="BM177" s="108">
        <f t="shared" si="138"/>
        <v>839.10890022040462</v>
      </c>
      <c r="BN177" s="108">
        <f t="shared" si="139"/>
        <v>826.38691078910188</v>
      </c>
      <c r="BO177" s="268">
        <f t="shared" si="140"/>
        <v>-12.721989431302745</v>
      </c>
      <c r="BP177" s="158">
        <f t="shared" si="141"/>
        <v>-1.516130913158128E-2</v>
      </c>
    </row>
    <row r="178" spans="1:68">
      <c r="A178" s="82">
        <v>561</v>
      </c>
      <c r="B178" s="92">
        <v>2</v>
      </c>
      <c r="C178" s="92">
        <v>2</v>
      </c>
      <c r="D178" s="83" t="s">
        <v>190</v>
      </c>
      <c r="E178" s="85">
        <v>1315</v>
      </c>
      <c r="F178" s="108">
        <v>1304</v>
      </c>
      <c r="G178" s="157">
        <f t="shared" si="108"/>
        <v>-11</v>
      </c>
      <c r="H178" s="158">
        <f t="shared" si="109"/>
        <v>-8.3650190114068438E-3</v>
      </c>
      <c r="I178" s="158"/>
      <c r="J178" s="108">
        <v>1571245.2553536706</v>
      </c>
      <c r="K178" s="291">
        <v>1371750.688038874</v>
      </c>
      <c r="L178" s="157">
        <f t="shared" si="110"/>
        <v>-199494.56731479662</v>
      </c>
      <c r="M178" s="158">
        <f t="shared" si="111"/>
        <v>-0.12696589958509852</v>
      </c>
      <c r="N178" s="158"/>
      <c r="O178" s="108">
        <v>433005.91615647695</v>
      </c>
      <c r="P178" s="291">
        <v>479160.04932241497</v>
      </c>
      <c r="Q178" s="157">
        <f t="shared" si="112"/>
        <v>46154.133165938023</v>
      </c>
      <c r="R178" s="158">
        <f t="shared" si="113"/>
        <v>0.10659007520178808</v>
      </c>
      <c r="S178" s="158"/>
      <c r="T178" s="108">
        <v>264764.55649906059</v>
      </c>
      <c r="U178" s="108">
        <v>277771.26496432006</v>
      </c>
      <c r="V178" s="157">
        <f t="shared" si="114"/>
        <v>13006.708465259464</v>
      </c>
      <c r="W178" s="158">
        <f t="shared" si="115"/>
        <v>4.9125565133207746E-2</v>
      </c>
      <c r="X178" s="159"/>
      <c r="Y178" s="89">
        <v>2269015.7280092081</v>
      </c>
      <c r="Z178" s="89">
        <v>2128682.0023256089</v>
      </c>
      <c r="AA178" s="157">
        <f t="shared" si="116"/>
        <v>-140333.72568359924</v>
      </c>
      <c r="AB178" s="158">
        <f t="shared" si="117"/>
        <v>-6.184784175415365E-2</v>
      </c>
      <c r="AC178" s="158"/>
      <c r="AD178" s="204">
        <v>-250211</v>
      </c>
      <c r="AE178" s="204">
        <v>-250211</v>
      </c>
      <c r="AF178" s="292">
        <f t="shared" si="118"/>
        <v>0</v>
      </c>
      <c r="AG178" s="203">
        <f t="shared" si="119"/>
        <v>0</v>
      </c>
      <c r="AH178" s="158"/>
      <c r="AI178" s="291">
        <f t="shared" si="106"/>
        <v>2018804.7280092081</v>
      </c>
      <c r="AJ178" s="291">
        <f t="shared" si="107"/>
        <v>1878471.0023256089</v>
      </c>
      <c r="AK178" s="157">
        <f t="shared" si="120"/>
        <v>-140333.72568359924</v>
      </c>
      <c r="AL178" s="158">
        <f t="shared" si="121"/>
        <v>-6.9513273738954287E-2</v>
      </c>
      <c r="AN178" s="108">
        <f t="shared" si="122"/>
        <v>1194.8633120560232</v>
      </c>
      <c r="AO178" s="108">
        <f t="shared" si="123"/>
        <v>1051.9560491095658</v>
      </c>
      <c r="AP178" s="157">
        <f t="shared" si="124"/>
        <v>-142.90726294645742</v>
      </c>
      <c r="AQ178" s="158">
        <f t="shared" si="125"/>
        <v>-0.11960134812454344</v>
      </c>
      <c r="AR178" s="293"/>
      <c r="AS178" s="108">
        <v>329.28206551823342</v>
      </c>
      <c r="AT178" s="108">
        <f t="shared" si="126"/>
        <v>367.4540255539992</v>
      </c>
      <c r="AU178" s="108">
        <f t="shared" si="127"/>
        <v>38.171960035765778</v>
      </c>
      <c r="AV178" s="180">
        <f t="shared" si="128"/>
        <v>0.11592480743125098</v>
      </c>
      <c r="AW178" s="293"/>
      <c r="AX178" s="108">
        <v>201.34186806012212</v>
      </c>
      <c r="AY178" s="108">
        <f t="shared" si="129"/>
        <v>213.01477374564422</v>
      </c>
      <c r="AZ178" s="157">
        <f t="shared" si="130"/>
        <v>11.672905685522096</v>
      </c>
      <c r="BA178" s="158">
        <f t="shared" si="131"/>
        <v>5.7975550728656608E-2</v>
      </c>
      <c r="BB178" s="293"/>
      <c r="BC178" s="108">
        <f t="shared" si="132"/>
        <v>1725.4872456343787</v>
      </c>
      <c r="BD178" s="108">
        <f t="shared" si="133"/>
        <v>1632.4248484092093</v>
      </c>
      <c r="BE178" s="157">
        <f t="shared" si="134"/>
        <v>-93.062397225169434</v>
      </c>
      <c r="BF178" s="158">
        <f t="shared" si="135"/>
        <v>-5.3933981523552131E-2</v>
      </c>
      <c r="BG178" s="294"/>
      <c r="BH178" s="108">
        <v>-190.27452471482889</v>
      </c>
      <c r="BI178" s="108">
        <v>-190.27452471482889</v>
      </c>
      <c r="BJ178" s="157">
        <f t="shared" si="136"/>
        <v>0</v>
      </c>
      <c r="BK178" s="158">
        <f t="shared" si="137"/>
        <v>0</v>
      </c>
      <c r="BL178" s="158"/>
      <c r="BM178" s="108">
        <f t="shared" si="138"/>
        <v>1535.2127209195498</v>
      </c>
      <c r="BN178" s="108">
        <f t="shared" si="139"/>
        <v>1440.5452471822155</v>
      </c>
      <c r="BO178" s="268">
        <f t="shared" si="140"/>
        <v>-94.667473737334376</v>
      </c>
      <c r="BP178" s="158">
        <f t="shared" si="141"/>
        <v>-6.1664075894727596E-2</v>
      </c>
    </row>
    <row r="179" spans="1:68">
      <c r="A179" s="82">
        <v>562</v>
      </c>
      <c r="B179" s="92">
        <v>6</v>
      </c>
      <c r="C179" s="92">
        <v>6</v>
      </c>
      <c r="D179" s="83" t="s">
        <v>191</v>
      </c>
      <c r="E179" s="85">
        <v>8839</v>
      </c>
      <c r="F179" s="108">
        <v>8869</v>
      </c>
      <c r="G179" s="157">
        <f t="shared" si="108"/>
        <v>30</v>
      </c>
      <c r="H179" s="158">
        <f t="shared" si="109"/>
        <v>3.3940491005769883E-3</v>
      </c>
      <c r="I179" s="158"/>
      <c r="J179" s="108">
        <v>1691109.0357129253</v>
      </c>
      <c r="K179" s="291">
        <v>1833325.7198957466</v>
      </c>
      <c r="L179" s="157">
        <f t="shared" si="110"/>
        <v>142216.68418282131</v>
      </c>
      <c r="M179" s="158">
        <f t="shared" si="111"/>
        <v>8.4096697007397067E-2</v>
      </c>
      <c r="N179" s="158"/>
      <c r="O179" s="108">
        <v>3340439.2049294207</v>
      </c>
      <c r="P179" s="291">
        <v>3263870.9790687361</v>
      </c>
      <c r="Q179" s="157">
        <f t="shared" si="112"/>
        <v>-76568.225860684644</v>
      </c>
      <c r="R179" s="158">
        <f t="shared" si="113"/>
        <v>-2.2921604364987219E-2</v>
      </c>
      <c r="S179" s="158"/>
      <c r="T179" s="108">
        <v>987875.47037635336</v>
      </c>
      <c r="U179" s="108">
        <v>1068449.8568136189</v>
      </c>
      <c r="V179" s="157">
        <f t="shared" si="114"/>
        <v>80574.386437265552</v>
      </c>
      <c r="W179" s="158">
        <f t="shared" si="115"/>
        <v>8.1563303122172803E-2</v>
      </c>
      <c r="X179" s="159"/>
      <c r="Y179" s="89">
        <v>6019423.7110187002</v>
      </c>
      <c r="Z179" s="89">
        <v>6165646.5557781011</v>
      </c>
      <c r="AA179" s="157">
        <f t="shared" si="116"/>
        <v>146222.84475940093</v>
      </c>
      <c r="AB179" s="158">
        <f t="shared" si="117"/>
        <v>2.429183453089313E-2</v>
      </c>
      <c r="AC179" s="158"/>
      <c r="AD179" s="204">
        <v>-208989</v>
      </c>
      <c r="AE179" s="204">
        <v>-208989</v>
      </c>
      <c r="AF179" s="292">
        <f t="shared" si="118"/>
        <v>0</v>
      </c>
      <c r="AG179" s="203">
        <f t="shared" si="119"/>
        <v>0</v>
      </c>
      <c r="AH179" s="158"/>
      <c r="AI179" s="291">
        <f t="shared" si="106"/>
        <v>5810434.7110187002</v>
      </c>
      <c r="AJ179" s="291">
        <f t="shared" si="107"/>
        <v>5956657.5557781011</v>
      </c>
      <c r="AK179" s="157">
        <f t="shared" si="120"/>
        <v>146222.84475940093</v>
      </c>
      <c r="AL179" s="158">
        <f t="shared" si="121"/>
        <v>2.5165560243213675E-2</v>
      </c>
      <c r="AN179" s="108">
        <f t="shared" si="122"/>
        <v>191.32357005463572</v>
      </c>
      <c r="AO179" s="108">
        <f t="shared" si="123"/>
        <v>206.71166082937722</v>
      </c>
      <c r="AP179" s="157">
        <f t="shared" si="124"/>
        <v>15.388090774741499</v>
      </c>
      <c r="AQ179" s="158">
        <f t="shared" si="125"/>
        <v>8.0429665672385089E-2</v>
      </c>
      <c r="AR179" s="293"/>
      <c r="AS179" s="108">
        <v>377.92048930076032</v>
      </c>
      <c r="AT179" s="108">
        <f t="shared" si="126"/>
        <v>368.00890507032767</v>
      </c>
      <c r="AU179" s="108">
        <f t="shared" si="127"/>
        <v>-9.911584230432652</v>
      </c>
      <c r="AV179" s="180">
        <f t="shared" si="128"/>
        <v>-2.6226638965173226E-2</v>
      </c>
      <c r="AW179" s="293"/>
      <c r="AX179" s="108">
        <v>111.76326172376439</v>
      </c>
      <c r="AY179" s="108">
        <f t="shared" si="129"/>
        <v>120.47016087649328</v>
      </c>
      <c r="AZ179" s="157">
        <f t="shared" si="130"/>
        <v>8.7068991527288944</v>
      </c>
      <c r="BA179" s="158">
        <f t="shared" si="131"/>
        <v>7.7904841165507374E-2</v>
      </c>
      <c r="BB179" s="293"/>
      <c r="BC179" s="108">
        <f t="shared" si="132"/>
        <v>681.00732107916053</v>
      </c>
      <c r="BD179" s="108">
        <f t="shared" si="133"/>
        <v>695.19072677619806</v>
      </c>
      <c r="BE179" s="157">
        <f t="shared" si="134"/>
        <v>14.183405697037529</v>
      </c>
      <c r="BF179" s="158">
        <f t="shared" si="135"/>
        <v>2.0827097239662192E-2</v>
      </c>
      <c r="BG179" s="294"/>
      <c r="BH179" s="108">
        <v>-23.643964249349473</v>
      </c>
      <c r="BI179" s="108">
        <v>-23.643964249349473</v>
      </c>
      <c r="BJ179" s="157">
        <f t="shared" si="136"/>
        <v>0</v>
      </c>
      <c r="BK179" s="158">
        <f t="shared" si="137"/>
        <v>0</v>
      </c>
      <c r="BL179" s="158"/>
      <c r="BM179" s="108">
        <f t="shared" si="138"/>
        <v>657.3633568298111</v>
      </c>
      <c r="BN179" s="108">
        <f t="shared" si="139"/>
        <v>671.62673985546292</v>
      </c>
      <c r="BO179" s="268">
        <f t="shared" si="140"/>
        <v>14.263383025651819</v>
      </c>
      <c r="BP179" s="158">
        <f t="shared" si="141"/>
        <v>2.1697867514913149E-2</v>
      </c>
    </row>
    <row r="180" spans="1:68">
      <c r="A180" s="82">
        <v>563</v>
      </c>
      <c r="B180" s="92">
        <v>17</v>
      </c>
      <c r="C180" s="92">
        <v>17</v>
      </c>
      <c r="D180" s="83" t="s">
        <v>192</v>
      </c>
      <c r="E180" s="85">
        <v>6978</v>
      </c>
      <c r="F180" s="108">
        <v>6912</v>
      </c>
      <c r="G180" s="157">
        <f t="shared" si="108"/>
        <v>-66</v>
      </c>
      <c r="H180" s="158">
        <f t="shared" si="109"/>
        <v>-9.4582975064488387E-3</v>
      </c>
      <c r="I180" s="158"/>
      <c r="J180" s="108">
        <v>1651173.0363302783</v>
      </c>
      <c r="K180" s="291">
        <v>1532916.1840151572</v>
      </c>
      <c r="L180" s="157">
        <f t="shared" si="110"/>
        <v>-118256.8523151211</v>
      </c>
      <c r="M180" s="158">
        <f t="shared" si="111"/>
        <v>-7.1619902768001967E-2</v>
      </c>
      <c r="N180" s="158"/>
      <c r="O180" s="108">
        <v>3265041.1498580179</v>
      </c>
      <c r="P180" s="291">
        <v>3217692.8137911106</v>
      </c>
      <c r="Q180" s="157">
        <f t="shared" si="112"/>
        <v>-47348.336066907272</v>
      </c>
      <c r="R180" s="158">
        <f t="shared" si="113"/>
        <v>-1.4501604694619618E-2</v>
      </c>
      <c r="S180" s="158"/>
      <c r="T180" s="108">
        <v>720236.1406988356</v>
      </c>
      <c r="U180" s="108">
        <v>785102.61097317841</v>
      </c>
      <c r="V180" s="157">
        <f t="shared" si="114"/>
        <v>64866.470274342806</v>
      </c>
      <c r="W180" s="158">
        <f t="shared" si="115"/>
        <v>9.0062781647424317E-2</v>
      </c>
      <c r="X180" s="159"/>
      <c r="Y180" s="89">
        <v>5636450.3268871317</v>
      </c>
      <c r="Z180" s="89">
        <v>5535711.6087794462</v>
      </c>
      <c r="AA180" s="157">
        <f t="shared" si="116"/>
        <v>-100738.71810768545</v>
      </c>
      <c r="AB180" s="158">
        <f t="shared" si="117"/>
        <v>-1.7872723481148975E-2</v>
      </c>
      <c r="AC180" s="158"/>
      <c r="AD180" s="204">
        <v>-226406</v>
      </c>
      <c r="AE180" s="204">
        <v>-226406</v>
      </c>
      <c r="AF180" s="292">
        <f t="shared" si="118"/>
        <v>0</v>
      </c>
      <c r="AG180" s="203">
        <f t="shared" si="119"/>
        <v>0</v>
      </c>
      <c r="AH180" s="158"/>
      <c r="AI180" s="291">
        <f t="shared" si="106"/>
        <v>5410044.3268871317</v>
      </c>
      <c r="AJ180" s="291">
        <f t="shared" si="107"/>
        <v>5309305.6087794462</v>
      </c>
      <c r="AK180" s="157">
        <f t="shared" si="120"/>
        <v>-100738.71810768545</v>
      </c>
      <c r="AL180" s="158">
        <f t="shared" si="121"/>
        <v>-1.8620682571310682E-2</v>
      </c>
      <c r="AN180" s="108">
        <f t="shared" si="122"/>
        <v>236.62554260967013</v>
      </c>
      <c r="AO180" s="108">
        <f t="shared" si="123"/>
        <v>221.77606828922993</v>
      </c>
      <c r="AP180" s="157">
        <f t="shared" si="124"/>
        <v>-14.849474320440208</v>
      </c>
      <c r="AQ180" s="158">
        <f t="shared" si="125"/>
        <v>-6.2755162256238006E-2</v>
      </c>
      <c r="AR180" s="293"/>
      <c r="AS180" s="108">
        <v>467.9050085781052</v>
      </c>
      <c r="AT180" s="108">
        <f t="shared" si="126"/>
        <v>465.52268718042689</v>
      </c>
      <c r="AU180" s="108">
        <f t="shared" si="127"/>
        <v>-2.3823213976783109</v>
      </c>
      <c r="AV180" s="180">
        <f t="shared" si="128"/>
        <v>-5.0914637672245418E-3</v>
      </c>
      <c r="AW180" s="293"/>
      <c r="AX180" s="108">
        <v>103.21526808524443</v>
      </c>
      <c r="AY180" s="108">
        <f t="shared" si="129"/>
        <v>113.58544718940659</v>
      </c>
      <c r="AZ180" s="157">
        <f t="shared" si="130"/>
        <v>10.370179104162162</v>
      </c>
      <c r="BA180" s="158">
        <f t="shared" si="131"/>
        <v>0.10047136723607149</v>
      </c>
      <c r="BB180" s="293"/>
      <c r="BC180" s="108">
        <f t="shared" si="132"/>
        <v>807.74581927301972</v>
      </c>
      <c r="BD180" s="108">
        <f t="shared" si="133"/>
        <v>800.88420265906336</v>
      </c>
      <c r="BE180" s="157">
        <f t="shared" si="134"/>
        <v>-6.8616166139563575</v>
      </c>
      <c r="BF180" s="158">
        <f t="shared" si="135"/>
        <v>-8.4947720560558139E-3</v>
      </c>
      <c r="BG180" s="294"/>
      <c r="BH180" s="108">
        <v>-32.445686443106908</v>
      </c>
      <c r="BI180" s="108">
        <v>-32.445686443106908</v>
      </c>
      <c r="BJ180" s="157">
        <f t="shared" si="136"/>
        <v>0</v>
      </c>
      <c r="BK180" s="158">
        <f t="shared" si="137"/>
        <v>0</v>
      </c>
      <c r="BL180" s="158"/>
      <c r="BM180" s="108">
        <f t="shared" si="138"/>
        <v>775.30013282991285</v>
      </c>
      <c r="BN180" s="108">
        <f t="shared" si="139"/>
        <v>768.12870497387826</v>
      </c>
      <c r="BO180" s="268">
        <f t="shared" si="140"/>
        <v>-7.1714278560345974</v>
      </c>
      <c r="BP180" s="158">
        <f t="shared" si="141"/>
        <v>-9.2498731166964498E-3</v>
      </c>
    </row>
    <row r="181" spans="1:68">
      <c r="A181" s="82">
        <v>564</v>
      </c>
      <c r="B181" s="92">
        <v>17</v>
      </c>
      <c r="C181" s="92">
        <v>17</v>
      </c>
      <c r="D181" s="83" t="s">
        <v>193</v>
      </c>
      <c r="E181" s="85">
        <v>214633</v>
      </c>
      <c r="F181" s="108">
        <v>216152</v>
      </c>
      <c r="G181" s="157">
        <f t="shared" si="108"/>
        <v>1519</v>
      </c>
      <c r="H181" s="158">
        <f t="shared" si="109"/>
        <v>7.0771968895742962E-3</v>
      </c>
      <c r="I181" s="158"/>
      <c r="J181" s="108">
        <v>83470870.136217743</v>
      </c>
      <c r="K181" s="291">
        <v>84360113.182782054</v>
      </c>
      <c r="L181" s="157">
        <f t="shared" si="110"/>
        <v>889243.04656431079</v>
      </c>
      <c r="M181" s="158">
        <f t="shared" si="111"/>
        <v>1.0653333853033253E-2</v>
      </c>
      <c r="N181" s="158"/>
      <c r="O181" s="108">
        <v>34864558.184179351</v>
      </c>
      <c r="P181" s="291">
        <v>38989413.742971316</v>
      </c>
      <c r="Q181" s="157">
        <f t="shared" si="112"/>
        <v>4124855.5587919652</v>
      </c>
      <c r="R181" s="158">
        <f t="shared" si="113"/>
        <v>0.1183108512949325</v>
      </c>
      <c r="S181" s="158"/>
      <c r="T181" s="108">
        <v>18174033.171114724</v>
      </c>
      <c r="U181" s="108">
        <v>19287193.528433032</v>
      </c>
      <c r="V181" s="157">
        <f t="shared" si="114"/>
        <v>1113160.3573183082</v>
      </c>
      <c r="W181" s="158">
        <f t="shared" si="115"/>
        <v>6.1250045426764856E-2</v>
      </c>
      <c r="X181" s="159"/>
      <c r="Y181" s="89">
        <v>136509461.49151182</v>
      </c>
      <c r="Z181" s="89">
        <v>142636720.45418641</v>
      </c>
      <c r="AA181" s="157">
        <f t="shared" si="116"/>
        <v>6127258.962674588</v>
      </c>
      <c r="AB181" s="158">
        <f t="shared" si="117"/>
        <v>4.4885232830953491E-2</v>
      </c>
      <c r="AC181" s="158"/>
      <c r="AD181" s="204">
        <v>4520739</v>
      </c>
      <c r="AE181" s="204">
        <v>4520739</v>
      </c>
      <c r="AF181" s="292">
        <f t="shared" si="118"/>
        <v>0</v>
      </c>
      <c r="AG181" s="203">
        <f t="shared" si="119"/>
        <v>0</v>
      </c>
      <c r="AH181" s="158"/>
      <c r="AI181" s="291">
        <f t="shared" si="106"/>
        <v>141030200.49151182</v>
      </c>
      <c r="AJ181" s="291">
        <f t="shared" si="107"/>
        <v>147157459.45418641</v>
      </c>
      <c r="AK181" s="157">
        <f t="shared" si="120"/>
        <v>6127258.962674588</v>
      </c>
      <c r="AL181" s="158">
        <f t="shared" si="121"/>
        <v>4.3446431624716925E-2</v>
      </c>
      <c r="AN181" s="108">
        <f t="shared" si="122"/>
        <v>388.90044930750508</v>
      </c>
      <c r="AO181" s="108">
        <f t="shared" si="123"/>
        <v>390.28143705717298</v>
      </c>
      <c r="AP181" s="157">
        <f t="shared" si="124"/>
        <v>1.3809877496678951</v>
      </c>
      <c r="AQ181" s="158">
        <f t="shared" si="125"/>
        <v>3.5510057962826955E-3</v>
      </c>
      <c r="AR181" s="293"/>
      <c r="AS181" s="108">
        <v>162.4380136520449</v>
      </c>
      <c r="AT181" s="108">
        <f t="shared" si="126"/>
        <v>180.37961130580015</v>
      </c>
      <c r="AU181" s="108">
        <f t="shared" si="127"/>
        <v>17.941597653755252</v>
      </c>
      <c r="AV181" s="180">
        <f t="shared" si="128"/>
        <v>0.11045196410852189</v>
      </c>
      <c r="AW181" s="293"/>
      <c r="AX181" s="108">
        <v>84.674924970133787</v>
      </c>
      <c r="AY181" s="108">
        <f t="shared" si="129"/>
        <v>89.22977131108216</v>
      </c>
      <c r="AZ181" s="157">
        <f t="shared" si="130"/>
        <v>4.554846340948373</v>
      </c>
      <c r="BA181" s="158">
        <f t="shared" si="131"/>
        <v>5.3792150894198497E-2</v>
      </c>
      <c r="BB181" s="293"/>
      <c r="BC181" s="108">
        <f t="shared" si="132"/>
        <v>636.01338792968374</v>
      </c>
      <c r="BD181" s="108">
        <f t="shared" si="133"/>
        <v>659.89081967405536</v>
      </c>
      <c r="BE181" s="157">
        <f t="shared" si="134"/>
        <v>23.87743174437162</v>
      </c>
      <c r="BF181" s="158">
        <f t="shared" si="135"/>
        <v>3.7542341399598743E-2</v>
      </c>
      <c r="BG181" s="294"/>
      <c r="BH181" s="108">
        <v>21.062646470952743</v>
      </c>
      <c r="BI181" s="108">
        <v>21.062646470952743</v>
      </c>
      <c r="BJ181" s="157">
        <f t="shared" si="136"/>
        <v>0</v>
      </c>
      <c r="BK181" s="158">
        <f t="shared" si="137"/>
        <v>0</v>
      </c>
      <c r="BL181" s="158"/>
      <c r="BM181" s="108">
        <f t="shared" si="138"/>
        <v>657.07603440063656</v>
      </c>
      <c r="BN181" s="108">
        <f t="shared" si="139"/>
        <v>680.8054491940228</v>
      </c>
      <c r="BO181" s="268">
        <f t="shared" si="140"/>
        <v>23.72941479338624</v>
      </c>
      <c r="BP181" s="158">
        <f t="shared" si="141"/>
        <v>3.6113651314389275E-2</v>
      </c>
    </row>
    <row r="182" spans="1:68">
      <c r="A182" s="82">
        <v>576</v>
      </c>
      <c r="B182" s="92">
        <v>7</v>
      </c>
      <c r="C182" s="92">
        <v>7</v>
      </c>
      <c r="D182" s="83" t="s">
        <v>194</v>
      </c>
      <c r="E182" s="85">
        <v>2726</v>
      </c>
      <c r="F182" s="108">
        <v>2676</v>
      </c>
      <c r="G182" s="157">
        <f t="shared" si="108"/>
        <v>-50</v>
      </c>
      <c r="H182" s="158">
        <f t="shared" si="109"/>
        <v>-1.8341892883345562E-2</v>
      </c>
      <c r="I182" s="158"/>
      <c r="J182" s="108">
        <v>723554.9403754361</v>
      </c>
      <c r="K182" s="291">
        <v>647877.04141618777</v>
      </c>
      <c r="L182" s="157">
        <f t="shared" si="110"/>
        <v>-75677.898959248327</v>
      </c>
      <c r="M182" s="158">
        <f t="shared" si="111"/>
        <v>-0.10459177974789419</v>
      </c>
      <c r="N182" s="158"/>
      <c r="O182" s="108">
        <v>849069.29348858469</v>
      </c>
      <c r="P182" s="291">
        <v>797083.83000727149</v>
      </c>
      <c r="Q182" s="157">
        <f t="shared" si="112"/>
        <v>-51985.4634813132</v>
      </c>
      <c r="R182" s="158">
        <f t="shared" si="113"/>
        <v>-6.1226408586417827E-2</v>
      </c>
      <c r="S182" s="158"/>
      <c r="T182" s="108">
        <v>463658.29171494168</v>
      </c>
      <c r="U182" s="108">
        <v>493033.59941564314</v>
      </c>
      <c r="V182" s="157">
        <f t="shared" si="114"/>
        <v>29375.307700701465</v>
      </c>
      <c r="W182" s="158">
        <f t="shared" si="115"/>
        <v>6.3355510352355524E-2</v>
      </c>
      <c r="X182" s="159"/>
      <c r="Y182" s="89">
        <v>2036282.5255789624</v>
      </c>
      <c r="Z182" s="89">
        <v>1937994.4708391023</v>
      </c>
      <c r="AA182" s="157">
        <f t="shared" si="116"/>
        <v>-98288.054739860119</v>
      </c>
      <c r="AB182" s="158">
        <f t="shared" si="117"/>
        <v>-4.8268378039493583E-2</v>
      </c>
      <c r="AC182" s="158"/>
      <c r="AD182" s="204">
        <v>-126440</v>
      </c>
      <c r="AE182" s="204">
        <v>-126440</v>
      </c>
      <c r="AF182" s="292">
        <f t="shared" si="118"/>
        <v>0</v>
      </c>
      <c r="AG182" s="203">
        <f t="shared" si="119"/>
        <v>0</v>
      </c>
      <c r="AH182" s="158"/>
      <c r="AI182" s="291">
        <f t="shared" si="106"/>
        <v>1909842.5255789624</v>
      </c>
      <c r="AJ182" s="291">
        <f t="shared" si="107"/>
        <v>1811554.4708391023</v>
      </c>
      <c r="AK182" s="157">
        <f t="shared" si="120"/>
        <v>-98288.054739860119</v>
      </c>
      <c r="AL182" s="158">
        <f t="shared" si="121"/>
        <v>-5.1463957589940261E-2</v>
      </c>
      <c r="AN182" s="108">
        <f t="shared" si="122"/>
        <v>265.42734423163466</v>
      </c>
      <c r="AO182" s="108">
        <f t="shared" si="123"/>
        <v>242.10651771905373</v>
      </c>
      <c r="AP182" s="157">
        <f t="shared" si="124"/>
        <v>-23.320826512580936</v>
      </c>
      <c r="AQ182" s="158">
        <f t="shared" si="125"/>
        <v>-8.7861431835859316E-2</v>
      </c>
      <c r="AR182" s="293"/>
      <c r="AS182" s="108">
        <v>311.47076063411032</v>
      </c>
      <c r="AT182" s="108">
        <f t="shared" si="126"/>
        <v>297.86391255877112</v>
      </c>
      <c r="AU182" s="108">
        <f t="shared" si="127"/>
        <v>-13.606848075339201</v>
      </c>
      <c r="AV182" s="180">
        <f t="shared" si="128"/>
        <v>-4.3685795891844188E-2</v>
      </c>
      <c r="AW182" s="293"/>
      <c r="AX182" s="108">
        <v>170.08741442220898</v>
      </c>
      <c r="AY182" s="108">
        <f t="shared" si="129"/>
        <v>184.24275015532254</v>
      </c>
      <c r="AZ182" s="157">
        <f t="shared" si="130"/>
        <v>14.15533573311356</v>
      </c>
      <c r="BA182" s="158">
        <f t="shared" si="131"/>
        <v>8.3223886853707393E-2</v>
      </c>
      <c r="BB182" s="293"/>
      <c r="BC182" s="108">
        <f t="shared" si="132"/>
        <v>746.98551928795393</v>
      </c>
      <c r="BD182" s="108">
        <f t="shared" si="133"/>
        <v>724.21318043314739</v>
      </c>
      <c r="BE182" s="157">
        <f t="shared" si="134"/>
        <v>-22.772338854806549</v>
      </c>
      <c r="BF182" s="158">
        <f t="shared" si="135"/>
        <v>-3.0485649677002756E-2</v>
      </c>
      <c r="BG182" s="294"/>
      <c r="BH182" s="108">
        <v>-46.382978723404257</v>
      </c>
      <c r="BI182" s="108">
        <v>-46.382978723404257</v>
      </c>
      <c r="BJ182" s="157">
        <f t="shared" si="136"/>
        <v>0</v>
      </c>
      <c r="BK182" s="158">
        <f t="shared" si="137"/>
        <v>0</v>
      </c>
      <c r="BL182" s="158"/>
      <c r="BM182" s="108">
        <f t="shared" si="138"/>
        <v>700.60254056454971</v>
      </c>
      <c r="BN182" s="108">
        <f t="shared" si="139"/>
        <v>676.96355412522507</v>
      </c>
      <c r="BO182" s="268">
        <f t="shared" si="140"/>
        <v>-23.63898643932464</v>
      </c>
      <c r="BP182" s="158">
        <f t="shared" si="141"/>
        <v>-3.3740937365537106E-2</v>
      </c>
    </row>
    <row r="183" spans="1:68">
      <c r="A183" s="82">
        <v>577</v>
      </c>
      <c r="B183" s="92">
        <v>2</v>
      </c>
      <c r="C183" s="92">
        <v>2</v>
      </c>
      <c r="D183" s="83" t="s">
        <v>195</v>
      </c>
      <c r="E183" s="85">
        <v>11236</v>
      </c>
      <c r="F183" s="108">
        <v>11221</v>
      </c>
      <c r="G183" s="157">
        <f t="shared" si="108"/>
        <v>-15</v>
      </c>
      <c r="H183" s="158">
        <f t="shared" si="109"/>
        <v>-1.33499466002136E-3</v>
      </c>
      <c r="I183" s="158"/>
      <c r="J183" s="108">
        <v>6951889.1988680828</v>
      </c>
      <c r="K183" s="291">
        <v>7063733.8705989597</v>
      </c>
      <c r="L183" s="157">
        <f t="shared" si="110"/>
        <v>111844.6717308769</v>
      </c>
      <c r="M183" s="158">
        <f t="shared" si="111"/>
        <v>1.6088385262107978E-2</v>
      </c>
      <c r="N183" s="158"/>
      <c r="O183" s="108">
        <v>2366145.1514926753</v>
      </c>
      <c r="P183" s="291">
        <v>2866965.2672437085</v>
      </c>
      <c r="Q183" s="157">
        <f t="shared" si="112"/>
        <v>500820.11575103318</v>
      </c>
      <c r="R183" s="158">
        <f t="shared" si="113"/>
        <v>0.21166077467187183</v>
      </c>
      <c r="S183" s="158"/>
      <c r="T183" s="108">
        <v>770024.05964741006</v>
      </c>
      <c r="U183" s="108">
        <v>818856.50184525666</v>
      </c>
      <c r="V183" s="157">
        <f t="shared" si="114"/>
        <v>48832.442197846598</v>
      </c>
      <c r="W183" s="158">
        <f t="shared" si="115"/>
        <v>6.3416774561832145E-2</v>
      </c>
      <c r="X183" s="159"/>
      <c r="Y183" s="89">
        <v>10088058.410008168</v>
      </c>
      <c r="Z183" s="89">
        <v>10749555.639687926</v>
      </c>
      <c r="AA183" s="157">
        <f t="shared" si="116"/>
        <v>661497.22967975773</v>
      </c>
      <c r="AB183" s="158">
        <f t="shared" si="117"/>
        <v>6.5572303687645092E-2</v>
      </c>
      <c r="AC183" s="158"/>
      <c r="AD183" s="204">
        <v>637504</v>
      </c>
      <c r="AE183" s="204">
        <v>637504</v>
      </c>
      <c r="AF183" s="292">
        <f t="shared" si="118"/>
        <v>0</v>
      </c>
      <c r="AG183" s="203">
        <f t="shared" si="119"/>
        <v>0</v>
      </c>
      <c r="AH183" s="158"/>
      <c r="AI183" s="291">
        <f t="shared" si="106"/>
        <v>10725562.410008168</v>
      </c>
      <c r="AJ183" s="291">
        <f t="shared" si="107"/>
        <v>11387059.639687926</v>
      </c>
      <c r="AK183" s="157">
        <f t="shared" si="120"/>
        <v>661497.22967975773</v>
      </c>
      <c r="AL183" s="158">
        <f t="shared" si="121"/>
        <v>6.1674829197069021E-2</v>
      </c>
      <c r="AN183" s="108">
        <f t="shared" si="122"/>
        <v>618.71566383660399</v>
      </c>
      <c r="AO183" s="108">
        <f t="shared" si="123"/>
        <v>629.5101925495909</v>
      </c>
      <c r="AP183" s="157">
        <f t="shared" si="124"/>
        <v>10.794528712986903</v>
      </c>
      <c r="AQ183" s="158">
        <f t="shared" si="125"/>
        <v>1.744667113492963E-2</v>
      </c>
      <c r="AR183" s="293"/>
      <c r="AS183" s="108">
        <v>210.58607613854355</v>
      </c>
      <c r="AT183" s="108">
        <f t="shared" si="126"/>
        <v>255.49997925708124</v>
      </c>
      <c r="AU183" s="108">
        <f t="shared" si="127"/>
        <v>44.913903118537689</v>
      </c>
      <c r="AV183" s="180">
        <f t="shared" si="128"/>
        <v>0.21328049765735249</v>
      </c>
      <c r="AW183" s="293"/>
      <c r="AX183" s="108">
        <v>68.531867181150773</v>
      </c>
      <c r="AY183" s="108">
        <f t="shared" si="129"/>
        <v>72.97535886687966</v>
      </c>
      <c r="AZ183" s="157">
        <f t="shared" si="130"/>
        <v>4.4434916857288869</v>
      </c>
      <c r="BA183" s="158">
        <f t="shared" si="131"/>
        <v>6.483832804355634E-2</v>
      </c>
      <c r="BB183" s="293"/>
      <c r="BC183" s="108">
        <f t="shared" si="132"/>
        <v>897.83360715629829</v>
      </c>
      <c r="BD183" s="108">
        <f t="shared" si="133"/>
        <v>957.98553067355192</v>
      </c>
      <c r="BE183" s="157">
        <f t="shared" si="134"/>
        <v>60.151923517253636</v>
      </c>
      <c r="BF183" s="158">
        <f t="shared" si="135"/>
        <v>6.6996738635984432E-2</v>
      </c>
      <c r="BG183" s="294"/>
      <c r="BH183" s="108">
        <v>56.7376290494838</v>
      </c>
      <c r="BI183" s="108">
        <v>56.7376290494838</v>
      </c>
      <c r="BJ183" s="157">
        <f t="shared" si="136"/>
        <v>0</v>
      </c>
      <c r="BK183" s="158">
        <f t="shared" si="137"/>
        <v>0</v>
      </c>
      <c r="BL183" s="158"/>
      <c r="BM183" s="108">
        <f t="shared" si="138"/>
        <v>954.57123620578216</v>
      </c>
      <c r="BN183" s="108">
        <f t="shared" si="139"/>
        <v>1014.799005408424</v>
      </c>
      <c r="BO183" s="268">
        <f t="shared" si="140"/>
        <v>60.227769202641866</v>
      </c>
      <c r="BP183" s="158">
        <f t="shared" si="141"/>
        <v>6.3094054082369427E-2</v>
      </c>
    </row>
    <row r="184" spans="1:68">
      <c r="A184" s="82">
        <v>578</v>
      </c>
      <c r="B184" s="92">
        <v>18</v>
      </c>
      <c r="C184" s="92">
        <v>18</v>
      </c>
      <c r="D184" s="83" t="s">
        <v>196</v>
      </c>
      <c r="E184" s="85">
        <v>3037</v>
      </c>
      <c r="F184" s="108">
        <v>2990</v>
      </c>
      <c r="G184" s="157">
        <f t="shared" si="108"/>
        <v>-47</v>
      </c>
      <c r="H184" s="158">
        <f t="shared" si="109"/>
        <v>-1.5475798485347383E-2</v>
      </c>
      <c r="I184" s="158"/>
      <c r="J184" s="108">
        <v>287445.42045970238</v>
      </c>
      <c r="K184" s="291">
        <v>245129.29396258737</v>
      </c>
      <c r="L184" s="157">
        <f t="shared" si="110"/>
        <v>-42316.126497115009</v>
      </c>
      <c r="M184" s="158">
        <f t="shared" si="111"/>
        <v>-0.14721447441897026</v>
      </c>
      <c r="N184" s="158"/>
      <c r="O184" s="108">
        <v>1738636.3095867978</v>
      </c>
      <c r="P184" s="291">
        <v>1704135.1559823232</v>
      </c>
      <c r="Q184" s="157">
        <f t="shared" si="112"/>
        <v>-34501.153604474617</v>
      </c>
      <c r="R184" s="158">
        <f t="shared" si="113"/>
        <v>-1.9843801382863169E-2</v>
      </c>
      <c r="S184" s="158"/>
      <c r="T184" s="108">
        <v>448475.57585775619</v>
      </c>
      <c r="U184" s="108">
        <v>482484.24340572982</v>
      </c>
      <c r="V184" s="157">
        <f t="shared" si="114"/>
        <v>34008.66754797363</v>
      </c>
      <c r="W184" s="158">
        <f t="shared" si="115"/>
        <v>7.5831704955010126E-2</v>
      </c>
      <c r="X184" s="159"/>
      <c r="Y184" s="89">
        <v>2474557.3059042562</v>
      </c>
      <c r="Z184" s="89">
        <v>2431748.6933506406</v>
      </c>
      <c r="AA184" s="157">
        <f t="shared" si="116"/>
        <v>-42808.612553615589</v>
      </c>
      <c r="AB184" s="158">
        <f t="shared" si="117"/>
        <v>-1.7299503410761547E-2</v>
      </c>
      <c r="AC184" s="158"/>
      <c r="AD184" s="204">
        <v>187114</v>
      </c>
      <c r="AE184" s="204">
        <v>187114</v>
      </c>
      <c r="AF184" s="292">
        <f t="shared" si="118"/>
        <v>0</v>
      </c>
      <c r="AG184" s="203">
        <f t="shared" si="119"/>
        <v>0</v>
      </c>
      <c r="AH184" s="158"/>
      <c r="AI184" s="291">
        <f t="shared" si="106"/>
        <v>2661671.3059042562</v>
      </c>
      <c r="AJ184" s="291">
        <f t="shared" si="107"/>
        <v>2618862.6933506406</v>
      </c>
      <c r="AK184" s="157">
        <f t="shared" si="120"/>
        <v>-42808.612553615589</v>
      </c>
      <c r="AL184" s="158">
        <f t="shared" si="121"/>
        <v>-1.608335802345516E-2</v>
      </c>
      <c r="AN184" s="108">
        <f t="shared" si="122"/>
        <v>94.6478170759639</v>
      </c>
      <c r="AO184" s="108">
        <f t="shared" si="123"/>
        <v>81.983041459059322</v>
      </c>
      <c r="AP184" s="157">
        <f t="shared" si="124"/>
        <v>-12.664775616904578</v>
      </c>
      <c r="AQ184" s="158">
        <f t="shared" si="125"/>
        <v>-0.13380948455197744</v>
      </c>
      <c r="AR184" s="293"/>
      <c r="AS184" s="108">
        <v>572.48479077602826</v>
      </c>
      <c r="AT184" s="108">
        <f t="shared" si="126"/>
        <v>569.94486822151282</v>
      </c>
      <c r="AU184" s="108">
        <f t="shared" si="127"/>
        <v>-2.5399225545154422</v>
      </c>
      <c r="AV184" s="180">
        <f t="shared" si="128"/>
        <v>-4.4366638126271717E-3</v>
      </c>
      <c r="AW184" s="293"/>
      <c r="AX184" s="108">
        <v>147.67058803350551</v>
      </c>
      <c r="AY184" s="108">
        <f t="shared" si="129"/>
        <v>161.36596769422403</v>
      </c>
      <c r="AZ184" s="157">
        <f t="shared" si="130"/>
        <v>13.695379660718515</v>
      </c>
      <c r="BA184" s="158">
        <f t="shared" si="131"/>
        <v>9.274277188908546E-2</v>
      </c>
      <c r="BB184" s="293"/>
      <c r="BC184" s="108">
        <f t="shared" si="132"/>
        <v>814.80319588549764</v>
      </c>
      <c r="BD184" s="108">
        <f t="shared" si="133"/>
        <v>813.29387737479624</v>
      </c>
      <c r="BE184" s="157">
        <f t="shared" si="134"/>
        <v>-1.5093185107014051</v>
      </c>
      <c r="BF184" s="158">
        <f t="shared" si="135"/>
        <v>-1.8523718590243551E-3</v>
      </c>
      <c r="BG184" s="294"/>
      <c r="BH184" s="108">
        <v>69.448468883766878</v>
      </c>
      <c r="BI184" s="108">
        <v>69.448468883766878</v>
      </c>
      <c r="BJ184" s="157">
        <f t="shared" si="136"/>
        <v>0</v>
      </c>
      <c r="BK184" s="158">
        <f t="shared" si="137"/>
        <v>0</v>
      </c>
      <c r="BL184" s="158"/>
      <c r="BM184" s="108">
        <f t="shared" si="138"/>
        <v>876.41465456182289</v>
      </c>
      <c r="BN184" s="108">
        <f t="shared" si="139"/>
        <v>875.87381048516409</v>
      </c>
      <c r="BO184" s="268">
        <f t="shared" si="140"/>
        <v>-0.54084407665880008</v>
      </c>
      <c r="BP184" s="158">
        <f t="shared" si="141"/>
        <v>-6.1710980509471682E-4</v>
      </c>
    </row>
    <row r="185" spans="1:68">
      <c r="A185" s="82">
        <v>580</v>
      </c>
      <c r="B185" s="92">
        <v>9</v>
      </c>
      <c r="C185" s="92">
        <v>9</v>
      </c>
      <c r="D185" s="83" t="s">
        <v>197</v>
      </c>
      <c r="E185" s="85">
        <v>4366</v>
      </c>
      <c r="F185" s="108">
        <v>4300</v>
      </c>
      <c r="G185" s="157">
        <f t="shared" si="108"/>
        <v>-66</v>
      </c>
      <c r="H185" s="158">
        <f t="shared" si="109"/>
        <v>-1.5116811726981219E-2</v>
      </c>
      <c r="I185" s="158"/>
      <c r="J185" s="108">
        <v>-393828.79010475846</v>
      </c>
      <c r="K185" s="291">
        <v>-382227.82691715076</v>
      </c>
      <c r="L185" s="157">
        <f t="shared" si="110"/>
        <v>11600.963187607704</v>
      </c>
      <c r="M185" s="158">
        <f t="shared" si="111"/>
        <v>-2.9456869276930839E-2</v>
      </c>
      <c r="N185" s="158"/>
      <c r="O185" s="108">
        <v>2195188.8195672454</v>
      </c>
      <c r="P185" s="291">
        <v>2078654.1748938265</v>
      </c>
      <c r="Q185" s="157">
        <f t="shared" si="112"/>
        <v>-116534.64467341895</v>
      </c>
      <c r="R185" s="158">
        <f t="shared" si="113"/>
        <v>-5.3086387664999284E-2</v>
      </c>
      <c r="S185" s="158"/>
      <c r="T185" s="108">
        <v>725707.69006359496</v>
      </c>
      <c r="U185" s="108">
        <v>775989.98996116826</v>
      </c>
      <c r="V185" s="157">
        <f t="shared" si="114"/>
        <v>50282.299897573306</v>
      </c>
      <c r="W185" s="158">
        <f t="shared" si="115"/>
        <v>6.9287263434079066E-2</v>
      </c>
      <c r="X185" s="159"/>
      <c r="Y185" s="89">
        <v>2527067.7195260818</v>
      </c>
      <c r="Z185" s="89">
        <v>2472416.337937844</v>
      </c>
      <c r="AA185" s="157">
        <f t="shared" si="116"/>
        <v>-54651.381588237826</v>
      </c>
      <c r="AB185" s="158">
        <f t="shared" si="117"/>
        <v>-2.1626401685225505E-2</v>
      </c>
      <c r="AC185" s="158"/>
      <c r="AD185" s="204">
        <v>-281401</v>
      </c>
      <c r="AE185" s="204">
        <v>-281401</v>
      </c>
      <c r="AF185" s="292">
        <f t="shared" si="118"/>
        <v>0</v>
      </c>
      <c r="AG185" s="203">
        <f t="shared" si="119"/>
        <v>0</v>
      </c>
      <c r="AH185" s="158"/>
      <c r="AI185" s="291">
        <f t="shared" si="106"/>
        <v>2245666.7195260818</v>
      </c>
      <c r="AJ185" s="291">
        <f t="shared" si="107"/>
        <v>2191015.337937844</v>
      </c>
      <c r="AK185" s="157">
        <f t="shared" si="120"/>
        <v>-54651.381588237826</v>
      </c>
      <c r="AL185" s="158">
        <f t="shared" si="121"/>
        <v>-2.4336372406931015E-2</v>
      </c>
      <c r="AN185" s="108">
        <f t="shared" si="122"/>
        <v>-90.20357079815814</v>
      </c>
      <c r="AO185" s="108">
        <f t="shared" si="123"/>
        <v>-88.890192306314134</v>
      </c>
      <c r="AP185" s="157">
        <f t="shared" si="124"/>
        <v>1.3133784918440057</v>
      </c>
      <c r="AQ185" s="158">
        <f t="shared" si="125"/>
        <v>-1.4560160758855717E-2</v>
      </c>
      <c r="AR185" s="293"/>
      <c r="AS185" s="108">
        <v>502.79175894806355</v>
      </c>
      <c r="AT185" s="108">
        <f t="shared" si="126"/>
        <v>483.40794764972708</v>
      </c>
      <c r="AU185" s="108">
        <f t="shared" si="127"/>
        <v>-19.383811298336468</v>
      </c>
      <c r="AV185" s="180">
        <f t="shared" si="128"/>
        <v>-3.8552364777996971E-2</v>
      </c>
      <c r="AW185" s="293"/>
      <c r="AX185" s="108">
        <v>166.21797756839098</v>
      </c>
      <c r="AY185" s="108">
        <f t="shared" si="129"/>
        <v>180.46278836306237</v>
      </c>
      <c r="AZ185" s="157">
        <f t="shared" si="130"/>
        <v>14.244810794671395</v>
      </c>
      <c r="BA185" s="158">
        <f t="shared" si="131"/>
        <v>8.5699579570508957E-2</v>
      </c>
      <c r="BB185" s="293"/>
      <c r="BC185" s="108">
        <f t="shared" si="132"/>
        <v>578.80616571829637</v>
      </c>
      <c r="BD185" s="108">
        <f t="shared" si="133"/>
        <v>574.98054370647537</v>
      </c>
      <c r="BE185" s="157">
        <f t="shared" si="134"/>
        <v>-3.8256220118209967</v>
      </c>
      <c r="BF185" s="158">
        <f t="shared" si="135"/>
        <v>-6.6095045948126926E-3</v>
      </c>
      <c r="BG185" s="294"/>
      <c r="BH185" s="108">
        <v>-64.452817224003667</v>
      </c>
      <c r="BI185" s="108">
        <v>-64.452817224003667</v>
      </c>
      <c r="BJ185" s="157">
        <f t="shared" si="136"/>
        <v>0</v>
      </c>
      <c r="BK185" s="158">
        <f t="shared" si="137"/>
        <v>0</v>
      </c>
      <c r="BL185" s="158"/>
      <c r="BM185" s="108">
        <f t="shared" si="138"/>
        <v>514.35334849429262</v>
      </c>
      <c r="BN185" s="108">
        <f t="shared" si="139"/>
        <v>509.53845068321954</v>
      </c>
      <c r="BO185" s="268">
        <f t="shared" si="140"/>
        <v>-4.8148978110730809</v>
      </c>
      <c r="BP185" s="158">
        <f t="shared" si="141"/>
        <v>-9.3610702159675121E-3</v>
      </c>
    </row>
    <row r="186" spans="1:68">
      <c r="A186" s="82">
        <v>581</v>
      </c>
      <c r="B186" s="92">
        <v>6</v>
      </c>
      <c r="C186" s="92">
        <v>6</v>
      </c>
      <c r="D186" s="83" t="s">
        <v>198</v>
      </c>
      <c r="E186" s="85">
        <v>6123</v>
      </c>
      <c r="F186" s="108">
        <v>6069</v>
      </c>
      <c r="G186" s="157">
        <f t="shared" si="108"/>
        <v>-54</v>
      </c>
      <c r="H186" s="158">
        <f t="shared" si="109"/>
        <v>-8.8192062714355715E-3</v>
      </c>
      <c r="I186" s="158"/>
      <c r="J186" s="108">
        <v>1180939.8284116378</v>
      </c>
      <c r="K186" s="291">
        <v>1117140.0198554844</v>
      </c>
      <c r="L186" s="157">
        <f t="shared" si="110"/>
        <v>-63799.808556153439</v>
      </c>
      <c r="M186" s="158">
        <f t="shared" si="111"/>
        <v>-5.402460567526466E-2</v>
      </c>
      <c r="N186" s="158"/>
      <c r="O186" s="108">
        <v>2273800.6119698281</v>
      </c>
      <c r="P186" s="291">
        <v>2241375.0476578511</v>
      </c>
      <c r="Q186" s="157">
        <f t="shared" si="112"/>
        <v>-32425.56431197701</v>
      </c>
      <c r="R186" s="158">
        <f t="shared" si="113"/>
        <v>-1.4260513495018478E-2</v>
      </c>
      <c r="S186" s="158"/>
      <c r="T186" s="108">
        <v>744737.2029134864</v>
      </c>
      <c r="U186" s="108">
        <v>807391.97562991991</v>
      </c>
      <c r="V186" s="157">
        <f t="shared" si="114"/>
        <v>62654.772716433508</v>
      </c>
      <c r="W186" s="158">
        <f t="shared" si="115"/>
        <v>8.4130042747054629E-2</v>
      </c>
      <c r="X186" s="159"/>
      <c r="Y186" s="89">
        <v>4199477.6432949528</v>
      </c>
      <c r="Z186" s="89">
        <v>4165907.0431432556</v>
      </c>
      <c r="AA186" s="157">
        <f t="shared" si="116"/>
        <v>-33570.600151697174</v>
      </c>
      <c r="AB186" s="158">
        <f t="shared" si="117"/>
        <v>-7.9939942543323893E-3</v>
      </c>
      <c r="AC186" s="158"/>
      <c r="AD186" s="204">
        <v>-297499</v>
      </c>
      <c r="AE186" s="204">
        <v>-297499</v>
      </c>
      <c r="AF186" s="292">
        <f t="shared" si="118"/>
        <v>0</v>
      </c>
      <c r="AG186" s="203">
        <f t="shared" si="119"/>
        <v>0</v>
      </c>
      <c r="AH186" s="158"/>
      <c r="AI186" s="291">
        <f t="shared" si="106"/>
        <v>3901978.6432949528</v>
      </c>
      <c r="AJ186" s="291">
        <f t="shared" si="107"/>
        <v>3868408.0431432556</v>
      </c>
      <c r="AK186" s="157">
        <f t="shared" si="120"/>
        <v>-33570.600151697174</v>
      </c>
      <c r="AL186" s="158">
        <f t="shared" si="121"/>
        <v>-8.6034812644051554E-3</v>
      </c>
      <c r="AN186" s="108">
        <f t="shared" si="122"/>
        <v>192.86948038733266</v>
      </c>
      <c r="AO186" s="108">
        <f t="shared" si="123"/>
        <v>184.07316194685853</v>
      </c>
      <c r="AP186" s="157">
        <f t="shared" si="124"/>
        <v>-8.7963184404741241</v>
      </c>
      <c r="AQ186" s="158">
        <f t="shared" si="125"/>
        <v>-4.5607622433620924E-2</v>
      </c>
      <c r="AR186" s="293"/>
      <c r="AS186" s="108">
        <v>371.3540114273768</v>
      </c>
      <c r="AT186" s="108">
        <f t="shared" si="126"/>
        <v>369.31538106077625</v>
      </c>
      <c r="AU186" s="108">
        <f t="shared" si="127"/>
        <v>-2.0386303666005574</v>
      </c>
      <c r="AV186" s="180">
        <f t="shared" si="128"/>
        <v>-5.4897222161803374E-3</v>
      </c>
      <c r="AW186" s="293"/>
      <c r="AX186" s="108">
        <v>121.6294631575186</v>
      </c>
      <c r="AY186" s="108">
        <f t="shared" si="129"/>
        <v>133.03542191957817</v>
      </c>
      <c r="AZ186" s="157">
        <f t="shared" si="130"/>
        <v>11.405958762059569</v>
      </c>
      <c r="BA186" s="158">
        <f t="shared" si="131"/>
        <v>9.3776281387414007E-2</v>
      </c>
      <c r="BB186" s="293"/>
      <c r="BC186" s="108">
        <f t="shared" si="132"/>
        <v>685.85295497222808</v>
      </c>
      <c r="BD186" s="108">
        <f t="shared" si="133"/>
        <v>686.42396492721298</v>
      </c>
      <c r="BE186" s="157">
        <f t="shared" si="134"/>
        <v>0.57100995498490192</v>
      </c>
      <c r="BF186" s="158">
        <f t="shared" si="135"/>
        <v>8.3255448685501919E-4</v>
      </c>
      <c r="BG186" s="294"/>
      <c r="BH186" s="108">
        <v>-48.587130491589093</v>
      </c>
      <c r="BI186" s="108">
        <v>-48.587130491589093</v>
      </c>
      <c r="BJ186" s="157">
        <f t="shared" si="136"/>
        <v>0</v>
      </c>
      <c r="BK186" s="158">
        <f t="shared" si="137"/>
        <v>0</v>
      </c>
      <c r="BL186" s="158"/>
      <c r="BM186" s="108">
        <f t="shared" si="138"/>
        <v>637.26582448063903</v>
      </c>
      <c r="BN186" s="108">
        <f t="shared" si="139"/>
        <v>637.40452185586685</v>
      </c>
      <c r="BO186" s="268">
        <f t="shared" si="140"/>
        <v>0.13869737522782088</v>
      </c>
      <c r="BP186" s="158">
        <f t="shared" si="141"/>
        <v>2.1764445840298578E-4</v>
      </c>
    </row>
    <row r="187" spans="1:68">
      <c r="A187" s="82">
        <v>583</v>
      </c>
      <c r="B187" s="92">
        <v>19</v>
      </c>
      <c r="C187" s="92">
        <v>19</v>
      </c>
      <c r="D187" s="83" t="s">
        <v>199</v>
      </c>
      <c r="E187" s="85">
        <v>912</v>
      </c>
      <c r="F187" s="108">
        <v>910</v>
      </c>
      <c r="G187" s="157">
        <f t="shared" si="108"/>
        <v>-2</v>
      </c>
      <c r="H187" s="158">
        <f t="shared" si="109"/>
        <v>-2.1929824561403508E-3</v>
      </c>
      <c r="I187" s="158"/>
      <c r="J187" s="108">
        <v>539959.86708336836</v>
      </c>
      <c r="K187" s="291">
        <v>584891.89955876092</v>
      </c>
      <c r="L187" s="157">
        <f t="shared" si="110"/>
        <v>44932.032475392567</v>
      </c>
      <c r="M187" s="158">
        <f t="shared" si="111"/>
        <v>8.3213652003613039E-2</v>
      </c>
      <c r="N187" s="158"/>
      <c r="O187" s="108">
        <v>97517.058400114474</v>
      </c>
      <c r="P187" s="291">
        <v>-9853.4731088312365</v>
      </c>
      <c r="Q187" s="157">
        <f t="shared" si="112"/>
        <v>-107370.53150894571</v>
      </c>
      <c r="R187" s="158">
        <f t="shared" si="113"/>
        <v>-1.1010435842763246</v>
      </c>
      <c r="S187" s="158"/>
      <c r="T187" s="108">
        <v>114868.97041245645</v>
      </c>
      <c r="U187" s="108">
        <v>124681.68871278936</v>
      </c>
      <c r="V187" s="157">
        <f t="shared" si="114"/>
        <v>9812.7183003329119</v>
      </c>
      <c r="W187" s="158">
        <f t="shared" si="115"/>
        <v>8.5425317778149212E-2</v>
      </c>
      <c r="X187" s="159"/>
      <c r="Y187" s="89">
        <v>752345.89589593932</v>
      </c>
      <c r="Z187" s="89">
        <v>699720.11516271904</v>
      </c>
      <c r="AA187" s="157">
        <f t="shared" si="116"/>
        <v>-52625.780733220279</v>
      </c>
      <c r="AB187" s="158">
        <f t="shared" si="117"/>
        <v>-6.9948917140765815E-2</v>
      </c>
      <c r="AC187" s="158"/>
      <c r="AD187" s="204">
        <v>-138613</v>
      </c>
      <c r="AE187" s="204">
        <v>-138613</v>
      </c>
      <c r="AF187" s="292">
        <f t="shared" si="118"/>
        <v>0</v>
      </c>
      <c r="AG187" s="203">
        <f t="shared" si="119"/>
        <v>0</v>
      </c>
      <c r="AH187" s="158"/>
      <c r="AI187" s="291">
        <f t="shared" si="106"/>
        <v>613732.89589593932</v>
      </c>
      <c r="AJ187" s="291">
        <f t="shared" si="107"/>
        <v>561107.11516271904</v>
      </c>
      <c r="AK187" s="157">
        <f t="shared" si="120"/>
        <v>-52625.780733220279</v>
      </c>
      <c r="AL187" s="158">
        <f t="shared" si="121"/>
        <v>-8.5747042541032659E-2</v>
      </c>
      <c r="AN187" s="108">
        <f t="shared" si="122"/>
        <v>592.06125776685121</v>
      </c>
      <c r="AO187" s="108">
        <f t="shared" si="123"/>
        <v>642.73835116347357</v>
      </c>
      <c r="AP187" s="157">
        <f t="shared" si="124"/>
        <v>50.677093396622354</v>
      </c>
      <c r="AQ187" s="158">
        <f t="shared" si="125"/>
        <v>8.5594341348676065E-2</v>
      </c>
      <c r="AR187" s="293"/>
      <c r="AS187" s="108">
        <v>106.92659912293254</v>
      </c>
      <c r="AT187" s="108">
        <f t="shared" si="126"/>
        <v>-10.827992427287073</v>
      </c>
      <c r="AU187" s="108">
        <f t="shared" si="127"/>
        <v>-117.75459155021962</v>
      </c>
      <c r="AV187" s="180">
        <f t="shared" si="128"/>
        <v>-1.101265658087921</v>
      </c>
      <c r="AW187" s="293"/>
      <c r="AX187" s="108">
        <v>125.95281843471102</v>
      </c>
      <c r="AY187" s="108">
        <f t="shared" si="129"/>
        <v>137.01284473932895</v>
      </c>
      <c r="AZ187" s="157">
        <f t="shared" si="130"/>
        <v>11.060026304617935</v>
      </c>
      <c r="BA187" s="158">
        <f t="shared" si="131"/>
        <v>8.7810867927112068E-2</v>
      </c>
      <c r="BB187" s="293"/>
      <c r="BC187" s="108">
        <f t="shared" si="132"/>
        <v>824.94067532449492</v>
      </c>
      <c r="BD187" s="108">
        <f t="shared" si="133"/>
        <v>768.92320347551538</v>
      </c>
      <c r="BE187" s="157">
        <f t="shared" si="134"/>
        <v>-56.01747184897954</v>
      </c>
      <c r="BF187" s="158">
        <f t="shared" si="135"/>
        <v>-6.7904848826789585E-2</v>
      </c>
      <c r="BG187" s="294"/>
      <c r="BH187" s="108">
        <v>-151.98793859649123</v>
      </c>
      <c r="BI187" s="108">
        <v>-151.98793859649123</v>
      </c>
      <c r="BJ187" s="157">
        <f t="shared" si="136"/>
        <v>0</v>
      </c>
      <c r="BK187" s="158">
        <f t="shared" si="137"/>
        <v>0</v>
      </c>
      <c r="BL187" s="158"/>
      <c r="BM187" s="108">
        <f t="shared" si="138"/>
        <v>672.95273672800363</v>
      </c>
      <c r="BN187" s="108">
        <f t="shared" si="139"/>
        <v>616.60122545353738</v>
      </c>
      <c r="BO187" s="268">
        <f t="shared" si="140"/>
        <v>-56.351511274466247</v>
      </c>
      <c r="BP187" s="158">
        <f t="shared" si="141"/>
        <v>-8.3737695381782204E-2</v>
      </c>
    </row>
    <row r="188" spans="1:68">
      <c r="A188" s="82">
        <v>584</v>
      </c>
      <c r="B188" s="92">
        <v>16</v>
      </c>
      <c r="C188" s="92">
        <v>16</v>
      </c>
      <c r="D188" s="83" t="s">
        <v>200</v>
      </c>
      <c r="E188" s="85">
        <v>2578</v>
      </c>
      <c r="F188" s="108">
        <v>2594</v>
      </c>
      <c r="G188" s="157">
        <f t="shared" si="108"/>
        <v>16</v>
      </c>
      <c r="H188" s="158">
        <f t="shared" si="109"/>
        <v>6.2063615205585725E-3</v>
      </c>
      <c r="I188" s="158"/>
      <c r="J188" s="108">
        <v>3003825.5834341105</v>
      </c>
      <c r="K188" s="291">
        <v>3116364.1093147662</v>
      </c>
      <c r="L188" s="157">
        <f t="shared" si="110"/>
        <v>112538.52588065574</v>
      </c>
      <c r="M188" s="158">
        <f t="shared" si="111"/>
        <v>3.7465066714025573E-2</v>
      </c>
      <c r="N188" s="158"/>
      <c r="O188" s="108">
        <v>1877742.9066491339</v>
      </c>
      <c r="P188" s="291">
        <v>1813328.7814940433</v>
      </c>
      <c r="Q188" s="157">
        <f t="shared" si="112"/>
        <v>-64414.125155090587</v>
      </c>
      <c r="R188" s="158">
        <f t="shared" si="113"/>
        <v>-3.4304017300237737E-2</v>
      </c>
      <c r="S188" s="158"/>
      <c r="T188" s="108">
        <v>371889.87907457416</v>
      </c>
      <c r="U188" s="108">
        <v>395993.26597830694</v>
      </c>
      <c r="V188" s="157">
        <f t="shared" si="114"/>
        <v>24103.386903732782</v>
      </c>
      <c r="W188" s="158">
        <f t="shared" si="115"/>
        <v>6.481323708973373E-2</v>
      </c>
      <c r="X188" s="159"/>
      <c r="Y188" s="89">
        <v>5253458.3691578191</v>
      </c>
      <c r="Z188" s="89">
        <v>5325686.1567871161</v>
      </c>
      <c r="AA188" s="157">
        <f t="shared" si="116"/>
        <v>72227.787629297003</v>
      </c>
      <c r="AB188" s="158">
        <f t="shared" si="117"/>
        <v>1.3748617111602966E-2</v>
      </c>
      <c r="AC188" s="158"/>
      <c r="AD188" s="204">
        <v>347911</v>
      </c>
      <c r="AE188" s="204">
        <v>347911</v>
      </c>
      <c r="AF188" s="292">
        <f t="shared" si="118"/>
        <v>0</v>
      </c>
      <c r="AG188" s="203">
        <f t="shared" si="119"/>
        <v>0</v>
      </c>
      <c r="AH188" s="158"/>
      <c r="AI188" s="291">
        <f t="shared" si="106"/>
        <v>5601369.3691578191</v>
      </c>
      <c r="AJ188" s="291">
        <f t="shared" si="107"/>
        <v>5673597.1567871161</v>
      </c>
      <c r="AK188" s="157">
        <f t="shared" si="120"/>
        <v>72227.787629297003</v>
      </c>
      <c r="AL188" s="158">
        <f t="shared" si="121"/>
        <v>1.2894666084153747E-2</v>
      </c>
      <c r="AN188" s="108">
        <f t="shared" si="122"/>
        <v>1165.1767197184292</v>
      </c>
      <c r="AO188" s="108">
        <f t="shared" si="123"/>
        <v>1201.3739820026085</v>
      </c>
      <c r="AP188" s="157">
        <f t="shared" si="124"/>
        <v>36.19726228417926</v>
      </c>
      <c r="AQ188" s="158">
        <f t="shared" si="125"/>
        <v>3.1065898993353137E-2</v>
      </c>
      <c r="AR188" s="293"/>
      <c r="AS188" s="108">
        <v>728.371957583062</v>
      </c>
      <c r="AT188" s="108">
        <f t="shared" si="126"/>
        <v>699.04733288128114</v>
      </c>
      <c r="AU188" s="108">
        <f t="shared" si="127"/>
        <v>-29.324624701780863</v>
      </c>
      <c r="AV188" s="180">
        <f t="shared" si="128"/>
        <v>-4.0260507555903186E-2</v>
      </c>
      <c r="AW188" s="293"/>
      <c r="AX188" s="108">
        <v>144.25518971085111</v>
      </c>
      <c r="AY188" s="108">
        <f t="shared" si="129"/>
        <v>152.65738858068889</v>
      </c>
      <c r="AZ188" s="157">
        <f t="shared" si="130"/>
        <v>8.4021988698377754</v>
      </c>
      <c r="BA188" s="158">
        <f t="shared" si="131"/>
        <v>5.8245383661269752E-2</v>
      </c>
      <c r="BB188" s="293"/>
      <c r="BC188" s="108">
        <f t="shared" si="132"/>
        <v>2037.8038670123426</v>
      </c>
      <c r="BD188" s="108">
        <f t="shared" si="133"/>
        <v>2053.0787034645782</v>
      </c>
      <c r="BE188" s="157">
        <f t="shared" si="134"/>
        <v>15.274836452235604</v>
      </c>
      <c r="BF188" s="158">
        <f t="shared" si="135"/>
        <v>7.4957343537826781E-3</v>
      </c>
      <c r="BG188" s="294"/>
      <c r="BH188" s="108">
        <v>134.95384018619086</v>
      </c>
      <c r="BI188" s="108">
        <v>134.95384018619086</v>
      </c>
      <c r="BJ188" s="157">
        <f t="shared" si="136"/>
        <v>0</v>
      </c>
      <c r="BK188" s="158">
        <f t="shared" si="137"/>
        <v>0</v>
      </c>
      <c r="BL188" s="158"/>
      <c r="BM188" s="108">
        <f t="shared" si="138"/>
        <v>2172.7577071985334</v>
      </c>
      <c r="BN188" s="108">
        <f t="shared" si="139"/>
        <v>2187.2001375432214</v>
      </c>
      <c r="BO188" s="268">
        <f t="shared" si="140"/>
        <v>14.442430344688091</v>
      </c>
      <c r="BP188" s="158">
        <f t="shared" si="141"/>
        <v>6.6470505647450136E-3</v>
      </c>
    </row>
    <row r="189" spans="1:68">
      <c r="A189" s="82">
        <v>592</v>
      </c>
      <c r="B189" s="92">
        <v>13</v>
      </c>
      <c r="C189" s="92">
        <v>13</v>
      </c>
      <c r="D189" s="83" t="s">
        <v>202</v>
      </c>
      <c r="E189" s="85">
        <v>3596</v>
      </c>
      <c r="F189" s="108">
        <v>3552</v>
      </c>
      <c r="G189" s="157">
        <f t="shared" si="108"/>
        <v>-44</v>
      </c>
      <c r="H189" s="158">
        <f t="shared" si="109"/>
        <v>-1.2235817575083427E-2</v>
      </c>
      <c r="I189" s="158"/>
      <c r="J189" s="108">
        <v>1541839.8242557046</v>
      </c>
      <c r="K189" s="291">
        <v>1461514.8600214089</v>
      </c>
      <c r="L189" s="157">
        <f t="shared" si="110"/>
        <v>-80324.964234295767</v>
      </c>
      <c r="M189" s="158">
        <f t="shared" si="111"/>
        <v>-5.2096828069070789E-2</v>
      </c>
      <c r="N189" s="158"/>
      <c r="O189" s="108">
        <v>1723362.5409785416</v>
      </c>
      <c r="P189" s="291">
        <v>1753917.2355241368</v>
      </c>
      <c r="Q189" s="157">
        <f t="shared" si="112"/>
        <v>30554.694545595208</v>
      </c>
      <c r="R189" s="158">
        <f t="shared" si="113"/>
        <v>1.7729696345985309E-2</v>
      </c>
      <c r="S189" s="158"/>
      <c r="T189" s="108">
        <v>375014.88246710127</v>
      </c>
      <c r="U189" s="108">
        <v>406327.41233305895</v>
      </c>
      <c r="V189" s="157">
        <f t="shared" si="114"/>
        <v>31312.52986595768</v>
      </c>
      <c r="W189" s="158">
        <f t="shared" si="115"/>
        <v>8.3496765941561316E-2</v>
      </c>
      <c r="X189" s="159"/>
      <c r="Y189" s="89">
        <v>3640217.2477013478</v>
      </c>
      <c r="Z189" s="89">
        <v>3621759.5078786048</v>
      </c>
      <c r="AA189" s="157">
        <f t="shared" si="116"/>
        <v>-18457.739822742995</v>
      </c>
      <c r="AB189" s="158">
        <f t="shared" si="117"/>
        <v>-5.0705050184568857E-3</v>
      </c>
      <c r="AC189" s="158"/>
      <c r="AD189" s="204">
        <v>52606</v>
      </c>
      <c r="AE189" s="204">
        <v>52606</v>
      </c>
      <c r="AF189" s="292">
        <f t="shared" si="118"/>
        <v>0</v>
      </c>
      <c r="AG189" s="203">
        <f t="shared" si="119"/>
        <v>0</v>
      </c>
      <c r="AH189" s="158"/>
      <c r="AI189" s="291">
        <f t="shared" si="106"/>
        <v>3692823.2477013478</v>
      </c>
      <c r="AJ189" s="291">
        <f t="shared" si="107"/>
        <v>3674365.5078786048</v>
      </c>
      <c r="AK189" s="157">
        <f t="shared" si="120"/>
        <v>-18457.739822742995</v>
      </c>
      <c r="AL189" s="158">
        <f t="shared" si="121"/>
        <v>-4.9982732951630669E-3</v>
      </c>
      <c r="AN189" s="108">
        <f t="shared" si="122"/>
        <v>428.76524589980664</v>
      </c>
      <c r="AO189" s="108">
        <f t="shared" si="123"/>
        <v>411.46251689791916</v>
      </c>
      <c r="AP189" s="157">
        <f t="shared" si="124"/>
        <v>-17.302729001887485</v>
      </c>
      <c r="AQ189" s="158">
        <f t="shared" si="125"/>
        <v>-4.0354784272629146E-2</v>
      </c>
      <c r="AR189" s="293"/>
      <c r="AS189" s="108">
        <v>479.24431061694708</v>
      </c>
      <c r="AT189" s="108">
        <f t="shared" si="126"/>
        <v>493.78300549666011</v>
      </c>
      <c r="AU189" s="108">
        <f t="shared" si="127"/>
        <v>14.538694879713034</v>
      </c>
      <c r="AV189" s="180">
        <f t="shared" si="128"/>
        <v>3.0336708350271056E-2</v>
      </c>
      <c r="AW189" s="293"/>
      <c r="AX189" s="108">
        <v>104.28667476838189</v>
      </c>
      <c r="AY189" s="108">
        <f t="shared" si="129"/>
        <v>114.3939786973702</v>
      </c>
      <c r="AZ189" s="157">
        <f t="shared" si="130"/>
        <v>10.107303928988316</v>
      </c>
      <c r="BA189" s="158">
        <f t="shared" si="131"/>
        <v>9.6918460114260876E-2</v>
      </c>
      <c r="BB189" s="293"/>
      <c r="BC189" s="108">
        <f t="shared" si="132"/>
        <v>1012.2962312851356</v>
      </c>
      <c r="BD189" s="108">
        <f t="shared" si="133"/>
        <v>1019.6395010919496</v>
      </c>
      <c r="BE189" s="157">
        <f t="shared" si="134"/>
        <v>7.3432698068139644</v>
      </c>
      <c r="BF189" s="158">
        <f t="shared" si="135"/>
        <v>7.254072059017248E-3</v>
      </c>
      <c r="BG189" s="294"/>
      <c r="BH189" s="108">
        <v>14.629032258064516</v>
      </c>
      <c r="BI189" s="108">
        <v>14.629032258064516</v>
      </c>
      <c r="BJ189" s="157">
        <f t="shared" si="136"/>
        <v>0</v>
      </c>
      <c r="BK189" s="158">
        <f t="shared" si="137"/>
        <v>0</v>
      </c>
      <c r="BL189" s="158"/>
      <c r="BM189" s="108">
        <f t="shared" si="138"/>
        <v>1026.9252635432001</v>
      </c>
      <c r="BN189" s="108">
        <f t="shared" si="139"/>
        <v>1034.4497488396973</v>
      </c>
      <c r="BO189" s="268">
        <f t="shared" si="140"/>
        <v>7.5244852964972324</v>
      </c>
      <c r="BP189" s="158">
        <f t="shared" si="141"/>
        <v>7.3271985446491999E-3</v>
      </c>
    </row>
    <row r="190" spans="1:68">
      <c r="A190" s="82">
        <v>593</v>
      </c>
      <c r="B190" s="92">
        <v>10</v>
      </c>
      <c r="C190" s="92">
        <v>10</v>
      </c>
      <c r="D190" s="83" t="s">
        <v>203</v>
      </c>
      <c r="E190" s="85">
        <v>17050</v>
      </c>
      <c r="F190" s="108">
        <v>17178</v>
      </c>
      <c r="G190" s="157">
        <f t="shared" si="108"/>
        <v>128</v>
      </c>
      <c r="H190" s="158">
        <f t="shared" si="109"/>
        <v>7.5073313782991202E-3</v>
      </c>
      <c r="I190" s="158"/>
      <c r="J190" s="108">
        <v>-2350398.8284241688</v>
      </c>
      <c r="K190" s="291">
        <v>-769191.86217715032</v>
      </c>
      <c r="L190" s="157">
        <f t="shared" si="110"/>
        <v>1581206.9662470184</v>
      </c>
      <c r="M190" s="158">
        <f t="shared" si="111"/>
        <v>-0.67273985466847042</v>
      </c>
      <c r="N190" s="158"/>
      <c r="O190" s="108">
        <v>6772492.7976457858</v>
      </c>
      <c r="P190" s="291">
        <v>6853820.7159299077</v>
      </c>
      <c r="Q190" s="157">
        <f t="shared" si="112"/>
        <v>81327.918284121901</v>
      </c>
      <c r="R190" s="158">
        <f t="shared" si="113"/>
        <v>1.2008564750691597E-2</v>
      </c>
      <c r="S190" s="158"/>
      <c r="T190" s="108">
        <v>2044825.2034463708</v>
      </c>
      <c r="U190" s="108">
        <v>2213961.1966554299</v>
      </c>
      <c r="V190" s="157">
        <f t="shared" si="114"/>
        <v>169135.99320905912</v>
      </c>
      <c r="W190" s="158">
        <f t="shared" si="115"/>
        <v>8.2714157143601058E-2</v>
      </c>
      <c r="X190" s="159"/>
      <c r="Y190" s="89">
        <v>6466919.1726679876</v>
      </c>
      <c r="Z190" s="89">
        <v>8298590.0504081873</v>
      </c>
      <c r="AA190" s="157">
        <f t="shared" si="116"/>
        <v>1831670.8777401997</v>
      </c>
      <c r="AB190" s="158">
        <f t="shared" si="117"/>
        <v>0.28323701423107889</v>
      </c>
      <c r="AC190" s="158"/>
      <c r="AD190" s="204">
        <v>-279519</v>
      </c>
      <c r="AE190" s="204">
        <v>-279519</v>
      </c>
      <c r="AF190" s="292">
        <f t="shared" si="118"/>
        <v>0</v>
      </c>
      <c r="AG190" s="203">
        <f t="shared" si="119"/>
        <v>0</v>
      </c>
      <c r="AH190" s="158"/>
      <c r="AI190" s="291">
        <f t="shared" si="106"/>
        <v>6187400.1726679876</v>
      </c>
      <c r="AJ190" s="291">
        <f t="shared" si="107"/>
        <v>8019071.0504081873</v>
      </c>
      <c r="AK190" s="157">
        <f t="shared" si="120"/>
        <v>1831670.8777401997</v>
      </c>
      <c r="AL190" s="158">
        <f t="shared" si="121"/>
        <v>0.29603239270531762</v>
      </c>
      <c r="AN190" s="108">
        <f t="shared" si="122"/>
        <v>-137.85330371989261</v>
      </c>
      <c r="AO190" s="108">
        <f t="shared" si="123"/>
        <v>-44.777730945229379</v>
      </c>
      <c r="AP190" s="157">
        <f t="shared" si="124"/>
        <v>93.075572774663229</v>
      </c>
      <c r="AQ190" s="158">
        <f t="shared" si="125"/>
        <v>-0.67517839807296665</v>
      </c>
      <c r="AR190" s="293"/>
      <c r="AS190" s="108">
        <v>397.21365382086719</v>
      </c>
      <c r="AT190" s="108">
        <f t="shared" si="126"/>
        <v>398.98828245022167</v>
      </c>
      <c r="AU190" s="108">
        <f t="shared" si="127"/>
        <v>1.7746286293544813</v>
      </c>
      <c r="AV190" s="180">
        <f t="shared" si="128"/>
        <v>4.467692921137076E-3</v>
      </c>
      <c r="AW190" s="293"/>
      <c r="AX190" s="108">
        <v>119.93109697632673</v>
      </c>
      <c r="AY190" s="108">
        <f t="shared" si="129"/>
        <v>128.88352524481488</v>
      </c>
      <c r="AZ190" s="157">
        <f t="shared" si="130"/>
        <v>8.9524282684881484</v>
      </c>
      <c r="BA190" s="158">
        <f t="shared" si="131"/>
        <v>7.4646430277005418E-2</v>
      </c>
      <c r="BB190" s="293"/>
      <c r="BC190" s="108">
        <f t="shared" si="132"/>
        <v>379.29144707730131</v>
      </c>
      <c r="BD190" s="108">
        <f t="shared" si="133"/>
        <v>483.09407674980713</v>
      </c>
      <c r="BE190" s="157">
        <f t="shared" si="134"/>
        <v>103.80262967250582</v>
      </c>
      <c r="BF190" s="158">
        <f t="shared" si="135"/>
        <v>0.27367511308882841</v>
      </c>
      <c r="BG190" s="294"/>
      <c r="BH190" s="108">
        <v>-16.394076246334311</v>
      </c>
      <c r="BI190" s="108">
        <v>-16.394076246334311</v>
      </c>
      <c r="BJ190" s="157">
        <f t="shared" si="136"/>
        <v>0</v>
      </c>
      <c r="BK190" s="158">
        <f t="shared" si="137"/>
        <v>0</v>
      </c>
      <c r="BL190" s="158"/>
      <c r="BM190" s="108">
        <f t="shared" si="138"/>
        <v>362.89737083096702</v>
      </c>
      <c r="BN190" s="108">
        <f t="shared" si="139"/>
        <v>466.82215918082358</v>
      </c>
      <c r="BO190" s="268">
        <f t="shared" si="140"/>
        <v>103.92478834985656</v>
      </c>
      <c r="BP190" s="158">
        <f t="shared" si="141"/>
        <v>0.28637514819103882</v>
      </c>
    </row>
    <row r="191" spans="1:68">
      <c r="A191" s="82">
        <v>595</v>
      </c>
      <c r="B191" s="92">
        <v>11</v>
      </c>
      <c r="C191" s="92">
        <v>11</v>
      </c>
      <c r="D191" s="83" t="s">
        <v>204</v>
      </c>
      <c r="E191" s="85">
        <v>4073</v>
      </c>
      <c r="F191" s="108">
        <v>3980</v>
      </c>
      <c r="G191" s="157">
        <f t="shared" si="108"/>
        <v>-93</v>
      </c>
      <c r="H191" s="158">
        <f t="shared" si="109"/>
        <v>-2.2833292413454456E-2</v>
      </c>
      <c r="I191" s="158"/>
      <c r="J191" s="108">
        <v>2393911.1530063972</v>
      </c>
      <c r="K191" s="291">
        <v>2325800.8255390711</v>
      </c>
      <c r="L191" s="157">
        <f t="shared" si="110"/>
        <v>-68110.327467326075</v>
      </c>
      <c r="M191" s="158">
        <f t="shared" si="111"/>
        <v>-2.8451485086148504E-2</v>
      </c>
      <c r="N191" s="158"/>
      <c r="O191" s="108">
        <v>2447549.3328842949</v>
      </c>
      <c r="P191" s="291">
        <v>2378526.304259249</v>
      </c>
      <c r="Q191" s="157">
        <f t="shared" si="112"/>
        <v>-69023.028625045903</v>
      </c>
      <c r="R191" s="158">
        <f t="shared" si="113"/>
        <v>-2.820087329708949E-2</v>
      </c>
      <c r="S191" s="158"/>
      <c r="T191" s="108">
        <v>746269.89699609566</v>
      </c>
      <c r="U191" s="108">
        <v>796726.61720550968</v>
      </c>
      <c r="V191" s="157">
        <f t="shared" si="114"/>
        <v>50456.720209414023</v>
      </c>
      <c r="W191" s="158">
        <f t="shared" si="115"/>
        <v>6.7611892711355079E-2</v>
      </c>
      <c r="X191" s="159"/>
      <c r="Y191" s="89">
        <v>5587730.3828867879</v>
      </c>
      <c r="Z191" s="89">
        <v>5501053.74700383</v>
      </c>
      <c r="AA191" s="157">
        <f t="shared" si="116"/>
        <v>-86676.635882957838</v>
      </c>
      <c r="AB191" s="158">
        <f t="shared" si="117"/>
        <v>-1.5511957439538825E-2</v>
      </c>
      <c r="AC191" s="158"/>
      <c r="AD191" s="204">
        <v>-13461</v>
      </c>
      <c r="AE191" s="204">
        <v>-13461</v>
      </c>
      <c r="AF191" s="292">
        <f t="shared" si="118"/>
        <v>0</v>
      </c>
      <c r="AG191" s="203">
        <f t="shared" si="119"/>
        <v>0</v>
      </c>
      <c r="AH191" s="158"/>
      <c r="AI191" s="291">
        <f t="shared" si="106"/>
        <v>5574269.3828867879</v>
      </c>
      <c r="AJ191" s="291">
        <f t="shared" si="107"/>
        <v>5487592.74700383</v>
      </c>
      <c r="AK191" s="157">
        <f t="shared" si="120"/>
        <v>-86676.635882957838</v>
      </c>
      <c r="AL191" s="158">
        <f t="shared" si="121"/>
        <v>-1.5549416422008291E-2</v>
      </c>
      <c r="AN191" s="108">
        <f t="shared" si="122"/>
        <v>587.75132654220408</v>
      </c>
      <c r="AO191" s="108">
        <f t="shared" si="123"/>
        <v>584.37206671835952</v>
      </c>
      <c r="AP191" s="157">
        <f t="shared" si="124"/>
        <v>-3.3792598238445635</v>
      </c>
      <c r="AQ191" s="158">
        <f t="shared" si="125"/>
        <v>-5.7494720492169103E-3</v>
      </c>
      <c r="AR191" s="293"/>
      <c r="AS191" s="108">
        <v>600.92053348497302</v>
      </c>
      <c r="AT191" s="108">
        <f t="shared" si="126"/>
        <v>597.61967443699723</v>
      </c>
      <c r="AU191" s="108">
        <f t="shared" si="127"/>
        <v>-3.3008590479757913</v>
      </c>
      <c r="AV191" s="180">
        <f t="shared" si="128"/>
        <v>-5.4930042560416758E-3</v>
      </c>
      <c r="AW191" s="293"/>
      <c r="AX191" s="108">
        <v>183.22364276849882</v>
      </c>
      <c r="AY191" s="108">
        <f t="shared" si="129"/>
        <v>200.18256713706273</v>
      </c>
      <c r="AZ191" s="157">
        <f t="shared" si="130"/>
        <v>16.958924368563913</v>
      </c>
      <c r="BA191" s="158">
        <f t="shared" si="131"/>
        <v>9.255860276717312E-2</v>
      </c>
      <c r="BB191" s="293"/>
      <c r="BC191" s="108">
        <f t="shared" si="132"/>
        <v>1371.8955027956758</v>
      </c>
      <c r="BD191" s="108">
        <f t="shared" si="133"/>
        <v>1382.1743082924197</v>
      </c>
      <c r="BE191" s="157">
        <f t="shared" si="134"/>
        <v>10.278805496743871</v>
      </c>
      <c r="BF191" s="158">
        <f t="shared" si="135"/>
        <v>7.4924113941605011E-3</v>
      </c>
      <c r="BG191" s="294"/>
      <c r="BH191" s="108">
        <v>-3.3049349373925851</v>
      </c>
      <c r="BI191" s="108">
        <v>-3.3049349373925851</v>
      </c>
      <c r="BJ191" s="157">
        <f t="shared" si="136"/>
        <v>0</v>
      </c>
      <c r="BK191" s="158">
        <f t="shared" si="137"/>
        <v>0</v>
      </c>
      <c r="BL191" s="158"/>
      <c r="BM191" s="108">
        <f t="shared" si="138"/>
        <v>1368.5905678582833</v>
      </c>
      <c r="BN191" s="108">
        <f t="shared" si="139"/>
        <v>1378.7921474883995</v>
      </c>
      <c r="BO191" s="268">
        <f t="shared" si="140"/>
        <v>10.201579630116157</v>
      </c>
      <c r="BP191" s="158">
        <f t="shared" si="141"/>
        <v>7.4540771138593177E-3</v>
      </c>
    </row>
    <row r="192" spans="1:68">
      <c r="A192" s="82">
        <v>598</v>
      </c>
      <c r="B192" s="92">
        <v>15</v>
      </c>
      <c r="C192" s="92">
        <v>15</v>
      </c>
      <c r="D192" s="83" t="s">
        <v>205</v>
      </c>
      <c r="E192" s="85">
        <v>19475</v>
      </c>
      <c r="F192" s="108">
        <v>19576</v>
      </c>
      <c r="G192" s="157">
        <f t="shared" si="108"/>
        <v>101</v>
      </c>
      <c r="H192" s="158">
        <f t="shared" si="109"/>
        <v>5.1861360718870346E-3</v>
      </c>
      <c r="I192" s="158"/>
      <c r="J192" s="108">
        <v>3032089.2188684326</v>
      </c>
      <c r="K192" s="291">
        <v>4608779.2945199888</v>
      </c>
      <c r="L192" s="157">
        <f t="shared" si="110"/>
        <v>1576690.0756515563</v>
      </c>
      <c r="M192" s="158">
        <f t="shared" si="111"/>
        <v>0.52000121429143586</v>
      </c>
      <c r="N192" s="158"/>
      <c r="O192" s="108">
        <v>1540098.8948150375</v>
      </c>
      <c r="P192" s="291">
        <v>1589719.8178722635</v>
      </c>
      <c r="Q192" s="157">
        <f t="shared" si="112"/>
        <v>49620.923057225998</v>
      </c>
      <c r="R192" s="158">
        <f t="shared" si="113"/>
        <v>3.221930956789977E-2</v>
      </c>
      <c r="S192" s="158"/>
      <c r="T192" s="108">
        <v>1635093.6688201306</v>
      </c>
      <c r="U192" s="108">
        <v>1775931.8268664251</v>
      </c>
      <c r="V192" s="157">
        <f t="shared" si="114"/>
        <v>140838.15804629447</v>
      </c>
      <c r="W192" s="158">
        <f t="shared" si="115"/>
        <v>8.6134611571165864E-2</v>
      </c>
      <c r="X192" s="159"/>
      <c r="Y192" s="89">
        <v>6207281.7825036002</v>
      </c>
      <c r="Z192" s="89">
        <v>7974430.9392586779</v>
      </c>
      <c r="AA192" s="157">
        <f t="shared" si="116"/>
        <v>1767149.1567550777</v>
      </c>
      <c r="AB192" s="158">
        <f t="shared" si="117"/>
        <v>0.28468969488965723</v>
      </c>
      <c r="AC192" s="158"/>
      <c r="AD192" s="204">
        <v>3744515</v>
      </c>
      <c r="AE192" s="204">
        <v>3744515</v>
      </c>
      <c r="AF192" s="292">
        <f t="shared" si="118"/>
        <v>0</v>
      </c>
      <c r="AG192" s="203">
        <f t="shared" si="119"/>
        <v>0</v>
      </c>
      <c r="AH192" s="158"/>
      <c r="AI192" s="291">
        <f t="shared" si="106"/>
        <v>9951796.7825036012</v>
      </c>
      <c r="AJ192" s="291">
        <f t="shared" si="107"/>
        <v>11718945.939258678</v>
      </c>
      <c r="AK192" s="157">
        <f t="shared" si="120"/>
        <v>1767149.1567550767</v>
      </c>
      <c r="AL192" s="158">
        <f t="shared" si="121"/>
        <v>0.17757086437515759</v>
      </c>
      <c r="AN192" s="108">
        <f t="shared" si="122"/>
        <v>155.6913591203303</v>
      </c>
      <c r="AO192" s="108">
        <f t="shared" si="123"/>
        <v>235.43008247445795</v>
      </c>
      <c r="AP192" s="157">
        <f t="shared" si="124"/>
        <v>79.738723354127643</v>
      </c>
      <c r="AQ192" s="158">
        <f t="shared" si="125"/>
        <v>0.51215895220298902</v>
      </c>
      <c r="AR192" s="293"/>
      <c r="AS192" s="108">
        <v>79.080816165085366</v>
      </c>
      <c r="AT192" s="108">
        <f t="shared" si="126"/>
        <v>81.207591840634635</v>
      </c>
      <c r="AU192" s="108">
        <f t="shared" si="127"/>
        <v>2.1267756755492684</v>
      </c>
      <c r="AV192" s="180">
        <f t="shared" si="128"/>
        <v>2.6893699112936723E-2</v>
      </c>
      <c r="AW192" s="293"/>
      <c r="AX192" s="108">
        <v>83.95859660180389</v>
      </c>
      <c r="AY192" s="108">
        <f t="shared" si="129"/>
        <v>90.71985221017701</v>
      </c>
      <c r="AZ192" s="157">
        <f t="shared" si="130"/>
        <v>6.7612556083731192</v>
      </c>
      <c r="BA192" s="158">
        <f t="shared" si="131"/>
        <v>8.0530831648368106E-2</v>
      </c>
      <c r="BB192" s="293"/>
      <c r="BC192" s="108">
        <f t="shared" si="132"/>
        <v>318.73077188721953</v>
      </c>
      <c r="BD192" s="108">
        <f t="shared" si="133"/>
        <v>407.35752652526963</v>
      </c>
      <c r="BE192" s="157">
        <f t="shared" si="134"/>
        <v>88.626754638050102</v>
      </c>
      <c r="BF192" s="158">
        <f t="shared" si="135"/>
        <v>0.27806149407315467</v>
      </c>
      <c r="BG192" s="294"/>
      <c r="BH192" s="108">
        <v>192.27291399229782</v>
      </c>
      <c r="BI192" s="108">
        <v>192.27291399229782</v>
      </c>
      <c r="BJ192" s="157">
        <f t="shared" si="136"/>
        <v>0</v>
      </c>
      <c r="BK192" s="158">
        <f t="shared" si="137"/>
        <v>0</v>
      </c>
      <c r="BL192" s="158"/>
      <c r="BM192" s="108">
        <f t="shared" si="138"/>
        <v>511.00368587951738</v>
      </c>
      <c r="BN192" s="108">
        <f t="shared" si="139"/>
        <v>598.63843171529822</v>
      </c>
      <c r="BO192" s="268">
        <f t="shared" si="140"/>
        <v>87.634745835780848</v>
      </c>
      <c r="BP192" s="158">
        <f t="shared" si="141"/>
        <v>0.17149533018523677</v>
      </c>
    </row>
    <row r="193" spans="1:68">
      <c r="A193" s="82">
        <v>599</v>
      </c>
      <c r="B193" s="92">
        <v>15</v>
      </c>
      <c r="C193" s="92">
        <v>15</v>
      </c>
      <c r="D193" s="83" t="s">
        <v>206</v>
      </c>
      <c r="E193" s="85">
        <v>11225</v>
      </c>
      <c r="F193" s="108">
        <v>11226</v>
      </c>
      <c r="G193" s="157">
        <f t="shared" si="108"/>
        <v>1</v>
      </c>
      <c r="H193" s="158">
        <f t="shared" si="109"/>
        <v>8.9086859688195991E-5</v>
      </c>
      <c r="I193" s="158"/>
      <c r="J193" s="108">
        <v>10684391.679266565</v>
      </c>
      <c r="K193" s="291">
        <v>10908371.277571315</v>
      </c>
      <c r="L193" s="157">
        <f t="shared" si="110"/>
        <v>223979.5983047504</v>
      </c>
      <c r="M193" s="158">
        <f t="shared" si="111"/>
        <v>2.0963252286921551E-2</v>
      </c>
      <c r="N193" s="158"/>
      <c r="O193" s="108">
        <v>4916762.1387205282</v>
      </c>
      <c r="P193" s="291">
        <v>5101220.741058724</v>
      </c>
      <c r="Q193" s="157">
        <f t="shared" si="112"/>
        <v>184458.60233819578</v>
      </c>
      <c r="R193" s="158">
        <f t="shared" si="113"/>
        <v>3.7516275372677842E-2</v>
      </c>
      <c r="S193" s="158"/>
      <c r="T193" s="108">
        <v>1145625.0772570784</v>
      </c>
      <c r="U193" s="108">
        <v>1236770.6905917311</v>
      </c>
      <c r="V193" s="157">
        <f t="shared" si="114"/>
        <v>91145.613334652735</v>
      </c>
      <c r="W193" s="158">
        <f t="shared" si="115"/>
        <v>7.9559722586449333E-2</v>
      </c>
      <c r="X193" s="159"/>
      <c r="Y193" s="89">
        <v>16746778.89524417</v>
      </c>
      <c r="Z193" s="89">
        <v>17246362.709221769</v>
      </c>
      <c r="AA193" s="157">
        <f t="shared" si="116"/>
        <v>499583.81397759914</v>
      </c>
      <c r="AB193" s="158">
        <f t="shared" si="117"/>
        <v>2.9831636107614301E-2</v>
      </c>
      <c r="AC193" s="158"/>
      <c r="AD193" s="204">
        <v>-706735</v>
      </c>
      <c r="AE193" s="204">
        <v>-706735</v>
      </c>
      <c r="AF193" s="292">
        <f t="shared" si="118"/>
        <v>0</v>
      </c>
      <c r="AG193" s="203">
        <f t="shared" si="119"/>
        <v>0</v>
      </c>
      <c r="AH193" s="158"/>
      <c r="AI193" s="291">
        <f t="shared" si="106"/>
        <v>16040043.89524417</v>
      </c>
      <c r="AJ193" s="291">
        <f t="shared" si="107"/>
        <v>16539627.709221769</v>
      </c>
      <c r="AK193" s="157">
        <f t="shared" si="120"/>
        <v>499583.81397759914</v>
      </c>
      <c r="AL193" s="158">
        <f t="shared" si="121"/>
        <v>3.1146037831338132E-2</v>
      </c>
      <c r="AN193" s="108">
        <f t="shared" si="122"/>
        <v>951.83890238454921</v>
      </c>
      <c r="AO193" s="108">
        <f t="shared" si="123"/>
        <v>971.70597519787236</v>
      </c>
      <c r="AP193" s="157">
        <f t="shared" si="124"/>
        <v>19.867072813323148</v>
      </c>
      <c r="AQ193" s="158">
        <f t="shared" si="125"/>
        <v>2.0872305979039212E-2</v>
      </c>
      <c r="AR193" s="293"/>
      <c r="AS193" s="108">
        <v>438.01889877243013</v>
      </c>
      <c r="AT193" s="108">
        <f t="shared" si="126"/>
        <v>454.4112543255589</v>
      </c>
      <c r="AU193" s="108">
        <f t="shared" si="127"/>
        <v>16.392355553128766</v>
      </c>
      <c r="AV193" s="180">
        <f t="shared" si="128"/>
        <v>3.7423854539311345E-2</v>
      </c>
      <c r="AW193" s="293"/>
      <c r="AX193" s="108">
        <v>102.06014051288004</v>
      </c>
      <c r="AY193" s="108">
        <f t="shared" si="129"/>
        <v>110.17020226186808</v>
      </c>
      <c r="AZ193" s="157">
        <f t="shared" si="130"/>
        <v>8.1100617489880449</v>
      </c>
      <c r="BA193" s="158">
        <f t="shared" si="131"/>
        <v>7.9463556568046767E-2</v>
      </c>
      <c r="BB193" s="293"/>
      <c r="BC193" s="108">
        <f t="shared" si="132"/>
        <v>1491.9179416698591</v>
      </c>
      <c r="BD193" s="108">
        <f t="shared" si="133"/>
        <v>1536.2874317852993</v>
      </c>
      <c r="BE193" s="157">
        <f t="shared" si="134"/>
        <v>44.369490115440158</v>
      </c>
      <c r="BF193" s="158">
        <f t="shared" si="135"/>
        <v>2.9739899813644385E-2</v>
      </c>
      <c r="BG193" s="294"/>
      <c r="BH193" s="108">
        <v>-62.960801781737196</v>
      </c>
      <c r="BI193" s="108">
        <v>-62.960801781737196</v>
      </c>
      <c r="BJ193" s="157">
        <f t="shared" si="136"/>
        <v>0</v>
      </c>
      <c r="BK193" s="158">
        <f t="shared" si="137"/>
        <v>0</v>
      </c>
      <c r="BL193" s="158"/>
      <c r="BM193" s="108">
        <f t="shared" si="138"/>
        <v>1428.9571398881221</v>
      </c>
      <c r="BN193" s="108">
        <f t="shared" si="139"/>
        <v>1473.3322384840344</v>
      </c>
      <c r="BO193" s="268">
        <f t="shared" si="140"/>
        <v>44.375098595912277</v>
      </c>
      <c r="BP193" s="158">
        <f t="shared" si="141"/>
        <v>3.1054184451876951E-2</v>
      </c>
    </row>
    <row r="194" spans="1:68">
      <c r="A194" s="82">
        <v>601</v>
      </c>
      <c r="B194" s="92">
        <v>13</v>
      </c>
      <c r="C194" s="92">
        <v>13</v>
      </c>
      <c r="D194" s="83" t="s">
        <v>207</v>
      </c>
      <c r="E194" s="85">
        <v>3739</v>
      </c>
      <c r="F194" s="108">
        <v>3692</v>
      </c>
      <c r="G194" s="157">
        <f t="shared" si="108"/>
        <v>-47</v>
      </c>
      <c r="H194" s="158">
        <f t="shared" si="109"/>
        <v>-1.2570205937416421E-2</v>
      </c>
      <c r="I194" s="158"/>
      <c r="J194" s="108">
        <v>3108071.3474835111</v>
      </c>
      <c r="K194" s="291">
        <v>2787096.2329455856</v>
      </c>
      <c r="L194" s="157">
        <f t="shared" si="110"/>
        <v>-320975.11453792546</v>
      </c>
      <c r="M194" s="158">
        <f t="shared" si="111"/>
        <v>-0.10327147566860297</v>
      </c>
      <c r="N194" s="158"/>
      <c r="O194" s="108">
        <v>1416322.5225819668</v>
      </c>
      <c r="P194" s="291">
        <v>1476429.5102149611</v>
      </c>
      <c r="Q194" s="157">
        <f t="shared" si="112"/>
        <v>60106.987632994307</v>
      </c>
      <c r="R194" s="158">
        <f t="shared" si="113"/>
        <v>4.2438771307130529E-2</v>
      </c>
      <c r="S194" s="158"/>
      <c r="T194" s="108">
        <v>614049.03781024111</v>
      </c>
      <c r="U194" s="108">
        <v>656250.16780409613</v>
      </c>
      <c r="V194" s="157">
        <f t="shared" si="114"/>
        <v>42201.129993855022</v>
      </c>
      <c r="W194" s="158">
        <f t="shared" si="115"/>
        <v>6.8725993194856838E-2</v>
      </c>
      <c r="X194" s="159"/>
      <c r="Y194" s="89">
        <v>5138442.9078757185</v>
      </c>
      <c r="Z194" s="89">
        <v>4919775.9109646427</v>
      </c>
      <c r="AA194" s="157">
        <f t="shared" si="116"/>
        <v>-218666.9969110759</v>
      </c>
      <c r="AB194" s="158">
        <f t="shared" si="117"/>
        <v>-4.255510878128544E-2</v>
      </c>
      <c r="AC194" s="158"/>
      <c r="AD194" s="204">
        <v>332762</v>
      </c>
      <c r="AE194" s="204">
        <v>332762</v>
      </c>
      <c r="AF194" s="292">
        <f t="shared" si="118"/>
        <v>0</v>
      </c>
      <c r="AG194" s="203">
        <f t="shared" si="119"/>
        <v>0</v>
      </c>
      <c r="AH194" s="158"/>
      <c r="AI194" s="291">
        <f t="shared" si="106"/>
        <v>5471204.9078757185</v>
      </c>
      <c r="AJ194" s="291">
        <f t="shared" si="107"/>
        <v>5252537.9109646427</v>
      </c>
      <c r="AK194" s="157">
        <f t="shared" si="120"/>
        <v>-218666.9969110759</v>
      </c>
      <c r="AL194" s="158">
        <f t="shared" si="121"/>
        <v>-3.9966881261622643E-2</v>
      </c>
      <c r="AN194" s="108">
        <f t="shared" si="122"/>
        <v>831.25738097981036</v>
      </c>
      <c r="AO194" s="108">
        <f t="shared" si="123"/>
        <v>754.90147154539159</v>
      </c>
      <c r="AP194" s="157">
        <f t="shared" si="124"/>
        <v>-76.355909434418777</v>
      </c>
      <c r="AQ194" s="158">
        <f t="shared" si="125"/>
        <v>-9.185591753112303E-2</v>
      </c>
      <c r="AR194" s="293"/>
      <c r="AS194" s="108">
        <v>378.79714431183919</v>
      </c>
      <c r="AT194" s="108">
        <f t="shared" si="126"/>
        <v>399.89965065410649</v>
      </c>
      <c r="AU194" s="108">
        <f t="shared" si="127"/>
        <v>21.102506342267304</v>
      </c>
      <c r="AV194" s="180">
        <f t="shared" si="128"/>
        <v>5.5709254040455423E-2</v>
      </c>
      <c r="AW194" s="293"/>
      <c r="AX194" s="108">
        <v>164.22814597759859</v>
      </c>
      <c r="AY194" s="108">
        <f t="shared" si="129"/>
        <v>177.74923288301628</v>
      </c>
      <c r="AZ194" s="157">
        <f t="shared" si="130"/>
        <v>13.52108690541769</v>
      </c>
      <c r="BA194" s="158">
        <f t="shared" si="131"/>
        <v>8.2331118243653703E-2</v>
      </c>
      <c r="BB194" s="293"/>
      <c r="BC194" s="108">
        <f t="shared" si="132"/>
        <v>1374.2826712692481</v>
      </c>
      <c r="BD194" s="108">
        <f t="shared" si="133"/>
        <v>1332.5503550825142</v>
      </c>
      <c r="BE194" s="157">
        <f t="shared" si="134"/>
        <v>-41.732316186733897</v>
      </c>
      <c r="BF194" s="158">
        <f t="shared" si="135"/>
        <v>-3.0366617479205441E-2</v>
      </c>
      <c r="BG194" s="294"/>
      <c r="BH194" s="108">
        <v>88.99759293928858</v>
      </c>
      <c r="BI194" s="108">
        <v>88.99759293928858</v>
      </c>
      <c r="BJ194" s="157">
        <f t="shared" si="136"/>
        <v>0</v>
      </c>
      <c r="BK194" s="158">
        <f t="shared" si="137"/>
        <v>0</v>
      </c>
      <c r="BL194" s="158"/>
      <c r="BM194" s="108">
        <f t="shared" si="138"/>
        <v>1463.2802642085367</v>
      </c>
      <c r="BN194" s="108">
        <f t="shared" si="139"/>
        <v>1422.6809076285597</v>
      </c>
      <c r="BO194" s="268">
        <f t="shared" si="140"/>
        <v>-40.599356579976984</v>
      </c>
      <c r="BP194" s="158">
        <f t="shared" si="141"/>
        <v>-2.7745441234346507E-2</v>
      </c>
    </row>
    <row r="195" spans="1:68">
      <c r="A195" s="82">
        <v>604</v>
      </c>
      <c r="B195" s="92">
        <v>6</v>
      </c>
      <c r="C195" s="92">
        <v>6</v>
      </c>
      <c r="D195" s="83" t="s">
        <v>208</v>
      </c>
      <c r="E195" s="85">
        <v>20763</v>
      </c>
      <c r="F195" s="108">
        <v>21042</v>
      </c>
      <c r="G195" s="157">
        <f t="shared" si="108"/>
        <v>279</v>
      </c>
      <c r="H195" s="158">
        <f t="shared" si="109"/>
        <v>1.3437364542696142E-2</v>
      </c>
      <c r="I195" s="158"/>
      <c r="J195" s="108">
        <v>18509708.241449594</v>
      </c>
      <c r="K195" s="291">
        <v>18636245.545554243</v>
      </c>
      <c r="L195" s="157">
        <f t="shared" si="110"/>
        <v>126537.30410464853</v>
      </c>
      <c r="M195" s="158">
        <f t="shared" si="111"/>
        <v>6.8362668095052976E-3</v>
      </c>
      <c r="N195" s="158"/>
      <c r="O195" s="108">
        <v>-491212.39215761126</v>
      </c>
      <c r="P195" s="291">
        <v>-568902.50960648211</v>
      </c>
      <c r="Q195" s="157">
        <f t="shared" si="112"/>
        <v>-77690.117448870849</v>
      </c>
      <c r="R195" s="158">
        <f t="shared" si="113"/>
        <v>0.15815992977624851</v>
      </c>
      <c r="S195" s="158"/>
      <c r="T195" s="108">
        <v>752462.99949474121</v>
      </c>
      <c r="U195" s="108">
        <v>780016.29069546796</v>
      </c>
      <c r="V195" s="157">
        <f t="shared" si="114"/>
        <v>27553.291200726759</v>
      </c>
      <c r="W195" s="158">
        <f t="shared" si="115"/>
        <v>3.6617469854634786E-2</v>
      </c>
      <c r="X195" s="159"/>
      <c r="Y195" s="89">
        <v>18770958.848786727</v>
      </c>
      <c r="Z195" s="89">
        <v>18847359.326643229</v>
      </c>
      <c r="AA195" s="157">
        <f t="shared" si="116"/>
        <v>76400.477856501937</v>
      </c>
      <c r="AB195" s="158">
        <f t="shared" si="117"/>
        <v>4.0701425255876122E-3</v>
      </c>
      <c r="AC195" s="158"/>
      <c r="AD195" s="204">
        <v>-2441808</v>
      </c>
      <c r="AE195" s="204">
        <v>-2441808</v>
      </c>
      <c r="AF195" s="292">
        <f t="shared" si="118"/>
        <v>0</v>
      </c>
      <c r="AG195" s="203">
        <f t="shared" si="119"/>
        <v>0</v>
      </c>
      <c r="AH195" s="158"/>
      <c r="AI195" s="291">
        <f t="shared" si="106"/>
        <v>16329150.848786727</v>
      </c>
      <c r="AJ195" s="291">
        <f t="shared" si="107"/>
        <v>16405551.326643229</v>
      </c>
      <c r="AK195" s="157">
        <f t="shared" si="120"/>
        <v>76400.477856501937</v>
      </c>
      <c r="AL195" s="158">
        <f t="shared" si="121"/>
        <v>4.6787783739641658E-3</v>
      </c>
      <c r="AN195" s="108">
        <f t="shared" si="122"/>
        <v>891.47561727349591</v>
      </c>
      <c r="AO195" s="108">
        <f t="shared" si="123"/>
        <v>885.66892622156843</v>
      </c>
      <c r="AP195" s="157">
        <f t="shared" si="124"/>
        <v>-5.806691051927487</v>
      </c>
      <c r="AQ195" s="158">
        <f t="shared" si="125"/>
        <v>-6.5135724852315863E-3</v>
      </c>
      <c r="AR195" s="293"/>
      <c r="AS195" s="108">
        <v>-23.658064449145655</v>
      </c>
      <c r="AT195" s="108">
        <f t="shared" si="126"/>
        <v>-27.036522650246276</v>
      </c>
      <c r="AU195" s="108">
        <f t="shared" si="127"/>
        <v>-3.3784582011006208</v>
      </c>
      <c r="AV195" s="180">
        <f t="shared" si="128"/>
        <v>0.14280366039084927</v>
      </c>
      <c r="AW195" s="293"/>
      <c r="AX195" s="108">
        <v>36.240572147316918</v>
      </c>
      <c r="AY195" s="108">
        <f t="shared" si="129"/>
        <v>37.06949390245547</v>
      </c>
      <c r="AZ195" s="157">
        <f t="shared" si="130"/>
        <v>0.82892175513855193</v>
      </c>
      <c r="BA195" s="158">
        <f t="shared" si="131"/>
        <v>2.2872755754765904E-2</v>
      </c>
      <c r="BB195" s="293"/>
      <c r="BC195" s="108">
        <f t="shared" si="132"/>
        <v>904.05812497166721</v>
      </c>
      <c r="BD195" s="108">
        <f t="shared" si="133"/>
        <v>895.70189747377765</v>
      </c>
      <c r="BE195" s="157">
        <f t="shared" si="134"/>
        <v>-8.356227497889563</v>
      </c>
      <c r="BF195" s="158">
        <f t="shared" si="135"/>
        <v>-9.2430201854017333E-3</v>
      </c>
      <c r="BG195" s="294"/>
      <c r="BH195" s="108">
        <v>-117.60381447767664</v>
      </c>
      <c r="BI195" s="108">
        <v>-117.60381447767664</v>
      </c>
      <c r="BJ195" s="157">
        <f t="shared" si="136"/>
        <v>0</v>
      </c>
      <c r="BK195" s="158">
        <f t="shared" si="137"/>
        <v>0</v>
      </c>
      <c r="BL195" s="158"/>
      <c r="BM195" s="108">
        <f t="shared" si="138"/>
        <v>786.45431049399053</v>
      </c>
      <c r="BN195" s="108">
        <f t="shared" si="139"/>
        <v>779.65741501013349</v>
      </c>
      <c r="BO195" s="268">
        <f t="shared" si="140"/>
        <v>-6.7968954838570426</v>
      </c>
      <c r="BP195" s="158">
        <f t="shared" si="141"/>
        <v>-8.642454358966831E-3</v>
      </c>
    </row>
    <row r="196" spans="1:68">
      <c r="A196" s="82">
        <v>607</v>
      </c>
      <c r="B196" s="92">
        <v>12</v>
      </c>
      <c r="C196" s="92">
        <v>12</v>
      </c>
      <c r="D196" s="83" t="s">
        <v>209</v>
      </c>
      <c r="E196" s="85">
        <v>4064</v>
      </c>
      <c r="F196" s="108">
        <v>3999</v>
      </c>
      <c r="G196" s="157">
        <f t="shared" si="108"/>
        <v>-65</v>
      </c>
      <c r="H196" s="158">
        <f t="shared" si="109"/>
        <v>-1.5994094488188976E-2</v>
      </c>
      <c r="I196" s="158"/>
      <c r="J196" s="108">
        <v>402935.92808935512</v>
      </c>
      <c r="K196" s="291">
        <v>537419.22853336809</v>
      </c>
      <c r="L196" s="157">
        <f t="shared" si="110"/>
        <v>134483.30044401297</v>
      </c>
      <c r="M196" s="158">
        <f t="shared" si="111"/>
        <v>0.33375852354915825</v>
      </c>
      <c r="N196" s="158"/>
      <c r="O196" s="108">
        <v>2457774.439054783</v>
      </c>
      <c r="P196" s="291">
        <v>2660514.2930151131</v>
      </c>
      <c r="Q196" s="157">
        <f t="shared" si="112"/>
        <v>202739.85396033013</v>
      </c>
      <c r="R196" s="158">
        <f t="shared" si="113"/>
        <v>8.2489202726959893E-2</v>
      </c>
      <c r="S196" s="158"/>
      <c r="T196" s="108">
        <v>676926.90965418506</v>
      </c>
      <c r="U196" s="108">
        <v>718555.8649215597</v>
      </c>
      <c r="V196" s="157">
        <f t="shared" si="114"/>
        <v>41628.955267374637</v>
      </c>
      <c r="W196" s="158">
        <f t="shared" si="115"/>
        <v>6.1496972086160985E-2</v>
      </c>
      <c r="X196" s="159"/>
      <c r="Y196" s="89">
        <v>3537637.2767983233</v>
      </c>
      <c r="Z196" s="89">
        <v>3916489.3864700408</v>
      </c>
      <c r="AA196" s="157">
        <f t="shared" si="116"/>
        <v>378852.10967171751</v>
      </c>
      <c r="AB196" s="158">
        <f t="shared" si="117"/>
        <v>0.10709184691048682</v>
      </c>
      <c r="AC196" s="158"/>
      <c r="AD196" s="204">
        <v>-583010</v>
      </c>
      <c r="AE196" s="204">
        <v>-583010</v>
      </c>
      <c r="AF196" s="292">
        <f t="shared" si="118"/>
        <v>0</v>
      </c>
      <c r="AG196" s="203">
        <f t="shared" si="119"/>
        <v>0</v>
      </c>
      <c r="AH196" s="158"/>
      <c r="AI196" s="291">
        <f t="shared" si="106"/>
        <v>2954627.2767983233</v>
      </c>
      <c r="AJ196" s="291">
        <f t="shared" si="107"/>
        <v>3333479.3864700408</v>
      </c>
      <c r="AK196" s="157">
        <f t="shared" si="120"/>
        <v>378852.10967171751</v>
      </c>
      <c r="AL196" s="158">
        <f t="shared" si="121"/>
        <v>0.12822331691266559</v>
      </c>
      <c r="AN196" s="108">
        <f t="shared" si="122"/>
        <v>99.147620100727138</v>
      </c>
      <c r="AO196" s="108">
        <f t="shared" si="123"/>
        <v>134.38840423440061</v>
      </c>
      <c r="AP196" s="157">
        <f t="shared" si="124"/>
        <v>35.240784133673472</v>
      </c>
      <c r="AQ196" s="158">
        <f t="shared" si="125"/>
        <v>0.35543751930577122</v>
      </c>
      <c r="AR196" s="293"/>
      <c r="AS196" s="108">
        <v>604.76733244458239</v>
      </c>
      <c r="AT196" s="108">
        <f t="shared" si="126"/>
        <v>665.29489697802273</v>
      </c>
      <c r="AU196" s="108">
        <f t="shared" si="127"/>
        <v>60.527564533440341</v>
      </c>
      <c r="AV196" s="180">
        <f t="shared" si="128"/>
        <v>0.10008405098333707</v>
      </c>
      <c r="AW196" s="293"/>
      <c r="AX196" s="108">
        <v>166.56666084010459</v>
      </c>
      <c r="AY196" s="108">
        <f t="shared" si="129"/>
        <v>179.68388720219048</v>
      </c>
      <c r="AZ196" s="157">
        <f t="shared" si="130"/>
        <v>13.117226362085887</v>
      </c>
      <c r="BA196" s="158">
        <f t="shared" si="131"/>
        <v>7.8750611292362688E-2</v>
      </c>
      <c r="BB196" s="293"/>
      <c r="BC196" s="108">
        <f t="shared" si="132"/>
        <v>870.48161338541422</v>
      </c>
      <c r="BD196" s="108">
        <f t="shared" si="133"/>
        <v>979.36718841461379</v>
      </c>
      <c r="BE196" s="157">
        <f t="shared" si="134"/>
        <v>108.88557502919957</v>
      </c>
      <c r="BF196" s="158">
        <f t="shared" si="135"/>
        <v>0.12508658810808151</v>
      </c>
      <c r="BG196" s="294"/>
      <c r="BH196" s="108">
        <v>-143.45718503937007</v>
      </c>
      <c r="BI196" s="108">
        <v>-143.45718503937007</v>
      </c>
      <c r="BJ196" s="157">
        <f t="shared" si="136"/>
        <v>0</v>
      </c>
      <c r="BK196" s="158">
        <f t="shared" si="137"/>
        <v>0</v>
      </c>
      <c r="BL196" s="158"/>
      <c r="BM196" s="108">
        <f t="shared" si="138"/>
        <v>727.02442834604415</v>
      </c>
      <c r="BN196" s="108">
        <f t="shared" si="139"/>
        <v>833.57824117780467</v>
      </c>
      <c r="BO196" s="268">
        <f t="shared" si="140"/>
        <v>106.55381283176052</v>
      </c>
      <c r="BP196" s="158">
        <f t="shared" si="141"/>
        <v>0.14656153036585967</v>
      </c>
    </row>
    <row r="197" spans="1:68">
      <c r="A197" s="82">
        <v>608</v>
      </c>
      <c r="B197" s="92">
        <v>4</v>
      </c>
      <c r="C197" s="92">
        <v>4</v>
      </c>
      <c r="D197" s="83" t="s">
        <v>210</v>
      </c>
      <c r="E197" s="85">
        <v>1943</v>
      </c>
      <c r="F197" s="108">
        <v>1931</v>
      </c>
      <c r="G197" s="157">
        <f t="shared" si="108"/>
        <v>-12</v>
      </c>
      <c r="H197" s="158">
        <f t="shared" si="109"/>
        <v>-6.1760164693772518E-3</v>
      </c>
      <c r="I197" s="158"/>
      <c r="J197" s="108">
        <v>90517.724495963193</v>
      </c>
      <c r="K197" s="291">
        <v>142540.6899283434</v>
      </c>
      <c r="L197" s="157">
        <f t="shared" si="110"/>
        <v>52022.96543238021</v>
      </c>
      <c r="M197" s="158">
        <f t="shared" si="111"/>
        <v>0.57472683634132082</v>
      </c>
      <c r="N197" s="158"/>
      <c r="O197" s="108">
        <v>1003538.4539756188</v>
      </c>
      <c r="P197" s="291">
        <v>973423.4275457589</v>
      </c>
      <c r="Q197" s="157">
        <f t="shared" si="112"/>
        <v>-30115.026429859921</v>
      </c>
      <c r="R197" s="158">
        <f t="shared" si="113"/>
        <v>-3.0008841525261145E-2</v>
      </c>
      <c r="S197" s="158"/>
      <c r="T197" s="108">
        <v>221436.91613237094</v>
      </c>
      <c r="U197" s="108">
        <v>241636.20558468183</v>
      </c>
      <c r="V197" s="157">
        <f t="shared" si="114"/>
        <v>20199.289452310884</v>
      </c>
      <c r="W197" s="158">
        <f t="shared" si="115"/>
        <v>9.1219159863281871E-2</v>
      </c>
      <c r="X197" s="159"/>
      <c r="Y197" s="89">
        <v>1315493.094603953</v>
      </c>
      <c r="Z197" s="89">
        <v>1357600.3230587842</v>
      </c>
      <c r="AA197" s="157">
        <f t="shared" si="116"/>
        <v>42107.228454831289</v>
      </c>
      <c r="AB197" s="158">
        <f t="shared" si="117"/>
        <v>3.2008703525356202E-2</v>
      </c>
      <c r="AC197" s="158"/>
      <c r="AD197" s="204">
        <v>380880</v>
      </c>
      <c r="AE197" s="204">
        <v>380880</v>
      </c>
      <c r="AF197" s="292">
        <f t="shared" si="118"/>
        <v>0</v>
      </c>
      <c r="AG197" s="203">
        <f t="shared" si="119"/>
        <v>0</v>
      </c>
      <c r="AH197" s="158"/>
      <c r="AI197" s="291">
        <f t="shared" si="106"/>
        <v>1696373.094603953</v>
      </c>
      <c r="AJ197" s="291">
        <f t="shared" si="107"/>
        <v>1738480.3230587842</v>
      </c>
      <c r="AK197" s="157">
        <f t="shared" si="120"/>
        <v>42107.228454831289</v>
      </c>
      <c r="AL197" s="158">
        <f t="shared" si="121"/>
        <v>2.4821914818604178E-2</v>
      </c>
      <c r="AN197" s="108">
        <f t="shared" si="122"/>
        <v>46.58657977146845</v>
      </c>
      <c r="AO197" s="108">
        <f t="shared" si="123"/>
        <v>73.817032588474063</v>
      </c>
      <c r="AP197" s="157">
        <f t="shared" si="124"/>
        <v>27.230452817005613</v>
      </c>
      <c r="AQ197" s="158">
        <f t="shared" si="125"/>
        <v>0.58451281357389262</v>
      </c>
      <c r="AR197" s="293"/>
      <c r="AS197" s="108">
        <v>516.48916828390054</v>
      </c>
      <c r="AT197" s="108">
        <f t="shared" si="126"/>
        <v>504.10327682328273</v>
      </c>
      <c r="AU197" s="108">
        <f t="shared" si="127"/>
        <v>-12.385891460617813</v>
      </c>
      <c r="AV197" s="180">
        <f t="shared" si="128"/>
        <v>-2.398093168492086E-2</v>
      </c>
      <c r="AW197" s="293"/>
      <c r="AX197" s="108">
        <v>113.96650341346934</v>
      </c>
      <c r="AY197" s="108">
        <f t="shared" si="129"/>
        <v>125.13526959331011</v>
      </c>
      <c r="AZ197" s="157">
        <f t="shared" si="130"/>
        <v>11.168766179840773</v>
      </c>
      <c r="BA197" s="158">
        <f t="shared" si="131"/>
        <v>9.8000428593659664E-2</v>
      </c>
      <c r="BB197" s="293"/>
      <c r="BC197" s="108">
        <f t="shared" si="132"/>
        <v>677.04225146883834</v>
      </c>
      <c r="BD197" s="108">
        <f t="shared" si="133"/>
        <v>703.05557900506687</v>
      </c>
      <c r="BE197" s="157">
        <f t="shared" si="134"/>
        <v>26.01332753622853</v>
      </c>
      <c r="BF197" s="158">
        <f t="shared" si="135"/>
        <v>3.8422014992111349E-2</v>
      </c>
      <c r="BG197" s="294"/>
      <c r="BH197" s="108">
        <v>196.02676273803397</v>
      </c>
      <c r="BI197" s="108">
        <v>196.02676273803397</v>
      </c>
      <c r="BJ197" s="157">
        <f t="shared" si="136"/>
        <v>0</v>
      </c>
      <c r="BK197" s="158">
        <f t="shared" si="137"/>
        <v>0</v>
      </c>
      <c r="BL197" s="158"/>
      <c r="BM197" s="108">
        <f t="shared" si="138"/>
        <v>873.06901420687234</v>
      </c>
      <c r="BN197" s="108">
        <f t="shared" si="139"/>
        <v>900.30052980775986</v>
      </c>
      <c r="BO197" s="268">
        <f t="shared" si="140"/>
        <v>27.231515600887519</v>
      </c>
      <c r="BP197" s="158">
        <f t="shared" si="141"/>
        <v>3.1190564729439652E-2</v>
      </c>
    </row>
    <row r="198" spans="1:68">
      <c r="A198" s="82">
        <v>609</v>
      </c>
      <c r="B198" s="92">
        <v>4</v>
      </c>
      <c r="C198" s="92">
        <v>4</v>
      </c>
      <c r="D198" s="83" t="s">
        <v>211</v>
      </c>
      <c r="E198" s="85">
        <v>83106</v>
      </c>
      <c r="F198" s="108">
        <v>83305</v>
      </c>
      <c r="G198" s="157">
        <f t="shared" si="108"/>
        <v>199</v>
      </c>
      <c r="H198" s="158">
        <f t="shared" si="109"/>
        <v>2.3945322840709456E-3</v>
      </c>
      <c r="I198" s="158"/>
      <c r="J198" s="108">
        <v>-3256055.6772813052</v>
      </c>
      <c r="K198" s="291">
        <v>92062.944807764143</v>
      </c>
      <c r="L198" s="157">
        <f t="shared" si="110"/>
        <v>3348118.6220890693</v>
      </c>
      <c r="M198" s="158">
        <f t="shared" si="111"/>
        <v>-1.0282743767098705</v>
      </c>
      <c r="N198" s="158"/>
      <c r="O198" s="108">
        <v>21356659.795363437</v>
      </c>
      <c r="P198" s="291">
        <v>21112185.593707997</v>
      </c>
      <c r="Q198" s="157">
        <f t="shared" si="112"/>
        <v>-244474.20165544003</v>
      </c>
      <c r="R198" s="158">
        <f t="shared" si="113"/>
        <v>-1.1447211502077481E-2</v>
      </c>
      <c r="S198" s="158"/>
      <c r="T198" s="108">
        <v>7760685.7670428576</v>
      </c>
      <c r="U198" s="108">
        <v>8387900.1500752969</v>
      </c>
      <c r="V198" s="157">
        <f t="shared" si="114"/>
        <v>627214.38303243928</v>
      </c>
      <c r="W198" s="158">
        <f t="shared" si="115"/>
        <v>8.0819453571489452E-2</v>
      </c>
      <c r="X198" s="159"/>
      <c r="Y198" s="89">
        <v>25861289.885124989</v>
      </c>
      <c r="Z198" s="89">
        <v>29592148.688591059</v>
      </c>
      <c r="AA198" s="157">
        <f t="shared" si="116"/>
        <v>3730858.8034660704</v>
      </c>
      <c r="AB198" s="158">
        <f t="shared" si="117"/>
        <v>0.14426421961311381</v>
      </c>
      <c r="AC198" s="158"/>
      <c r="AD198" s="204">
        <v>-4074614</v>
      </c>
      <c r="AE198" s="204">
        <v>-4074614</v>
      </c>
      <c r="AF198" s="292">
        <f t="shared" si="118"/>
        <v>0</v>
      </c>
      <c r="AG198" s="203">
        <f t="shared" si="119"/>
        <v>0</v>
      </c>
      <c r="AH198" s="158"/>
      <c r="AI198" s="291">
        <f t="shared" si="106"/>
        <v>21786675.885124989</v>
      </c>
      <c r="AJ198" s="291">
        <f t="shared" si="107"/>
        <v>25517534.688591059</v>
      </c>
      <c r="AK198" s="157">
        <f t="shared" si="120"/>
        <v>3730858.8034660704</v>
      </c>
      <c r="AL198" s="158">
        <f t="shared" si="121"/>
        <v>0.17124497666086552</v>
      </c>
      <c r="AN198" s="108">
        <f t="shared" si="122"/>
        <v>-39.179549939610922</v>
      </c>
      <c r="AO198" s="108">
        <f t="shared" si="123"/>
        <v>1.1051310822611384</v>
      </c>
      <c r="AP198" s="157">
        <f t="shared" si="124"/>
        <v>40.284681021872061</v>
      </c>
      <c r="AQ198" s="158">
        <f t="shared" si="125"/>
        <v>-1.0282068345339475</v>
      </c>
      <c r="AR198" s="293"/>
      <c r="AS198" s="108">
        <v>256.98096160762685</v>
      </c>
      <c r="AT198" s="108">
        <f t="shared" si="126"/>
        <v>253.43239413850307</v>
      </c>
      <c r="AU198" s="108">
        <f t="shared" si="127"/>
        <v>-3.5485674691237818</v>
      </c>
      <c r="AV198" s="180">
        <f t="shared" si="128"/>
        <v>-1.3808678459776085E-2</v>
      </c>
      <c r="AW198" s="293"/>
      <c r="AX198" s="108">
        <v>93.382977968412121</v>
      </c>
      <c r="AY198" s="108">
        <f t="shared" si="129"/>
        <v>100.68903607316844</v>
      </c>
      <c r="AZ198" s="157">
        <f t="shared" si="130"/>
        <v>7.3060581047563176</v>
      </c>
      <c r="BA198" s="158">
        <f t="shared" si="131"/>
        <v>7.823757887896525E-2</v>
      </c>
      <c r="BB198" s="293"/>
      <c r="BC198" s="108">
        <f t="shared" si="132"/>
        <v>311.18438963642802</v>
      </c>
      <c r="BD198" s="108">
        <f t="shared" si="133"/>
        <v>355.22656129393266</v>
      </c>
      <c r="BE198" s="157">
        <f t="shared" si="134"/>
        <v>44.042171657504639</v>
      </c>
      <c r="BF198" s="158">
        <f t="shared" si="135"/>
        <v>0.14153078728968785</v>
      </c>
      <c r="BG198" s="294"/>
      <c r="BH198" s="108">
        <v>-49.029119437826388</v>
      </c>
      <c r="BI198" s="108">
        <v>-49.029119437826388</v>
      </c>
      <c r="BJ198" s="157">
        <f t="shared" si="136"/>
        <v>0</v>
      </c>
      <c r="BK198" s="158">
        <f t="shared" si="137"/>
        <v>0</v>
      </c>
      <c r="BL198" s="158"/>
      <c r="BM198" s="108">
        <f t="shared" si="138"/>
        <v>262.15527019860167</v>
      </c>
      <c r="BN198" s="108">
        <f t="shared" si="139"/>
        <v>306.31456321458569</v>
      </c>
      <c r="BO198" s="268">
        <f t="shared" si="140"/>
        <v>44.159293015984019</v>
      </c>
      <c r="BP198" s="158">
        <f t="shared" si="141"/>
        <v>0.16844709237594249</v>
      </c>
    </row>
    <row r="199" spans="1:68">
      <c r="A199" s="82">
        <v>611</v>
      </c>
      <c r="B199" s="92">
        <v>1</v>
      </c>
      <c r="C199" s="93">
        <v>35</v>
      </c>
      <c r="D199" s="83" t="s">
        <v>212</v>
      </c>
      <c r="E199" s="85">
        <v>4973</v>
      </c>
      <c r="F199" s="108">
        <v>4961</v>
      </c>
      <c r="G199" s="157">
        <f t="shared" si="108"/>
        <v>-12</v>
      </c>
      <c r="H199" s="158">
        <f t="shared" si="109"/>
        <v>-2.4130303639654134E-3</v>
      </c>
      <c r="I199" s="158"/>
      <c r="J199" s="108">
        <v>3297943.5456878766</v>
      </c>
      <c r="K199" s="291">
        <v>3115786.6874348321</v>
      </c>
      <c r="L199" s="157">
        <f t="shared" si="110"/>
        <v>-182156.85825304454</v>
      </c>
      <c r="M199" s="158">
        <f t="shared" si="111"/>
        <v>-5.5233467683586661E-2</v>
      </c>
      <c r="N199" s="158"/>
      <c r="O199" s="108">
        <v>1085721.566498236</v>
      </c>
      <c r="P199" s="291">
        <v>807695.65577437996</v>
      </c>
      <c r="Q199" s="157">
        <f t="shared" si="112"/>
        <v>-278025.91072385607</v>
      </c>
      <c r="R199" s="158">
        <f t="shared" si="113"/>
        <v>-0.25607477948565532</v>
      </c>
      <c r="S199" s="158"/>
      <c r="T199" s="108">
        <v>399304.12559151137</v>
      </c>
      <c r="U199" s="108">
        <v>414581.80323577009</v>
      </c>
      <c r="V199" s="157">
        <f t="shared" si="114"/>
        <v>15277.677644258714</v>
      </c>
      <c r="W199" s="158">
        <f t="shared" si="115"/>
        <v>3.8260755812695502E-2</v>
      </c>
      <c r="X199" s="159"/>
      <c r="Y199" s="89">
        <v>4782969.2377776243</v>
      </c>
      <c r="Z199" s="89">
        <v>4338064.1464449819</v>
      </c>
      <c r="AA199" s="157">
        <f t="shared" si="116"/>
        <v>-444905.09133264236</v>
      </c>
      <c r="AB199" s="158">
        <f t="shared" si="117"/>
        <v>-9.3018597698396363E-2</v>
      </c>
      <c r="AC199" s="158"/>
      <c r="AD199" s="204">
        <v>-1344074</v>
      </c>
      <c r="AE199" s="204">
        <v>-1344074</v>
      </c>
      <c r="AF199" s="292">
        <f t="shared" si="118"/>
        <v>0</v>
      </c>
      <c r="AG199" s="203">
        <f t="shared" si="119"/>
        <v>0</v>
      </c>
      <c r="AH199" s="158"/>
      <c r="AI199" s="291">
        <f t="shared" si="106"/>
        <v>3438895.2377776243</v>
      </c>
      <c r="AJ199" s="291">
        <f t="shared" si="107"/>
        <v>2993990.1464449819</v>
      </c>
      <c r="AK199" s="157">
        <f t="shared" si="120"/>
        <v>-444905.09133264236</v>
      </c>
      <c r="AL199" s="158">
        <f t="shared" si="121"/>
        <v>-0.12937442421774992</v>
      </c>
      <c r="AN199" s="108">
        <f t="shared" si="122"/>
        <v>663.16982619905025</v>
      </c>
      <c r="AO199" s="108">
        <f t="shared" si="123"/>
        <v>628.05617565709179</v>
      </c>
      <c r="AP199" s="157">
        <f t="shared" si="124"/>
        <v>-35.113650541958464</v>
      </c>
      <c r="AQ199" s="158">
        <f t="shared" si="125"/>
        <v>-5.2948202941035367E-2</v>
      </c>
      <c r="AR199" s="293"/>
      <c r="AS199" s="108">
        <v>218.32325889769476</v>
      </c>
      <c r="AT199" s="108">
        <f t="shared" si="126"/>
        <v>162.80904167997983</v>
      </c>
      <c r="AU199" s="108">
        <f t="shared" si="127"/>
        <v>-55.514217217714929</v>
      </c>
      <c r="AV199" s="180">
        <f t="shared" si="128"/>
        <v>-0.25427532319737234</v>
      </c>
      <c r="AW199" s="293"/>
      <c r="AX199" s="108">
        <v>80.294414959081308</v>
      </c>
      <c r="AY199" s="108">
        <f t="shared" si="129"/>
        <v>83.568192549036496</v>
      </c>
      <c r="AZ199" s="157">
        <f t="shared" si="130"/>
        <v>3.2737775899551878</v>
      </c>
      <c r="BA199" s="158">
        <f t="shared" si="131"/>
        <v>4.0772170662474239E-2</v>
      </c>
      <c r="BB199" s="293"/>
      <c r="BC199" s="108">
        <f t="shared" si="132"/>
        <v>961.78750005582629</v>
      </c>
      <c r="BD199" s="108">
        <f t="shared" si="133"/>
        <v>874.43340988610805</v>
      </c>
      <c r="BE199" s="157">
        <f t="shared" si="134"/>
        <v>-87.354090169718233</v>
      </c>
      <c r="BF199" s="158">
        <f t="shared" si="135"/>
        <v>-9.0824730166120721E-2</v>
      </c>
      <c r="BG199" s="294"/>
      <c r="BH199" s="108">
        <v>-270.27428111803738</v>
      </c>
      <c r="BI199" s="108">
        <v>-270.27428111803738</v>
      </c>
      <c r="BJ199" s="157">
        <f t="shared" si="136"/>
        <v>0</v>
      </c>
      <c r="BK199" s="158">
        <f t="shared" si="137"/>
        <v>0</v>
      </c>
      <c r="BL199" s="158"/>
      <c r="BM199" s="108">
        <f t="shared" si="138"/>
        <v>691.51321893778891</v>
      </c>
      <c r="BN199" s="108">
        <f t="shared" si="139"/>
        <v>603.50537118423335</v>
      </c>
      <c r="BO199" s="268">
        <f t="shared" si="140"/>
        <v>-88.007847753555552</v>
      </c>
      <c r="BP199" s="158">
        <f t="shared" si="141"/>
        <v>-0.12726849660045769</v>
      </c>
    </row>
    <row r="200" spans="1:68">
      <c r="A200" s="82">
        <v>614</v>
      </c>
      <c r="B200" s="92">
        <v>19</v>
      </c>
      <c r="C200" s="92">
        <v>19</v>
      </c>
      <c r="D200" s="83" t="s">
        <v>213</v>
      </c>
      <c r="E200" s="85">
        <v>2923</v>
      </c>
      <c r="F200" s="108">
        <v>2878</v>
      </c>
      <c r="G200" s="157">
        <f t="shared" si="108"/>
        <v>-45</v>
      </c>
      <c r="H200" s="158">
        <f t="shared" si="109"/>
        <v>-1.5395141977420458E-2</v>
      </c>
      <c r="I200" s="158"/>
      <c r="J200" s="108">
        <v>1318535.6276947032</v>
      </c>
      <c r="K200" s="291">
        <v>1290113.5365656051</v>
      </c>
      <c r="L200" s="157">
        <f t="shared" si="110"/>
        <v>-28422.091129098088</v>
      </c>
      <c r="M200" s="158">
        <f t="shared" si="111"/>
        <v>-2.1555800641345282E-2</v>
      </c>
      <c r="N200" s="158"/>
      <c r="O200" s="108">
        <v>1455919.989889754</v>
      </c>
      <c r="P200" s="291">
        <v>1522326.9307946395</v>
      </c>
      <c r="Q200" s="157">
        <f t="shared" si="112"/>
        <v>66406.94090488553</v>
      </c>
      <c r="R200" s="158">
        <f t="shared" si="113"/>
        <v>4.5611669161788236E-2</v>
      </c>
      <c r="S200" s="158"/>
      <c r="T200" s="108">
        <v>573922.06870440149</v>
      </c>
      <c r="U200" s="108">
        <v>612624.7417727632</v>
      </c>
      <c r="V200" s="157">
        <f t="shared" si="114"/>
        <v>38702.673068361706</v>
      </c>
      <c r="W200" s="158">
        <f t="shared" si="115"/>
        <v>6.7435415326911774E-2</v>
      </c>
      <c r="X200" s="159"/>
      <c r="Y200" s="89">
        <v>3348377.6862888588</v>
      </c>
      <c r="Z200" s="89">
        <v>3425065.2091330076</v>
      </c>
      <c r="AA200" s="157">
        <f t="shared" si="116"/>
        <v>76687.5228441488</v>
      </c>
      <c r="AB200" s="158">
        <f t="shared" si="117"/>
        <v>2.290288910900749E-2</v>
      </c>
      <c r="AC200" s="158"/>
      <c r="AD200" s="204">
        <v>425069</v>
      </c>
      <c r="AE200" s="204">
        <v>425069</v>
      </c>
      <c r="AF200" s="292">
        <f t="shared" si="118"/>
        <v>0</v>
      </c>
      <c r="AG200" s="203">
        <f t="shared" si="119"/>
        <v>0</v>
      </c>
      <c r="AH200" s="158"/>
      <c r="AI200" s="291">
        <f t="shared" si="106"/>
        <v>3773446.6862888588</v>
      </c>
      <c r="AJ200" s="291">
        <f t="shared" si="107"/>
        <v>3850134.2091330076</v>
      </c>
      <c r="AK200" s="157">
        <f t="shared" si="120"/>
        <v>76687.5228441488</v>
      </c>
      <c r="AL200" s="158">
        <f t="shared" si="121"/>
        <v>2.0322937944982626E-2</v>
      </c>
      <c r="AN200" s="108">
        <f t="shared" si="122"/>
        <v>451.08984868104795</v>
      </c>
      <c r="AO200" s="108">
        <f t="shared" si="123"/>
        <v>448.26738588103024</v>
      </c>
      <c r="AP200" s="157">
        <f t="shared" si="124"/>
        <v>-2.8224628000177177</v>
      </c>
      <c r="AQ200" s="158">
        <f t="shared" si="125"/>
        <v>-6.2569858494275184E-3</v>
      </c>
      <c r="AR200" s="293"/>
      <c r="AS200" s="108">
        <v>498.09099893594049</v>
      </c>
      <c r="AT200" s="108">
        <f t="shared" si="126"/>
        <v>528.95306837895748</v>
      </c>
      <c r="AU200" s="108">
        <f t="shared" si="127"/>
        <v>30.862069443016992</v>
      </c>
      <c r="AV200" s="180">
        <f t="shared" si="128"/>
        <v>6.196070498954382E-2</v>
      </c>
      <c r="AW200" s="293"/>
      <c r="AX200" s="108">
        <v>196.34692737064711</v>
      </c>
      <c r="AY200" s="108">
        <f t="shared" si="129"/>
        <v>212.86474696760362</v>
      </c>
      <c r="AZ200" s="157">
        <f t="shared" si="130"/>
        <v>16.517819596956514</v>
      </c>
      <c r="BA200" s="158">
        <f t="shared" si="131"/>
        <v>8.4125684155859345E-2</v>
      </c>
      <c r="BB200" s="293"/>
      <c r="BC200" s="108">
        <f t="shared" si="132"/>
        <v>1145.5277749876357</v>
      </c>
      <c r="BD200" s="108">
        <f t="shared" si="133"/>
        <v>1190.0852012275911</v>
      </c>
      <c r="BE200" s="157">
        <f t="shared" si="134"/>
        <v>44.557426239955475</v>
      </c>
      <c r="BF200" s="158">
        <f t="shared" si="135"/>
        <v>3.8896853671170399E-2</v>
      </c>
      <c r="BG200" s="294"/>
      <c r="BH200" s="108">
        <v>145.42216900444748</v>
      </c>
      <c r="BI200" s="108">
        <v>145.42216900444748</v>
      </c>
      <c r="BJ200" s="157">
        <f t="shared" si="136"/>
        <v>0</v>
      </c>
      <c r="BK200" s="158">
        <f t="shared" si="137"/>
        <v>0</v>
      </c>
      <c r="BL200" s="158"/>
      <c r="BM200" s="108">
        <f t="shared" si="138"/>
        <v>1290.949943992083</v>
      </c>
      <c r="BN200" s="108">
        <f t="shared" si="139"/>
        <v>1337.7811706508019</v>
      </c>
      <c r="BO200" s="268">
        <f t="shared" si="140"/>
        <v>46.831226658718833</v>
      </c>
      <c r="BP200" s="158">
        <f t="shared" si="141"/>
        <v>3.6276562756492152E-2</v>
      </c>
    </row>
    <row r="201" spans="1:68">
      <c r="A201" s="82">
        <v>615</v>
      </c>
      <c r="B201" s="92">
        <v>17</v>
      </c>
      <c r="C201" s="92">
        <v>17</v>
      </c>
      <c r="D201" s="83" t="s">
        <v>214</v>
      </c>
      <c r="E201" s="85">
        <v>7479</v>
      </c>
      <c r="F201" s="108">
        <v>7304</v>
      </c>
      <c r="G201" s="157">
        <f t="shared" si="108"/>
        <v>-175</v>
      </c>
      <c r="H201" s="158">
        <f t="shared" si="109"/>
        <v>-2.3398850113651559E-2</v>
      </c>
      <c r="I201" s="158"/>
      <c r="J201" s="108">
        <v>11329016.780771915</v>
      </c>
      <c r="K201" s="291">
        <v>10914889.029059395</v>
      </c>
      <c r="L201" s="157">
        <f t="shared" si="110"/>
        <v>-414127.75171251968</v>
      </c>
      <c r="M201" s="158">
        <f t="shared" si="111"/>
        <v>-3.655460661117519E-2</v>
      </c>
      <c r="N201" s="158"/>
      <c r="O201" s="108">
        <v>3974873.5910725119</v>
      </c>
      <c r="P201" s="291">
        <v>3962087.2016480118</v>
      </c>
      <c r="Q201" s="157">
        <f t="shared" si="112"/>
        <v>-12786.389424500056</v>
      </c>
      <c r="R201" s="158">
        <f t="shared" si="113"/>
        <v>-3.2168040395594054E-3</v>
      </c>
      <c r="S201" s="158"/>
      <c r="T201" s="108">
        <v>1046909.394046371</v>
      </c>
      <c r="U201" s="108">
        <v>1123167.9732189814</v>
      </c>
      <c r="V201" s="157">
        <f t="shared" si="114"/>
        <v>76258.579172610422</v>
      </c>
      <c r="W201" s="158">
        <f t="shared" si="115"/>
        <v>7.2841622786348481E-2</v>
      </c>
      <c r="X201" s="159"/>
      <c r="Y201" s="89">
        <v>16350799.765890798</v>
      </c>
      <c r="Z201" s="89">
        <v>16000144.203926388</v>
      </c>
      <c r="AA201" s="157">
        <f t="shared" si="116"/>
        <v>-350655.56196440943</v>
      </c>
      <c r="AB201" s="158">
        <f t="shared" si="117"/>
        <v>-2.1445774334287165E-2</v>
      </c>
      <c r="AC201" s="158"/>
      <c r="AD201" s="204">
        <v>129934</v>
      </c>
      <c r="AE201" s="204">
        <v>129934</v>
      </c>
      <c r="AF201" s="292">
        <f t="shared" si="118"/>
        <v>0</v>
      </c>
      <c r="AG201" s="203">
        <f t="shared" si="119"/>
        <v>0</v>
      </c>
      <c r="AH201" s="158"/>
      <c r="AI201" s="291">
        <f t="shared" si="106"/>
        <v>16480733.765890798</v>
      </c>
      <c r="AJ201" s="291">
        <f t="shared" si="107"/>
        <v>16130078.203926388</v>
      </c>
      <c r="AK201" s="157">
        <f t="shared" si="120"/>
        <v>-350655.56196440943</v>
      </c>
      <c r="AL201" s="158">
        <f t="shared" si="121"/>
        <v>-2.1276695986081673E-2</v>
      </c>
      <c r="AN201" s="108">
        <f t="shared" si="122"/>
        <v>1514.776946219002</v>
      </c>
      <c r="AO201" s="108">
        <f t="shared" si="123"/>
        <v>1494.3714442852404</v>
      </c>
      <c r="AP201" s="157">
        <f t="shared" si="124"/>
        <v>-20.40550193376157</v>
      </c>
      <c r="AQ201" s="158">
        <f t="shared" si="125"/>
        <v>-1.3470961506705821E-2</v>
      </c>
      <c r="AR201" s="293"/>
      <c r="AS201" s="108">
        <v>531.47126501838636</v>
      </c>
      <c r="AT201" s="108">
        <f t="shared" si="126"/>
        <v>542.45443615115164</v>
      </c>
      <c r="AU201" s="108">
        <f t="shared" si="127"/>
        <v>10.983171132765278</v>
      </c>
      <c r="AV201" s="180">
        <f t="shared" si="128"/>
        <v>2.0665597287532211E-2</v>
      </c>
      <c r="AW201" s="293"/>
      <c r="AX201" s="108">
        <v>139.97986282208464</v>
      </c>
      <c r="AY201" s="108">
        <f t="shared" si="129"/>
        <v>153.77436654148158</v>
      </c>
      <c r="AZ201" s="157">
        <f t="shared" si="130"/>
        <v>13.794503719396943</v>
      </c>
      <c r="BA201" s="158">
        <f t="shared" si="131"/>
        <v>9.8546344033283204E-2</v>
      </c>
      <c r="BB201" s="293"/>
      <c r="BC201" s="108">
        <f t="shared" si="132"/>
        <v>2186.2280740594729</v>
      </c>
      <c r="BD201" s="108">
        <f t="shared" si="133"/>
        <v>2190.6002469778737</v>
      </c>
      <c r="BE201" s="157">
        <f t="shared" si="134"/>
        <v>4.3721729184007927</v>
      </c>
      <c r="BF201" s="158">
        <f t="shared" si="135"/>
        <v>1.9998704482292978E-3</v>
      </c>
      <c r="BG201" s="294"/>
      <c r="BH201" s="108">
        <v>17.37317823238401</v>
      </c>
      <c r="BI201" s="108">
        <v>17.37317823238401</v>
      </c>
      <c r="BJ201" s="157">
        <f t="shared" si="136"/>
        <v>0</v>
      </c>
      <c r="BK201" s="158">
        <f t="shared" si="137"/>
        <v>0</v>
      </c>
      <c r="BL201" s="158"/>
      <c r="BM201" s="108">
        <f t="shared" si="138"/>
        <v>2203.6012522918568</v>
      </c>
      <c r="BN201" s="108">
        <f t="shared" si="139"/>
        <v>2208.3896774269424</v>
      </c>
      <c r="BO201" s="268">
        <f t="shared" si="140"/>
        <v>4.7884251350856175</v>
      </c>
      <c r="BP201" s="158">
        <f t="shared" si="141"/>
        <v>2.1729998247665785E-3</v>
      </c>
    </row>
    <row r="202" spans="1:68">
      <c r="A202" s="82">
        <v>616</v>
      </c>
      <c r="B202" s="92">
        <v>1</v>
      </c>
      <c r="C202" s="93">
        <v>34</v>
      </c>
      <c r="D202" s="83" t="s">
        <v>215</v>
      </c>
      <c r="E202" s="85">
        <v>1781</v>
      </c>
      <c r="F202" s="108">
        <v>1743</v>
      </c>
      <c r="G202" s="157">
        <f t="shared" si="108"/>
        <v>-38</v>
      </c>
      <c r="H202" s="158">
        <f t="shared" si="109"/>
        <v>-2.1336327905670971E-2</v>
      </c>
      <c r="I202" s="158"/>
      <c r="J202" s="108">
        <v>93644.806304778962</v>
      </c>
      <c r="K202" s="291">
        <v>61895.196375069558</v>
      </c>
      <c r="L202" s="157">
        <f t="shared" si="110"/>
        <v>-31749.609929709404</v>
      </c>
      <c r="M202" s="158">
        <f t="shared" si="111"/>
        <v>-0.33904293449415923</v>
      </c>
      <c r="N202" s="158"/>
      <c r="O202" s="108">
        <v>815321.92242810759</v>
      </c>
      <c r="P202" s="291">
        <v>769222.34302737273</v>
      </c>
      <c r="Q202" s="157">
        <f t="shared" si="112"/>
        <v>-46099.57940073486</v>
      </c>
      <c r="R202" s="158">
        <f t="shared" si="113"/>
        <v>-5.6541567364515176E-2</v>
      </c>
      <c r="S202" s="158"/>
      <c r="T202" s="108">
        <v>239804.86705117437</v>
      </c>
      <c r="U202" s="108">
        <v>253485.58839601971</v>
      </c>
      <c r="V202" s="157">
        <f t="shared" si="114"/>
        <v>13680.72134484534</v>
      </c>
      <c r="W202" s="158">
        <f t="shared" si="115"/>
        <v>5.7049389835469325E-2</v>
      </c>
      <c r="X202" s="159"/>
      <c r="Y202" s="89">
        <v>1148771.5957840609</v>
      </c>
      <c r="Z202" s="89">
        <v>1084603.1277984621</v>
      </c>
      <c r="AA202" s="157">
        <f t="shared" si="116"/>
        <v>-64168.467985598836</v>
      </c>
      <c r="AB202" s="158">
        <f t="shared" si="117"/>
        <v>-5.5858334434011225E-2</v>
      </c>
      <c r="AC202" s="158"/>
      <c r="AD202" s="204">
        <v>-466465</v>
      </c>
      <c r="AE202" s="204">
        <v>-466465</v>
      </c>
      <c r="AF202" s="292">
        <f t="shared" si="118"/>
        <v>0</v>
      </c>
      <c r="AG202" s="203">
        <f t="shared" si="119"/>
        <v>0</v>
      </c>
      <c r="AH202" s="158"/>
      <c r="AI202" s="291">
        <f t="shared" ref="AI202:AI265" si="142">SUM(Y202,AD202)</f>
        <v>682306.59578406089</v>
      </c>
      <c r="AJ202" s="291">
        <f t="shared" ref="AJ202:AJ265" si="143">SUM(Z202,AE202)</f>
        <v>618138.12779846205</v>
      </c>
      <c r="AK202" s="157">
        <f t="shared" si="120"/>
        <v>-64168.467985598836</v>
      </c>
      <c r="AL202" s="158">
        <f t="shared" si="121"/>
        <v>-9.404638381351238E-2</v>
      </c>
      <c r="AN202" s="108">
        <f t="shared" si="122"/>
        <v>52.579902473205479</v>
      </c>
      <c r="AO202" s="108">
        <f t="shared" si="123"/>
        <v>35.510726549093263</v>
      </c>
      <c r="AP202" s="157">
        <f t="shared" si="124"/>
        <v>-17.069175924112216</v>
      </c>
      <c r="AQ202" s="158">
        <f t="shared" si="125"/>
        <v>-0.324633084529029</v>
      </c>
      <c r="AR202" s="293"/>
      <c r="AS202" s="108">
        <v>457.7888390949509</v>
      </c>
      <c r="AT202" s="108">
        <f t="shared" si="126"/>
        <v>441.32090821994996</v>
      </c>
      <c r="AU202" s="108">
        <f t="shared" si="127"/>
        <v>-16.467930875000945</v>
      </c>
      <c r="AV202" s="180">
        <f t="shared" si="128"/>
        <v>-3.5972766194034056E-2</v>
      </c>
      <c r="AW202" s="293"/>
      <c r="AX202" s="108">
        <v>134.64619149420233</v>
      </c>
      <c r="AY202" s="108">
        <f t="shared" si="129"/>
        <v>145.43063017557068</v>
      </c>
      <c r="AZ202" s="157">
        <f t="shared" si="130"/>
        <v>10.784438681368357</v>
      </c>
      <c r="BA202" s="158">
        <f t="shared" si="131"/>
        <v>8.0094643314383832E-2</v>
      </c>
      <c r="BB202" s="293"/>
      <c r="BC202" s="108">
        <f t="shared" si="132"/>
        <v>645.01493306235875</v>
      </c>
      <c r="BD202" s="108">
        <f t="shared" si="133"/>
        <v>622.26226494461389</v>
      </c>
      <c r="BE202" s="157">
        <f t="shared" si="134"/>
        <v>-22.752668117744861</v>
      </c>
      <c r="BF202" s="158">
        <f t="shared" si="135"/>
        <v>-3.5274637766479711E-2</v>
      </c>
      <c r="BG202" s="294"/>
      <c r="BH202" s="108">
        <v>-261.91184727681076</v>
      </c>
      <c r="BI202" s="108">
        <v>-261.91184727681076</v>
      </c>
      <c r="BJ202" s="157">
        <f t="shared" si="136"/>
        <v>0</v>
      </c>
      <c r="BK202" s="158">
        <f t="shared" si="137"/>
        <v>0</v>
      </c>
      <c r="BL202" s="158"/>
      <c r="BM202" s="108">
        <f t="shared" si="138"/>
        <v>383.10308578554793</v>
      </c>
      <c r="BN202" s="108">
        <f t="shared" si="139"/>
        <v>354.64034870823986</v>
      </c>
      <c r="BO202" s="268">
        <f t="shared" si="140"/>
        <v>-28.462737077308077</v>
      </c>
      <c r="BP202" s="158">
        <f t="shared" si="141"/>
        <v>-7.4295243586841919E-2</v>
      </c>
    </row>
    <row r="203" spans="1:68">
      <c r="A203" s="82">
        <v>619</v>
      </c>
      <c r="B203" s="92">
        <v>6</v>
      </c>
      <c r="C203" s="92">
        <v>6</v>
      </c>
      <c r="D203" s="83" t="s">
        <v>216</v>
      </c>
      <c r="E203" s="85">
        <v>2650</v>
      </c>
      <c r="F203" s="108">
        <v>2607</v>
      </c>
      <c r="G203" s="157">
        <f t="shared" ref="G203:G266" si="144">F203-E203</f>
        <v>-43</v>
      </c>
      <c r="H203" s="158">
        <f t="shared" ref="H203:H266" si="145">G203/E203</f>
        <v>-1.6226415094339624E-2</v>
      </c>
      <c r="I203" s="158"/>
      <c r="J203" s="108">
        <v>1316294.1179122895</v>
      </c>
      <c r="K203" s="291">
        <v>1161740.7853231914</v>
      </c>
      <c r="L203" s="157">
        <f t="shared" ref="L203:L266" si="146">K203-J203</f>
        <v>-154553.33258909802</v>
      </c>
      <c r="M203" s="158">
        <f t="shared" ref="M203:M266" si="147">L203/J203</f>
        <v>-0.11741550044622823</v>
      </c>
      <c r="N203" s="158"/>
      <c r="O203" s="108">
        <v>1658156.5311216044</v>
      </c>
      <c r="P203" s="291">
        <v>1703240.5832773449</v>
      </c>
      <c r="Q203" s="157">
        <f t="shared" ref="Q203:Q266" si="148">P203-O203</f>
        <v>45084.052155740559</v>
      </c>
      <c r="R203" s="158">
        <f t="shared" ref="R203:R266" si="149">Q203/O203</f>
        <v>2.718926187580431E-2</v>
      </c>
      <c r="S203" s="158"/>
      <c r="T203" s="108">
        <v>559829.42749997659</v>
      </c>
      <c r="U203" s="108">
        <v>593474.89605952764</v>
      </c>
      <c r="V203" s="157">
        <f t="shared" ref="V203:V266" si="150">U203-T203</f>
        <v>33645.468559551053</v>
      </c>
      <c r="W203" s="158">
        <f t="shared" ref="W203:W266" si="151">V203/T203</f>
        <v>6.0099499788357338E-2</v>
      </c>
      <c r="X203" s="159"/>
      <c r="Y203" s="89">
        <v>3534280.0765338703</v>
      </c>
      <c r="Z203" s="89">
        <v>3458456.2646600637</v>
      </c>
      <c r="AA203" s="157">
        <f t="shared" ref="AA203:AA266" si="152">Z203-Y203</f>
        <v>-75823.811873806641</v>
      </c>
      <c r="AB203" s="158">
        <f t="shared" ref="AB203:AB266" si="153">AA203/Y203</f>
        <v>-2.145382092869345E-2</v>
      </c>
      <c r="AC203" s="158"/>
      <c r="AD203" s="204">
        <v>139388</v>
      </c>
      <c r="AE203" s="204">
        <v>139388</v>
      </c>
      <c r="AF203" s="292">
        <f t="shared" ref="AF203:AF266" si="154">AE203-AD203</f>
        <v>0</v>
      </c>
      <c r="AG203" s="203">
        <f t="shared" ref="AG203:AG266" si="155">AF203/AD203</f>
        <v>0</v>
      </c>
      <c r="AH203" s="158"/>
      <c r="AI203" s="291">
        <f t="shared" si="142"/>
        <v>3673668.0765338703</v>
      </c>
      <c r="AJ203" s="291">
        <f t="shared" si="143"/>
        <v>3597844.2646600637</v>
      </c>
      <c r="AK203" s="157">
        <f t="shared" ref="AK203:AK266" si="156">AJ203-AI203</f>
        <v>-75823.811873806641</v>
      </c>
      <c r="AL203" s="158">
        <f t="shared" ref="AL203:AL266" si="157">AK203/AI203</f>
        <v>-2.0639810209894329E-2</v>
      </c>
      <c r="AN203" s="108">
        <f t="shared" ref="AN203:AN266" si="158">J203/E203</f>
        <v>496.71476147633564</v>
      </c>
      <c r="AO203" s="108">
        <f t="shared" ref="AO203:AO266" si="159">K203/F203</f>
        <v>445.62362306221382</v>
      </c>
      <c r="AP203" s="157">
        <f t="shared" ref="AP203:AP266" si="160">AO203-AN203</f>
        <v>-51.091138414121815</v>
      </c>
      <c r="AQ203" s="158">
        <f t="shared" ref="AQ203:AQ266" si="161">AP203/AN203</f>
        <v>-0.10285810363732444</v>
      </c>
      <c r="AR203" s="293"/>
      <c r="AS203" s="108">
        <v>625.71944570626579</v>
      </c>
      <c r="AT203" s="108">
        <f t="shared" ref="AT203:AT266" si="162">P203/F203</f>
        <v>653.33355706841007</v>
      </c>
      <c r="AU203" s="108">
        <f t="shared" ref="AU203:AU266" si="163">AT203-AS203</f>
        <v>27.614111362144286</v>
      </c>
      <c r="AV203" s="180">
        <f t="shared" ref="AV203:AV266" si="164">AU203/AS203</f>
        <v>4.4131777510886719E-2</v>
      </c>
      <c r="AW203" s="293"/>
      <c r="AX203" s="108">
        <v>211.25638773584024</v>
      </c>
      <c r="AY203" s="108">
        <f t="shared" ref="AY203:AY266" si="165">U203/F203</f>
        <v>227.64668049847629</v>
      </c>
      <c r="AZ203" s="157">
        <f t="shared" ref="AZ203:AZ266" si="166">AY203-AX203</f>
        <v>16.390292762636051</v>
      </c>
      <c r="BA203" s="158">
        <f t="shared" ref="BA203:BA266" si="167">AZ203/AX203</f>
        <v>7.7584838680148427E-2</v>
      </c>
      <c r="BB203" s="293"/>
      <c r="BC203" s="108">
        <f t="shared" ref="BC203:BC266" si="168">Y203/E203</f>
        <v>1333.6905949184415</v>
      </c>
      <c r="BD203" s="108">
        <f t="shared" ref="BD203:BD266" si="169">Z203/F203</f>
        <v>1326.6038606290999</v>
      </c>
      <c r="BE203" s="157">
        <f t="shared" ref="BE203:BE266" si="170">BD203-BC203</f>
        <v>-7.0867342893416208</v>
      </c>
      <c r="BF203" s="158">
        <f t="shared" ref="BF203:BF266" si="171">BE203/BC203</f>
        <v>-5.313626950915847E-3</v>
      </c>
      <c r="BG203" s="294"/>
      <c r="BH203" s="108">
        <v>52.599245283018867</v>
      </c>
      <c r="BI203" s="108">
        <v>52.599245283018867</v>
      </c>
      <c r="BJ203" s="157">
        <f t="shared" ref="BJ203:BJ266" si="172">BI203-BH203</f>
        <v>0</v>
      </c>
      <c r="BK203" s="158">
        <f t="shared" ref="BK203:BK266" si="173">BJ203/BH203</f>
        <v>0</v>
      </c>
      <c r="BL203" s="158"/>
      <c r="BM203" s="108">
        <f t="shared" ref="BM203:BM266" si="174">AI203/E203</f>
        <v>1386.2898402014605</v>
      </c>
      <c r="BN203" s="108">
        <f t="shared" ref="BN203:BN266" si="175">AJ203/F203</f>
        <v>1380.0706807288316</v>
      </c>
      <c r="BO203" s="268">
        <f t="shared" ref="BO203:BO266" si="176">BN203-BM203</f>
        <v>-6.2191594726289168</v>
      </c>
      <c r="BP203" s="158">
        <f t="shared" ref="BP203:BP266" si="177">BO203/BM203</f>
        <v>-4.486189894982659E-3</v>
      </c>
    </row>
    <row r="204" spans="1:68">
      <c r="A204" s="82">
        <v>620</v>
      </c>
      <c r="B204" s="92">
        <v>18</v>
      </c>
      <c r="C204" s="92">
        <v>18</v>
      </c>
      <c r="D204" s="83" t="s">
        <v>217</v>
      </c>
      <c r="E204" s="85">
        <v>2359</v>
      </c>
      <c r="F204" s="108">
        <v>2345</v>
      </c>
      <c r="G204" s="157">
        <f t="shared" si="144"/>
        <v>-14</v>
      </c>
      <c r="H204" s="158">
        <f t="shared" si="145"/>
        <v>-5.9347181008902079E-3</v>
      </c>
      <c r="I204" s="158"/>
      <c r="J204" s="108">
        <v>2990338.0911232857</v>
      </c>
      <c r="K204" s="291">
        <v>2858832.4602994313</v>
      </c>
      <c r="L204" s="157">
        <f t="shared" si="146"/>
        <v>-131505.63082385436</v>
      </c>
      <c r="M204" s="158">
        <f t="shared" si="147"/>
        <v>-4.3976843693435276E-2</v>
      </c>
      <c r="N204" s="158"/>
      <c r="O204" s="108">
        <v>962297.04346247751</v>
      </c>
      <c r="P204" s="291">
        <v>983260.8271114995</v>
      </c>
      <c r="Q204" s="157">
        <f t="shared" si="148"/>
        <v>20963.783649021992</v>
      </c>
      <c r="R204" s="158">
        <f t="shared" si="149"/>
        <v>2.178514814260616E-2</v>
      </c>
      <c r="S204" s="158"/>
      <c r="T204" s="108">
        <v>449168.83703626262</v>
      </c>
      <c r="U204" s="108">
        <v>478850.62487184501</v>
      </c>
      <c r="V204" s="157">
        <f t="shared" si="150"/>
        <v>29681.787835582392</v>
      </c>
      <c r="W204" s="158">
        <f t="shared" si="151"/>
        <v>6.6081583111221268E-2</v>
      </c>
      <c r="X204" s="159"/>
      <c r="Y204" s="89">
        <v>4401803.9716220256</v>
      </c>
      <c r="Z204" s="89">
        <v>4320943.9122827761</v>
      </c>
      <c r="AA204" s="157">
        <f t="shared" si="152"/>
        <v>-80860.059339249507</v>
      </c>
      <c r="AB204" s="158">
        <f t="shared" si="153"/>
        <v>-1.8369754732501933E-2</v>
      </c>
      <c r="AC204" s="158"/>
      <c r="AD204" s="204">
        <v>305419</v>
      </c>
      <c r="AE204" s="204">
        <v>305419</v>
      </c>
      <c r="AF204" s="292">
        <f t="shared" si="154"/>
        <v>0</v>
      </c>
      <c r="AG204" s="203">
        <f t="shared" si="155"/>
        <v>0</v>
      </c>
      <c r="AH204" s="158"/>
      <c r="AI204" s="291">
        <f t="shared" si="142"/>
        <v>4707222.9716220256</v>
      </c>
      <c r="AJ204" s="291">
        <f t="shared" si="143"/>
        <v>4626362.9122827761</v>
      </c>
      <c r="AK204" s="157">
        <f t="shared" si="156"/>
        <v>-80860.059339249507</v>
      </c>
      <c r="AL204" s="158">
        <f t="shared" si="157"/>
        <v>-1.71778689530372E-2</v>
      </c>
      <c r="AN204" s="108">
        <f t="shared" si="158"/>
        <v>1267.6295426550596</v>
      </c>
      <c r="AO204" s="108">
        <f t="shared" si="159"/>
        <v>1219.1183199571135</v>
      </c>
      <c r="AP204" s="157">
        <f t="shared" si="160"/>
        <v>-48.511222697946096</v>
      </c>
      <c r="AQ204" s="158">
        <f t="shared" si="161"/>
        <v>-3.8269242760261786E-2</v>
      </c>
      <c r="AR204" s="293"/>
      <c r="AS204" s="108">
        <v>407.92583444784975</v>
      </c>
      <c r="AT204" s="108">
        <f t="shared" si="162"/>
        <v>419.3009923716416</v>
      </c>
      <c r="AU204" s="108">
        <f t="shared" si="163"/>
        <v>11.375157923791846</v>
      </c>
      <c r="AV204" s="180">
        <f t="shared" si="164"/>
        <v>2.7885357982263499E-2</v>
      </c>
      <c r="AW204" s="293"/>
      <c r="AX204" s="108">
        <v>190.40645910820797</v>
      </c>
      <c r="AY204" s="108">
        <f t="shared" si="165"/>
        <v>204.20069290910234</v>
      </c>
      <c r="AZ204" s="157">
        <f t="shared" si="166"/>
        <v>13.794233800894375</v>
      </c>
      <c r="BA204" s="158">
        <f t="shared" si="167"/>
        <v>7.2446249279049482E-2</v>
      </c>
      <c r="BB204" s="293"/>
      <c r="BC204" s="108">
        <f t="shared" si="168"/>
        <v>1865.9618362111173</v>
      </c>
      <c r="BD204" s="108">
        <f t="shared" si="169"/>
        <v>1842.6200052378576</v>
      </c>
      <c r="BE204" s="157">
        <f t="shared" si="170"/>
        <v>-23.341830973259675</v>
      </c>
      <c r="BF204" s="158">
        <f t="shared" si="171"/>
        <v>-1.2509275656278079E-2</v>
      </c>
      <c r="BG204" s="294"/>
      <c r="BH204" s="108">
        <v>129.46969054684189</v>
      </c>
      <c r="BI204" s="108">
        <v>129.46969054684189</v>
      </c>
      <c r="BJ204" s="157">
        <f t="shared" si="172"/>
        <v>0</v>
      </c>
      <c r="BK204" s="158">
        <f t="shared" si="173"/>
        <v>0</v>
      </c>
      <c r="BL204" s="158"/>
      <c r="BM204" s="108">
        <f t="shared" si="174"/>
        <v>1995.4315267579591</v>
      </c>
      <c r="BN204" s="108">
        <f t="shared" si="175"/>
        <v>1972.8626491610985</v>
      </c>
      <c r="BO204" s="268">
        <f t="shared" si="176"/>
        <v>-22.568877596860602</v>
      </c>
      <c r="BP204" s="158">
        <f t="shared" si="177"/>
        <v>-1.1310274140816534E-2</v>
      </c>
    </row>
    <row r="205" spans="1:68">
      <c r="A205" s="82">
        <v>623</v>
      </c>
      <c r="B205" s="92">
        <v>10</v>
      </c>
      <c r="C205" s="92">
        <v>10</v>
      </c>
      <c r="D205" s="83" t="s">
        <v>218</v>
      </c>
      <c r="E205" s="85">
        <v>2108</v>
      </c>
      <c r="F205" s="108">
        <v>2101</v>
      </c>
      <c r="G205" s="157">
        <f t="shared" si="144"/>
        <v>-7</v>
      </c>
      <c r="H205" s="158">
        <f t="shared" si="145"/>
        <v>-3.3206831119544592E-3</v>
      </c>
      <c r="I205" s="158"/>
      <c r="J205" s="108">
        <v>1533102.7468283596</v>
      </c>
      <c r="K205" s="291">
        <v>1552413.5626591598</v>
      </c>
      <c r="L205" s="157">
        <f t="shared" si="146"/>
        <v>19310.815830800217</v>
      </c>
      <c r="M205" s="158">
        <f t="shared" si="147"/>
        <v>1.2595904528088477E-2</v>
      </c>
      <c r="N205" s="158"/>
      <c r="O205" s="108">
        <v>-49426.714111726942</v>
      </c>
      <c r="P205" s="291">
        <v>-63665.141636759618</v>
      </c>
      <c r="Q205" s="157">
        <f t="shared" si="148"/>
        <v>-14238.427525032675</v>
      </c>
      <c r="R205" s="158">
        <f t="shared" si="149"/>
        <v>0.28807149698131518</v>
      </c>
      <c r="S205" s="158"/>
      <c r="T205" s="108">
        <v>403825.34301499452</v>
      </c>
      <c r="U205" s="108">
        <v>420623.91528960003</v>
      </c>
      <c r="V205" s="157">
        <f t="shared" si="150"/>
        <v>16798.572274605511</v>
      </c>
      <c r="W205" s="158">
        <f t="shared" si="151"/>
        <v>4.1598608322067986E-2</v>
      </c>
      <c r="X205" s="159"/>
      <c r="Y205" s="89">
        <v>1887501.375731627</v>
      </c>
      <c r="Z205" s="89">
        <v>1909372.3363120002</v>
      </c>
      <c r="AA205" s="157">
        <f t="shared" si="152"/>
        <v>21870.960580373183</v>
      </c>
      <c r="AB205" s="158">
        <f t="shared" si="153"/>
        <v>1.1587255438102998E-2</v>
      </c>
      <c r="AC205" s="158"/>
      <c r="AD205" s="204">
        <v>-505943</v>
      </c>
      <c r="AE205" s="204">
        <v>-505943</v>
      </c>
      <c r="AF205" s="292">
        <f t="shared" si="154"/>
        <v>0</v>
      </c>
      <c r="AG205" s="203">
        <f t="shared" si="155"/>
        <v>0</v>
      </c>
      <c r="AH205" s="158"/>
      <c r="AI205" s="291">
        <f t="shared" si="142"/>
        <v>1381558.375731627</v>
      </c>
      <c r="AJ205" s="291">
        <f t="shared" si="143"/>
        <v>1403429.3363120002</v>
      </c>
      <c r="AK205" s="157">
        <f t="shared" si="156"/>
        <v>21870.960580373183</v>
      </c>
      <c r="AL205" s="158">
        <f t="shared" si="157"/>
        <v>1.5830645280400152E-2</v>
      </c>
      <c r="AN205" s="108">
        <f t="shared" si="158"/>
        <v>727.27834289770374</v>
      </c>
      <c r="AO205" s="108">
        <f t="shared" si="159"/>
        <v>738.89269998056147</v>
      </c>
      <c r="AP205" s="157">
        <f t="shared" si="160"/>
        <v>11.614357082857737</v>
      </c>
      <c r="AQ205" s="158">
        <f t="shared" si="161"/>
        <v>1.5969617679776515E-2</v>
      </c>
      <c r="AR205" s="293"/>
      <c r="AS205" s="108">
        <v>-23.447207832887543</v>
      </c>
      <c r="AT205" s="108">
        <f t="shared" si="162"/>
        <v>-30.302304443959837</v>
      </c>
      <c r="AU205" s="108">
        <f t="shared" si="163"/>
        <v>-6.8550966110722946</v>
      </c>
      <c r="AV205" s="180">
        <f t="shared" si="164"/>
        <v>0.2923630250531235</v>
      </c>
      <c r="AW205" s="293"/>
      <c r="AX205" s="108">
        <v>191.56799953272986</v>
      </c>
      <c r="AY205" s="108">
        <f t="shared" si="165"/>
        <v>200.20176834345551</v>
      </c>
      <c r="AZ205" s="157">
        <f t="shared" si="166"/>
        <v>8.6337688107256554</v>
      </c>
      <c r="BA205" s="158">
        <f t="shared" si="167"/>
        <v>4.5068951138942992E-2</v>
      </c>
      <c r="BB205" s="293"/>
      <c r="BC205" s="108">
        <f t="shared" si="168"/>
        <v>895.39913459754598</v>
      </c>
      <c r="BD205" s="108">
        <f t="shared" si="169"/>
        <v>908.79216388005716</v>
      </c>
      <c r="BE205" s="157">
        <f t="shared" si="170"/>
        <v>13.393029282511179</v>
      </c>
      <c r="BF205" s="158">
        <f t="shared" si="171"/>
        <v>1.4957608026426034E-2</v>
      </c>
      <c r="BG205" s="294"/>
      <c r="BH205" s="108">
        <v>-240.01091081593927</v>
      </c>
      <c r="BI205" s="108">
        <v>-240.01091081593927</v>
      </c>
      <c r="BJ205" s="157">
        <f t="shared" si="172"/>
        <v>0</v>
      </c>
      <c r="BK205" s="158">
        <f t="shared" si="173"/>
        <v>0</v>
      </c>
      <c r="BL205" s="158"/>
      <c r="BM205" s="108">
        <f t="shared" si="174"/>
        <v>655.38822378160671</v>
      </c>
      <c r="BN205" s="108">
        <f t="shared" si="175"/>
        <v>667.98159748310331</v>
      </c>
      <c r="BO205" s="268">
        <f t="shared" si="176"/>
        <v>12.593373701496603</v>
      </c>
      <c r="BP205" s="158">
        <f t="shared" si="177"/>
        <v>1.9215135769197249E-2</v>
      </c>
    </row>
    <row r="206" spans="1:68">
      <c r="A206" s="82">
        <v>624</v>
      </c>
      <c r="B206" s="92">
        <v>8</v>
      </c>
      <c r="C206" s="92">
        <v>8</v>
      </c>
      <c r="D206" s="83" t="s">
        <v>219</v>
      </c>
      <c r="E206" s="85">
        <v>5065</v>
      </c>
      <c r="F206" s="108">
        <v>5001</v>
      </c>
      <c r="G206" s="157">
        <f t="shared" si="144"/>
        <v>-64</v>
      </c>
      <c r="H206" s="158">
        <f t="shared" si="145"/>
        <v>-1.2635735439289239E-2</v>
      </c>
      <c r="I206" s="158"/>
      <c r="J206" s="108">
        <v>3649713.4189072307</v>
      </c>
      <c r="K206" s="291">
        <v>3568560.2653517113</v>
      </c>
      <c r="L206" s="157">
        <f t="shared" si="146"/>
        <v>-81153.153555519413</v>
      </c>
      <c r="M206" s="158">
        <f t="shared" si="147"/>
        <v>-2.223548652754705E-2</v>
      </c>
      <c r="N206" s="158"/>
      <c r="O206" s="108">
        <v>914761.63957461121</v>
      </c>
      <c r="P206" s="291">
        <v>604348.8130418394</v>
      </c>
      <c r="Q206" s="157">
        <f t="shared" si="148"/>
        <v>-310412.82653277181</v>
      </c>
      <c r="R206" s="158">
        <f t="shared" si="149"/>
        <v>-0.33933738922100204</v>
      </c>
      <c r="S206" s="158"/>
      <c r="T206" s="108">
        <v>384569.39026934351</v>
      </c>
      <c r="U206" s="108">
        <v>411496.36649417522</v>
      </c>
      <c r="V206" s="157">
        <f t="shared" si="150"/>
        <v>26926.976224831713</v>
      </c>
      <c r="W206" s="158">
        <f t="shared" si="151"/>
        <v>7.0018511369229569E-2</v>
      </c>
      <c r="X206" s="159"/>
      <c r="Y206" s="89">
        <v>4949044.448751186</v>
      </c>
      <c r="Z206" s="89">
        <v>4584405.4448877256</v>
      </c>
      <c r="AA206" s="157">
        <f t="shared" si="152"/>
        <v>-364639.00386346038</v>
      </c>
      <c r="AB206" s="158">
        <f t="shared" si="153"/>
        <v>-7.3678668203408709E-2</v>
      </c>
      <c r="AC206" s="158"/>
      <c r="AD206" s="204">
        <v>-797862</v>
      </c>
      <c r="AE206" s="204">
        <v>-797862</v>
      </c>
      <c r="AF206" s="292">
        <f t="shared" si="154"/>
        <v>0</v>
      </c>
      <c r="AG206" s="203">
        <f t="shared" si="155"/>
        <v>0</v>
      </c>
      <c r="AH206" s="158"/>
      <c r="AI206" s="291">
        <f t="shared" si="142"/>
        <v>4151182.448751186</v>
      </c>
      <c r="AJ206" s="291">
        <f t="shared" si="143"/>
        <v>3786543.4448877256</v>
      </c>
      <c r="AK206" s="157">
        <f t="shared" si="156"/>
        <v>-364639.00386346038</v>
      </c>
      <c r="AL206" s="158">
        <f t="shared" si="157"/>
        <v>-8.7839792243570497E-2</v>
      </c>
      <c r="AN206" s="108">
        <f t="shared" si="158"/>
        <v>720.57520610211861</v>
      </c>
      <c r="AO206" s="108">
        <f t="shared" si="159"/>
        <v>713.56933920250174</v>
      </c>
      <c r="AP206" s="157">
        <f t="shared" si="160"/>
        <v>-7.0058668996168763</v>
      </c>
      <c r="AQ206" s="158">
        <f t="shared" si="161"/>
        <v>-9.7226033317388636E-3</v>
      </c>
      <c r="AR206" s="293"/>
      <c r="AS206" s="108">
        <v>180.60446980742572</v>
      </c>
      <c r="AT206" s="108">
        <f t="shared" si="162"/>
        <v>120.84559348966995</v>
      </c>
      <c r="AU206" s="108">
        <f t="shared" si="163"/>
        <v>-59.758876317755764</v>
      </c>
      <c r="AV206" s="180">
        <f t="shared" si="164"/>
        <v>-0.3308825987611228</v>
      </c>
      <c r="AW206" s="293"/>
      <c r="AX206" s="108">
        <v>75.926829273315604</v>
      </c>
      <c r="AY206" s="108">
        <f t="shared" si="165"/>
        <v>82.282816735487941</v>
      </c>
      <c r="AZ206" s="157">
        <f t="shared" si="166"/>
        <v>6.3559874621723367</v>
      </c>
      <c r="BA206" s="158">
        <f t="shared" si="167"/>
        <v>8.3712009615106386E-2</v>
      </c>
      <c r="BB206" s="293"/>
      <c r="BC206" s="108">
        <f t="shared" si="168"/>
        <v>977.10650518286002</v>
      </c>
      <c r="BD206" s="108">
        <f t="shared" si="169"/>
        <v>916.69774942765957</v>
      </c>
      <c r="BE206" s="157">
        <f t="shared" si="170"/>
        <v>-60.408755755200445</v>
      </c>
      <c r="BF206" s="158">
        <f t="shared" si="171"/>
        <v>-6.1824126064840071E-2</v>
      </c>
      <c r="BG206" s="294"/>
      <c r="BH206" s="108">
        <v>-157.52458045409674</v>
      </c>
      <c r="BI206" s="108">
        <v>-157.52458045409674</v>
      </c>
      <c r="BJ206" s="157">
        <f t="shared" si="172"/>
        <v>0</v>
      </c>
      <c r="BK206" s="158">
        <f t="shared" si="173"/>
        <v>0</v>
      </c>
      <c r="BL206" s="158"/>
      <c r="BM206" s="108">
        <f t="shared" si="174"/>
        <v>819.58192472876328</v>
      </c>
      <c r="BN206" s="108">
        <f t="shared" si="175"/>
        <v>757.15725752603987</v>
      </c>
      <c r="BO206" s="268">
        <f t="shared" si="176"/>
        <v>-62.424667202723413</v>
      </c>
      <c r="BP206" s="158">
        <f t="shared" si="177"/>
        <v>-7.6166476247487472E-2</v>
      </c>
    </row>
    <row r="207" spans="1:68">
      <c r="A207" s="82">
        <v>625</v>
      </c>
      <c r="B207" s="92">
        <v>17</v>
      </c>
      <c r="C207" s="92">
        <v>17</v>
      </c>
      <c r="D207" s="83" t="s">
        <v>220</v>
      </c>
      <c r="E207" s="85">
        <v>2980</v>
      </c>
      <c r="F207" s="108">
        <v>2976</v>
      </c>
      <c r="G207" s="157">
        <f t="shared" si="144"/>
        <v>-4</v>
      </c>
      <c r="H207" s="158">
        <f t="shared" si="145"/>
        <v>-1.3422818791946308E-3</v>
      </c>
      <c r="I207" s="158"/>
      <c r="J207" s="108">
        <v>3250694.5942485537</v>
      </c>
      <c r="K207" s="291">
        <v>3173579.9468231266</v>
      </c>
      <c r="L207" s="157">
        <f t="shared" si="146"/>
        <v>-77114.647425427102</v>
      </c>
      <c r="M207" s="158">
        <f t="shared" si="147"/>
        <v>-2.3722513816544274E-2</v>
      </c>
      <c r="N207" s="158"/>
      <c r="O207" s="108">
        <v>629014.57954646857</v>
      </c>
      <c r="P207" s="291">
        <v>649762.76344322658</v>
      </c>
      <c r="Q207" s="157">
        <f t="shared" si="148"/>
        <v>20748.183896758012</v>
      </c>
      <c r="R207" s="158">
        <f t="shared" si="149"/>
        <v>3.2985219375547457E-2</v>
      </c>
      <c r="S207" s="158"/>
      <c r="T207" s="108">
        <v>390644.18436906219</v>
      </c>
      <c r="U207" s="108">
        <v>417834.78165576805</v>
      </c>
      <c r="V207" s="157">
        <f t="shared" si="150"/>
        <v>27190.597286705859</v>
      </c>
      <c r="W207" s="158">
        <f t="shared" si="151"/>
        <v>6.9604510638298575E-2</v>
      </c>
      <c r="X207" s="159"/>
      <c r="Y207" s="89">
        <v>4270353.3581640841</v>
      </c>
      <c r="Z207" s="89">
        <v>4241177.4919221215</v>
      </c>
      <c r="AA207" s="157">
        <f t="shared" si="152"/>
        <v>-29175.866241962649</v>
      </c>
      <c r="AB207" s="158">
        <f t="shared" si="153"/>
        <v>-6.8321901713786926E-3</v>
      </c>
      <c r="AC207" s="158"/>
      <c r="AD207" s="204">
        <v>364919</v>
      </c>
      <c r="AE207" s="204">
        <v>364919</v>
      </c>
      <c r="AF207" s="292">
        <f t="shared" si="154"/>
        <v>0</v>
      </c>
      <c r="AG207" s="203">
        <f t="shared" si="155"/>
        <v>0</v>
      </c>
      <c r="AH207" s="158"/>
      <c r="AI207" s="291">
        <f t="shared" si="142"/>
        <v>4635272.3581640841</v>
      </c>
      <c r="AJ207" s="291">
        <f t="shared" si="143"/>
        <v>4606096.4919221215</v>
      </c>
      <c r="AK207" s="157">
        <f t="shared" si="156"/>
        <v>-29175.866241962649</v>
      </c>
      <c r="AL207" s="158">
        <f t="shared" si="157"/>
        <v>-6.2943154118172426E-3</v>
      </c>
      <c r="AN207" s="108">
        <f t="shared" si="158"/>
        <v>1090.8371121639443</v>
      </c>
      <c r="AO207" s="108">
        <f t="shared" si="159"/>
        <v>1066.3911111636851</v>
      </c>
      <c r="AP207" s="157">
        <f t="shared" si="160"/>
        <v>-24.44600100025923</v>
      </c>
      <c r="AQ207" s="158">
        <f t="shared" si="161"/>
        <v>-2.2410312894254728E-2</v>
      </c>
      <c r="AR207" s="293"/>
      <c r="AS207" s="108">
        <v>211.0787179686136</v>
      </c>
      <c r="AT207" s="108">
        <f t="shared" si="162"/>
        <v>218.33426190968635</v>
      </c>
      <c r="AU207" s="108">
        <f t="shared" si="163"/>
        <v>7.2555439410727445</v>
      </c>
      <c r="AV207" s="180">
        <f t="shared" si="164"/>
        <v>3.4373640369331833E-2</v>
      </c>
      <c r="AW207" s="293"/>
      <c r="AX207" s="108">
        <v>131.08865247283967</v>
      </c>
      <c r="AY207" s="108">
        <f t="shared" si="165"/>
        <v>140.40147233056723</v>
      </c>
      <c r="AZ207" s="157">
        <f t="shared" si="166"/>
        <v>9.3128198577275612</v>
      </c>
      <c r="BA207" s="158">
        <f t="shared" si="167"/>
        <v>7.1042151109586615E-2</v>
      </c>
      <c r="BB207" s="293"/>
      <c r="BC207" s="108">
        <f t="shared" si="168"/>
        <v>1433.0044826053975</v>
      </c>
      <c r="BD207" s="108">
        <f t="shared" si="169"/>
        <v>1425.1268454039387</v>
      </c>
      <c r="BE207" s="157">
        <f t="shared" si="170"/>
        <v>-7.8776372014588105</v>
      </c>
      <c r="BF207" s="158">
        <f t="shared" si="171"/>
        <v>-5.497287201179017E-3</v>
      </c>
      <c r="BG207" s="294"/>
      <c r="BH207" s="108">
        <v>122.45604026845638</v>
      </c>
      <c r="BI207" s="108">
        <v>122.45604026845638</v>
      </c>
      <c r="BJ207" s="157">
        <f t="shared" si="172"/>
        <v>0</v>
      </c>
      <c r="BK207" s="158">
        <f t="shared" si="173"/>
        <v>0</v>
      </c>
      <c r="BL207" s="158"/>
      <c r="BM207" s="108">
        <f t="shared" si="174"/>
        <v>1555.4605228738537</v>
      </c>
      <c r="BN207" s="108">
        <f t="shared" si="175"/>
        <v>1547.7474771243687</v>
      </c>
      <c r="BO207" s="268">
        <f t="shared" si="176"/>
        <v>-7.7130457494849907</v>
      </c>
      <c r="BP207" s="158">
        <f t="shared" si="177"/>
        <v>-4.9586894916718574E-3</v>
      </c>
    </row>
    <row r="208" spans="1:68">
      <c r="A208" s="82">
        <v>626</v>
      </c>
      <c r="B208" s="92">
        <v>17</v>
      </c>
      <c r="C208" s="92">
        <v>17</v>
      </c>
      <c r="D208" s="83" t="s">
        <v>221</v>
      </c>
      <c r="E208" s="85">
        <v>4756</v>
      </c>
      <c r="F208" s="108">
        <v>4702</v>
      </c>
      <c r="G208" s="157">
        <f t="shared" si="144"/>
        <v>-54</v>
      </c>
      <c r="H208" s="158">
        <f t="shared" si="145"/>
        <v>-1.1354079058031959E-2</v>
      </c>
      <c r="I208" s="158"/>
      <c r="J208" s="108">
        <v>1149090.8850194225</v>
      </c>
      <c r="K208" s="291">
        <v>1275508.1690804579</v>
      </c>
      <c r="L208" s="157">
        <f t="shared" si="146"/>
        <v>126417.28406103537</v>
      </c>
      <c r="M208" s="158">
        <f t="shared" si="147"/>
        <v>0.11001504381343918</v>
      </c>
      <c r="N208" s="158"/>
      <c r="O208" s="108">
        <v>2275942.0181209282</v>
      </c>
      <c r="P208" s="291">
        <v>2430895.9983442249</v>
      </c>
      <c r="Q208" s="157">
        <f t="shared" si="148"/>
        <v>154953.98022329668</v>
      </c>
      <c r="R208" s="158">
        <f t="shared" si="149"/>
        <v>6.8083448079767142E-2</v>
      </c>
      <c r="S208" s="158"/>
      <c r="T208" s="108">
        <v>671988.36361297383</v>
      </c>
      <c r="U208" s="108">
        <v>720964.07489040087</v>
      </c>
      <c r="V208" s="157">
        <f t="shared" si="150"/>
        <v>48975.711277427035</v>
      </c>
      <c r="W208" s="158">
        <f t="shared" si="151"/>
        <v>7.2881784759050078E-2</v>
      </c>
      <c r="X208" s="159"/>
      <c r="Y208" s="89">
        <v>4097021.2667533243</v>
      </c>
      <c r="Z208" s="89">
        <v>4427368.2423150837</v>
      </c>
      <c r="AA208" s="157">
        <f t="shared" si="152"/>
        <v>330346.97556175943</v>
      </c>
      <c r="AB208" s="158">
        <f t="shared" si="153"/>
        <v>8.0631013132021687E-2</v>
      </c>
      <c r="AC208" s="158"/>
      <c r="AD208" s="204">
        <v>-74072</v>
      </c>
      <c r="AE208" s="204">
        <v>-74072</v>
      </c>
      <c r="AF208" s="292">
        <f t="shared" si="154"/>
        <v>0</v>
      </c>
      <c r="AG208" s="203">
        <f t="shared" si="155"/>
        <v>0</v>
      </c>
      <c r="AH208" s="158"/>
      <c r="AI208" s="291">
        <f t="shared" si="142"/>
        <v>4022949.2667533243</v>
      </c>
      <c r="AJ208" s="291">
        <f t="shared" si="143"/>
        <v>4353296.2423150837</v>
      </c>
      <c r="AK208" s="157">
        <f t="shared" si="156"/>
        <v>330346.97556175943</v>
      </c>
      <c r="AL208" s="158">
        <f t="shared" si="157"/>
        <v>8.2115620570169953E-2</v>
      </c>
      <c r="AN208" s="108">
        <f t="shared" si="158"/>
        <v>241.6086806180451</v>
      </c>
      <c r="AO208" s="108">
        <f t="shared" si="159"/>
        <v>271.26928308814502</v>
      </c>
      <c r="AP208" s="157">
        <f t="shared" si="160"/>
        <v>29.660602470099917</v>
      </c>
      <c r="AQ208" s="158">
        <f t="shared" si="161"/>
        <v>0.12276298349143275</v>
      </c>
      <c r="AR208" s="293"/>
      <c r="AS208" s="108">
        <v>478.54121491188567</v>
      </c>
      <c r="AT208" s="108">
        <f t="shared" si="162"/>
        <v>516.99191798048173</v>
      </c>
      <c r="AU208" s="108">
        <f t="shared" si="163"/>
        <v>38.450703068596056</v>
      </c>
      <c r="AV208" s="180">
        <f t="shared" si="164"/>
        <v>8.0349825407778144E-2</v>
      </c>
      <c r="AW208" s="293"/>
      <c r="AX208" s="108">
        <v>141.29275938035616</v>
      </c>
      <c r="AY208" s="108">
        <f t="shared" si="165"/>
        <v>153.33136428974922</v>
      </c>
      <c r="AZ208" s="157">
        <f t="shared" si="166"/>
        <v>12.038604909393058</v>
      </c>
      <c r="BA208" s="158">
        <f t="shared" si="167"/>
        <v>8.5203268463215937E-2</v>
      </c>
      <c r="BB208" s="293"/>
      <c r="BC208" s="108">
        <f t="shared" si="168"/>
        <v>861.44265491028682</v>
      </c>
      <c r="BD208" s="108">
        <f t="shared" si="169"/>
        <v>941.59256535837596</v>
      </c>
      <c r="BE208" s="157">
        <f t="shared" si="170"/>
        <v>80.149910448089145</v>
      </c>
      <c r="BF208" s="158">
        <f t="shared" si="171"/>
        <v>9.3041492653316765E-2</v>
      </c>
      <c r="BG208" s="294"/>
      <c r="BH208" s="108">
        <v>-15.574432296047098</v>
      </c>
      <c r="BI208" s="108">
        <v>-15.574432296047098</v>
      </c>
      <c r="BJ208" s="157">
        <f t="shared" si="172"/>
        <v>0</v>
      </c>
      <c r="BK208" s="158">
        <f t="shared" si="173"/>
        <v>0</v>
      </c>
      <c r="BL208" s="158"/>
      <c r="BM208" s="108">
        <f t="shared" si="174"/>
        <v>845.86822261423981</v>
      </c>
      <c r="BN208" s="108">
        <f t="shared" si="175"/>
        <v>925.83926888878852</v>
      </c>
      <c r="BO208" s="268">
        <f t="shared" si="176"/>
        <v>79.971046274548712</v>
      </c>
      <c r="BP208" s="158">
        <f t="shared" si="177"/>
        <v>9.4543150028015291E-2</v>
      </c>
    </row>
    <row r="209" spans="1:68">
      <c r="A209" s="82">
        <v>630</v>
      </c>
      <c r="B209" s="92">
        <v>17</v>
      </c>
      <c r="C209" s="92">
        <v>17</v>
      </c>
      <c r="D209" s="83" t="s">
        <v>222</v>
      </c>
      <c r="E209" s="85">
        <v>1646</v>
      </c>
      <c r="F209" s="108">
        <v>1641</v>
      </c>
      <c r="G209" s="157">
        <f t="shared" si="144"/>
        <v>-5</v>
      </c>
      <c r="H209" s="158">
        <f t="shared" si="145"/>
        <v>-3.0376670716889429E-3</v>
      </c>
      <c r="I209" s="158"/>
      <c r="J209" s="108">
        <v>2175227.0345549509</v>
      </c>
      <c r="K209" s="291">
        <v>2283635.179629575</v>
      </c>
      <c r="L209" s="157">
        <f t="shared" si="146"/>
        <v>108408.1450746241</v>
      </c>
      <c r="M209" s="158">
        <f t="shared" si="147"/>
        <v>4.9837623085998602E-2</v>
      </c>
      <c r="N209" s="158"/>
      <c r="O209" s="108">
        <v>786986.46574487735</v>
      </c>
      <c r="P209" s="291">
        <v>763996.96623298258</v>
      </c>
      <c r="Q209" s="157">
        <f t="shared" si="148"/>
        <v>-22989.49951189477</v>
      </c>
      <c r="R209" s="158">
        <f t="shared" si="149"/>
        <v>-2.9212064644765352E-2</v>
      </c>
      <c r="S209" s="158"/>
      <c r="T209" s="108">
        <v>211001.95813895692</v>
      </c>
      <c r="U209" s="108">
        <v>224389.1724064817</v>
      </c>
      <c r="V209" s="157">
        <f t="shared" si="150"/>
        <v>13387.214267524774</v>
      </c>
      <c r="W209" s="158">
        <f t="shared" si="151"/>
        <v>6.3445924320325614E-2</v>
      </c>
      <c r="X209" s="159"/>
      <c r="Y209" s="89">
        <v>3173215.4584387848</v>
      </c>
      <c r="Z209" s="89">
        <v>3272021.318269039</v>
      </c>
      <c r="AA209" s="157">
        <f t="shared" si="152"/>
        <v>98805.859830254223</v>
      </c>
      <c r="AB209" s="158">
        <f t="shared" si="153"/>
        <v>3.1137456981527027E-2</v>
      </c>
      <c r="AC209" s="158"/>
      <c r="AD209" s="204">
        <v>-102723</v>
      </c>
      <c r="AE209" s="204">
        <v>-102723</v>
      </c>
      <c r="AF209" s="292">
        <f t="shared" si="154"/>
        <v>0</v>
      </c>
      <c r="AG209" s="203">
        <f t="shared" si="155"/>
        <v>0</v>
      </c>
      <c r="AH209" s="158"/>
      <c r="AI209" s="291">
        <f t="shared" si="142"/>
        <v>3070492.4584387848</v>
      </c>
      <c r="AJ209" s="291">
        <f t="shared" si="143"/>
        <v>3169298.318269039</v>
      </c>
      <c r="AK209" s="157">
        <f t="shared" si="156"/>
        <v>98805.859830254223</v>
      </c>
      <c r="AL209" s="158">
        <f t="shared" si="157"/>
        <v>3.2179157307063638E-2</v>
      </c>
      <c r="AN209" s="108">
        <f t="shared" si="158"/>
        <v>1321.5231072630322</v>
      </c>
      <c r="AO209" s="108">
        <f t="shared" si="159"/>
        <v>1391.6119315232022</v>
      </c>
      <c r="AP209" s="157">
        <f t="shared" si="160"/>
        <v>70.088824260169986</v>
      </c>
      <c r="AQ209" s="158">
        <f t="shared" si="161"/>
        <v>5.3036397074682176E-2</v>
      </c>
      <c r="AR209" s="293"/>
      <c r="AS209" s="108">
        <v>478.12057457161444</v>
      </c>
      <c r="AT209" s="108">
        <f t="shared" si="162"/>
        <v>465.56792579706433</v>
      </c>
      <c r="AU209" s="108">
        <f t="shared" si="163"/>
        <v>-12.552648774550107</v>
      </c>
      <c r="AV209" s="180">
        <f t="shared" si="164"/>
        <v>-2.6254148936796968E-2</v>
      </c>
      <c r="AW209" s="293"/>
      <c r="AX209" s="108">
        <v>128.19074006011962</v>
      </c>
      <c r="AY209" s="108">
        <f t="shared" si="165"/>
        <v>136.73928848658238</v>
      </c>
      <c r="AZ209" s="157">
        <f t="shared" si="166"/>
        <v>8.5485484264627587</v>
      </c>
      <c r="BA209" s="158">
        <f t="shared" si="167"/>
        <v>6.6686161749699019E-2</v>
      </c>
      <c r="BB209" s="293"/>
      <c r="BC209" s="108">
        <f t="shared" si="168"/>
        <v>1927.8344218947659</v>
      </c>
      <c r="BD209" s="108">
        <f t="shared" si="169"/>
        <v>1993.919145806849</v>
      </c>
      <c r="BE209" s="157">
        <f t="shared" si="170"/>
        <v>66.084723912083064</v>
      </c>
      <c r="BF209" s="158">
        <f t="shared" si="171"/>
        <v>3.4279253011330661E-2</v>
      </c>
      <c r="BG209" s="294"/>
      <c r="BH209" s="108">
        <v>-62.407654921020658</v>
      </c>
      <c r="BI209" s="108">
        <v>-62.407654921020658</v>
      </c>
      <c r="BJ209" s="157">
        <f t="shared" si="172"/>
        <v>0</v>
      </c>
      <c r="BK209" s="158">
        <f t="shared" si="173"/>
        <v>0</v>
      </c>
      <c r="BL209" s="158"/>
      <c r="BM209" s="108">
        <f t="shared" si="174"/>
        <v>1865.4267669737453</v>
      </c>
      <c r="BN209" s="108">
        <f t="shared" si="175"/>
        <v>1931.3213395911268</v>
      </c>
      <c r="BO209" s="268">
        <f t="shared" si="176"/>
        <v>65.894572617381527</v>
      </c>
      <c r="BP209" s="158">
        <f t="shared" si="177"/>
        <v>3.5324127317140054E-2</v>
      </c>
    </row>
    <row r="210" spans="1:68">
      <c r="A210" s="82">
        <v>631</v>
      </c>
      <c r="B210" s="92">
        <v>2</v>
      </c>
      <c r="C210" s="92">
        <v>2</v>
      </c>
      <c r="D210" s="83" t="s">
        <v>223</v>
      </c>
      <c r="E210" s="85">
        <v>1930</v>
      </c>
      <c r="F210" s="108">
        <v>1919</v>
      </c>
      <c r="G210" s="157">
        <f t="shared" si="144"/>
        <v>-11</v>
      </c>
      <c r="H210" s="158">
        <f t="shared" si="145"/>
        <v>-5.699481865284974E-3</v>
      </c>
      <c r="I210" s="158"/>
      <c r="J210" s="108">
        <v>883210.2310811996</v>
      </c>
      <c r="K210" s="291">
        <v>831566.42365959741</v>
      </c>
      <c r="L210" s="157">
        <f t="shared" si="146"/>
        <v>-51643.807421602192</v>
      </c>
      <c r="M210" s="158">
        <f t="shared" si="147"/>
        <v>-5.8472836482409613E-2</v>
      </c>
      <c r="N210" s="158"/>
      <c r="O210" s="108">
        <v>671163.83056722127</v>
      </c>
      <c r="P210" s="291">
        <v>626530.96876380942</v>
      </c>
      <c r="Q210" s="157">
        <f t="shared" si="148"/>
        <v>-44632.861803411855</v>
      </c>
      <c r="R210" s="158">
        <f t="shared" si="149"/>
        <v>-6.6500695911594715E-2</v>
      </c>
      <c r="S210" s="158"/>
      <c r="T210" s="108">
        <v>172684.47242954324</v>
      </c>
      <c r="U210" s="108">
        <v>187683.88992155521</v>
      </c>
      <c r="V210" s="157">
        <f t="shared" si="150"/>
        <v>14999.417492011969</v>
      </c>
      <c r="W210" s="158">
        <f t="shared" si="151"/>
        <v>8.6860256055343144E-2</v>
      </c>
      <c r="X210" s="159"/>
      <c r="Y210" s="89">
        <v>1727058.5340779643</v>
      </c>
      <c r="Z210" s="89">
        <v>1645781.282344962</v>
      </c>
      <c r="AA210" s="157">
        <f t="shared" si="152"/>
        <v>-81277.251733002253</v>
      </c>
      <c r="AB210" s="158">
        <f t="shared" si="153"/>
        <v>-4.7061086888056318E-2</v>
      </c>
      <c r="AC210" s="158"/>
      <c r="AD210" s="204">
        <v>-477151</v>
      </c>
      <c r="AE210" s="204">
        <v>-477151</v>
      </c>
      <c r="AF210" s="292">
        <f t="shared" si="154"/>
        <v>0</v>
      </c>
      <c r="AG210" s="203">
        <f t="shared" si="155"/>
        <v>0</v>
      </c>
      <c r="AH210" s="158"/>
      <c r="AI210" s="291">
        <f t="shared" si="142"/>
        <v>1249907.5340779643</v>
      </c>
      <c r="AJ210" s="291">
        <f t="shared" si="143"/>
        <v>1168630.282344962</v>
      </c>
      <c r="AK210" s="157">
        <f t="shared" si="156"/>
        <v>-81277.251733002253</v>
      </c>
      <c r="AL210" s="158">
        <f t="shared" si="157"/>
        <v>-6.5026611582879298E-2</v>
      </c>
      <c r="AN210" s="108">
        <f t="shared" si="158"/>
        <v>457.62188138922261</v>
      </c>
      <c r="AO210" s="108">
        <f t="shared" si="159"/>
        <v>433.33320670119718</v>
      </c>
      <c r="AP210" s="157">
        <f t="shared" si="160"/>
        <v>-24.288674688025424</v>
      </c>
      <c r="AQ210" s="158">
        <f t="shared" si="161"/>
        <v>-5.3075859515920087E-2</v>
      </c>
      <c r="AR210" s="293"/>
      <c r="AS210" s="108">
        <v>347.75328008664314</v>
      </c>
      <c r="AT210" s="108">
        <f t="shared" si="162"/>
        <v>326.48825886597677</v>
      </c>
      <c r="AU210" s="108">
        <f t="shared" si="163"/>
        <v>-21.26502122066637</v>
      </c>
      <c r="AV210" s="180">
        <f t="shared" si="164"/>
        <v>-6.1149735856893039E-2</v>
      </c>
      <c r="AW210" s="293"/>
      <c r="AX210" s="108">
        <v>89.473819911680437</v>
      </c>
      <c r="AY210" s="108">
        <f t="shared" si="165"/>
        <v>97.80296504510433</v>
      </c>
      <c r="AZ210" s="157">
        <f t="shared" si="166"/>
        <v>8.3291451334238928</v>
      </c>
      <c r="BA210" s="158">
        <f t="shared" si="167"/>
        <v>9.3090304422518089E-2</v>
      </c>
      <c r="BB210" s="293"/>
      <c r="BC210" s="108">
        <f t="shared" si="168"/>
        <v>894.84898138754625</v>
      </c>
      <c r="BD210" s="108">
        <f t="shared" si="169"/>
        <v>857.62443061227827</v>
      </c>
      <c r="BE210" s="157">
        <f t="shared" si="170"/>
        <v>-37.224550775267971</v>
      </c>
      <c r="BF210" s="158">
        <f t="shared" si="171"/>
        <v>-4.1598696036450597E-2</v>
      </c>
      <c r="BG210" s="294"/>
      <c r="BH210" s="108">
        <v>-247.22849740932642</v>
      </c>
      <c r="BI210" s="108">
        <v>-247.22849740932642</v>
      </c>
      <c r="BJ210" s="157">
        <f t="shared" si="172"/>
        <v>0</v>
      </c>
      <c r="BK210" s="158">
        <f t="shared" si="173"/>
        <v>0</v>
      </c>
      <c r="BL210" s="158"/>
      <c r="BM210" s="108">
        <f t="shared" si="174"/>
        <v>647.6204839782198</v>
      </c>
      <c r="BN210" s="108">
        <f t="shared" si="175"/>
        <v>608.97878183687442</v>
      </c>
      <c r="BO210" s="268">
        <f t="shared" si="176"/>
        <v>-38.641702141345377</v>
      </c>
      <c r="BP210" s="158">
        <f t="shared" si="177"/>
        <v>-5.9667201852504931E-2</v>
      </c>
    </row>
    <row r="211" spans="1:68">
      <c r="A211" s="82">
        <v>635</v>
      </c>
      <c r="B211" s="92">
        <v>6</v>
      </c>
      <c r="C211" s="92">
        <v>6</v>
      </c>
      <c r="D211" s="83" t="s">
        <v>224</v>
      </c>
      <c r="E211" s="85">
        <v>6337</v>
      </c>
      <c r="F211" s="108">
        <v>6238</v>
      </c>
      <c r="G211" s="157">
        <f t="shared" si="144"/>
        <v>-99</v>
      </c>
      <c r="H211" s="158">
        <f t="shared" si="145"/>
        <v>-1.5622534322234496E-2</v>
      </c>
      <c r="I211" s="158"/>
      <c r="J211" s="108">
        <v>1539003.1291903206</v>
      </c>
      <c r="K211" s="291">
        <v>1152659.6940784482</v>
      </c>
      <c r="L211" s="157">
        <f t="shared" si="146"/>
        <v>-386343.43511187239</v>
      </c>
      <c r="M211" s="158">
        <f t="shared" si="147"/>
        <v>-0.25103486002340369</v>
      </c>
      <c r="N211" s="158"/>
      <c r="O211" s="108">
        <v>2187344.6298287353</v>
      </c>
      <c r="P211" s="291">
        <v>2152560.2067407039</v>
      </c>
      <c r="Q211" s="157">
        <f t="shared" si="148"/>
        <v>-34784.423088031355</v>
      </c>
      <c r="R211" s="158">
        <f t="shared" si="149"/>
        <v>-1.5902580056968391E-2</v>
      </c>
      <c r="S211" s="158"/>
      <c r="T211" s="108">
        <v>822417.47027021274</v>
      </c>
      <c r="U211" s="108">
        <v>880607.47756573581</v>
      </c>
      <c r="V211" s="157">
        <f t="shared" si="150"/>
        <v>58190.007295523072</v>
      </c>
      <c r="W211" s="158">
        <f t="shared" si="151"/>
        <v>7.0754828781062026E-2</v>
      </c>
      <c r="X211" s="159"/>
      <c r="Y211" s="89">
        <v>4548765.2292892691</v>
      </c>
      <c r="Z211" s="89">
        <v>4185827.3783848882</v>
      </c>
      <c r="AA211" s="157">
        <f t="shared" si="152"/>
        <v>-362937.8509043809</v>
      </c>
      <c r="AB211" s="158">
        <f t="shared" si="153"/>
        <v>-7.9788213418323387E-2</v>
      </c>
      <c r="AC211" s="158"/>
      <c r="AD211" s="204">
        <v>-403112</v>
      </c>
      <c r="AE211" s="204">
        <v>-403112</v>
      </c>
      <c r="AF211" s="292">
        <f t="shared" si="154"/>
        <v>0</v>
      </c>
      <c r="AG211" s="203">
        <f t="shared" si="155"/>
        <v>0</v>
      </c>
      <c r="AH211" s="158"/>
      <c r="AI211" s="291">
        <f t="shared" si="142"/>
        <v>4145653.2292892691</v>
      </c>
      <c r="AJ211" s="291">
        <f t="shared" si="143"/>
        <v>3782715.3783848882</v>
      </c>
      <c r="AK211" s="157">
        <f t="shared" si="156"/>
        <v>-362937.8509043809</v>
      </c>
      <c r="AL211" s="158">
        <f t="shared" si="157"/>
        <v>-8.7546601423439119E-2</v>
      </c>
      <c r="AN211" s="108">
        <f t="shared" si="158"/>
        <v>242.85989098789975</v>
      </c>
      <c r="AO211" s="108">
        <f t="shared" si="159"/>
        <v>184.7803292847785</v>
      </c>
      <c r="AP211" s="157">
        <f t="shared" si="160"/>
        <v>-58.079561703121243</v>
      </c>
      <c r="AQ211" s="158">
        <f t="shared" si="161"/>
        <v>-0.23914843026103064</v>
      </c>
      <c r="AR211" s="293"/>
      <c r="AS211" s="108">
        <v>345.170369232876</v>
      </c>
      <c r="AT211" s="108">
        <f t="shared" si="162"/>
        <v>345.0721716480769</v>
      </c>
      <c r="AU211" s="108">
        <f t="shared" si="163"/>
        <v>-9.8197584799095239E-2</v>
      </c>
      <c r="AV211" s="180">
        <f t="shared" si="164"/>
        <v>-2.8449019253111007E-4</v>
      </c>
      <c r="AW211" s="293"/>
      <c r="AX211" s="108">
        <v>129.78025410607745</v>
      </c>
      <c r="AY211" s="108">
        <f t="shared" si="165"/>
        <v>141.16823943022376</v>
      </c>
      <c r="AZ211" s="157">
        <f t="shared" si="166"/>
        <v>11.387985324146314</v>
      </c>
      <c r="BA211" s="158">
        <f t="shared" si="167"/>
        <v>8.7748212565820743E-2</v>
      </c>
      <c r="BB211" s="293"/>
      <c r="BC211" s="108">
        <f t="shared" si="168"/>
        <v>717.81051432685331</v>
      </c>
      <c r="BD211" s="108">
        <f t="shared" si="169"/>
        <v>671.0207403630792</v>
      </c>
      <c r="BE211" s="157">
        <f t="shared" si="170"/>
        <v>-46.78977396377411</v>
      </c>
      <c r="BF211" s="158">
        <f t="shared" si="171"/>
        <v>-6.5184018664943236E-2</v>
      </c>
      <c r="BG211" s="294"/>
      <c r="BH211" s="108">
        <v>-63.612434906106991</v>
      </c>
      <c r="BI211" s="108">
        <v>-63.612434906106991</v>
      </c>
      <c r="BJ211" s="157">
        <f t="shared" si="172"/>
        <v>0</v>
      </c>
      <c r="BK211" s="158">
        <f t="shared" si="173"/>
        <v>0</v>
      </c>
      <c r="BL211" s="158"/>
      <c r="BM211" s="108">
        <f t="shared" si="174"/>
        <v>654.19807942074624</v>
      </c>
      <c r="BN211" s="108">
        <f t="shared" si="175"/>
        <v>606.39874613415975</v>
      </c>
      <c r="BO211" s="268">
        <f t="shared" si="176"/>
        <v>-47.799333286586489</v>
      </c>
      <c r="BP211" s="158">
        <f t="shared" si="177"/>
        <v>-7.3065535944266263E-2</v>
      </c>
    </row>
    <row r="212" spans="1:68">
      <c r="A212" s="82">
        <v>636</v>
      </c>
      <c r="B212" s="92">
        <v>2</v>
      </c>
      <c r="C212" s="92">
        <v>2</v>
      </c>
      <c r="D212" s="83" t="s">
        <v>225</v>
      </c>
      <c r="E212" s="85">
        <v>8130</v>
      </c>
      <c r="F212" s="108">
        <v>8011</v>
      </c>
      <c r="G212" s="157">
        <f t="shared" si="144"/>
        <v>-119</v>
      </c>
      <c r="H212" s="158">
        <f t="shared" si="145"/>
        <v>-1.4637146371463714E-2</v>
      </c>
      <c r="I212" s="158"/>
      <c r="J212" s="108">
        <v>5303838.5085782604</v>
      </c>
      <c r="K212" s="291">
        <v>5061720.0746740047</v>
      </c>
      <c r="L212" s="157">
        <f t="shared" si="146"/>
        <v>-242118.43390425574</v>
      </c>
      <c r="M212" s="158">
        <f t="shared" si="147"/>
        <v>-4.5649661752080323E-2</v>
      </c>
      <c r="N212" s="158"/>
      <c r="O212" s="108">
        <v>3569901.5087429183</v>
      </c>
      <c r="P212" s="291">
        <v>3196069.6612816756</v>
      </c>
      <c r="Q212" s="157">
        <f t="shared" si="148"/>
        <v>-373831.84746124269</v>
      </c>
      <c r="R212" s="158">
        <f t="shared" si="149"/>
        <v>-0.10471769222363823</v>
      </c>
      <c r="S212" s="158"/>
      <c r="T212" s="108">
        <v>1266220.4745360564</v>
      </c>
      <c r="U212" s="108">
        <v>1336830.9581628814</v>
      </c>
      <c r="V212" s="157">
        <f t="shared" si="150"/>
        <v>70610.483626825036</v>
      </c>
      <c r="W212" s="158">
        <f t="shared" si="151"/>
        <v>5.576476217753211E-2</v>
      </c>
      <c r="X212" s="159"/>
      <c r="Y212" s="89">
        <v>10139960.491857234</v>
      </c>
      <c r="Z212" s="89">
        <v>9594620.6941185612</v>
      </c>
      <c r="AA212" s="157">
        <f t="shared" si="152"/>
        <v>-545339.79773867317</v>
      </c>
      <c r="AB212" s="158">
        <f t="shared" si="153"/>
        <v>-5.3781254687984371E-2</v>
      </c>
      <c r="AC212" s="158"/>
      <c r="AD212" s="204">
        <v>-773243</v>
      </c>
      <c r="AE212" s="204">
        <v>-773243</v>
      </c>
      <c r="AF212" s="292">
        <f t="shared" si="154"/>
        <v>0</v>
      </c>
      <c r="AG212" s="203">
        <f t="shared" si="155"/>
        <v>0</v>
      </c>
      <c r="AH212" s="158"/>
      <c r="AI212" s="291">
        <f t="shared" si="142"/>
        <v>9366717.4918572344</v>
      </c>
      <c r="AJ212" s="291">
        <f t="shared" si="143"/>
        <v>8821377.6941185612</v>
      </c>
      <c r="AK212" s="157">
        <f t="shared" si="156"/>
        <v>-545339.79773867317</v>
      </c>
      <c r="AL212" s="158">
        <f t="shared" si="157"/>
        <v>-5.8221014801904003E-2</v>
      </c>
      <c r="AN212" s="108">
        <f t="shared" si="158"/>
        <v>652.37866034172941</v>
      </c>
      <c r="AO212" s="108">
        <f t="shared" si="159"/>
        <v>631.84622078067719</v>
      </c>
      <c r="AP212" s="157">
        <f t="shared" si="160"/>
        <v>-20.532439561052229</v>
      </c>
      <c r="AQ212" s="158">
        <f t="shared" si="161"/>
        <v>-3.1473193115018373E-2</v>
      </c>
      <c r="AR212" s="293"/>
      <c r="AS212" s="108">
        <v>439.10227659814495</v>
      </c>
      <c r="AT212" s="108">
        <f t="shared" si="162"/>
        <v>398.96013747118656</v>
      </c>
      <c r="AU212" s="108">
        <f t="shared" si="163"/>
        <v>-40.142139126958398</v>
      </c>
      <c r="AV212" s="180">
        <f t="shared" si="164"/>
        <v>-9.1418654072922156E-2</v>
      </c>
      <c r="AW212" s="293"/>
      <c r="AX212" s="108">
        <v>155.74667583469329</v>
      </c>
      <c r="AY212" s="108">
        <f t="shared" si="165"/>
        <v>166.87441744637141</v>
      </c>
      <c r="AZ212" s="157">
        <f t="shared" si="166"/>
        <v>11.127741611678118</v>
      </c>
      <c r="BA212" s="158">
        <f t="shared" si="167"/>
        <v>7.1447698976823765E-2</v>
      </c>
      <c r="BB212" s="293"/>
      <c r="BC212" s="108">
        <f t="shared" si="168"/>
        <v>1247.2276127745677</v>
      </c>
      <c r="BD212" s="108">
        <f t="shared" si="169"/>
        <v>1197.680775698235</v>
      </c>
      <c r="BE212" s="157">
        <f t="shared" si="170"/>
        <v>-49.546837076332622</v>
      </c>
      <c r="BF212" s="158">
        <f t="shared" si="171"/>
        <v>-3.9725577407728585E-2</v>
      </c>
      <c r="BG212" s="294"/>
      <c r="BH212" s="108">
        <v>-95.10984009840098</v>
      </c>
      <c r="BI212" s="108">
        <v>-95.10984009840098</v>
      </c>
      <c r="BJ212" s="157">
        <f t="shared" si="172"/>
        <v>0</v>
      </c>
      <c r="BK212" s="158">
        <f t="shared" si="173"/>
        <v>0</v>
      </c>
      <c r="BL212" s="158"/>
      <c r="BM212" s="108">
        <f t="shared" si="174"/>
        <v>1152.1177726761666</v>
      </c>
      <c r="BN212" s="108">
        <f t="shared" si="175"/>
        <v>1101.1581193507129</v>
      </c>
      <c r="BO212" s="268">
        <f t="shared" si="176"/>
        <v>-50.959653325453701</v>
      </c>
      <c r="BP212" s="158">
        <f t="shared" si="177"/>
        <v>-4.4231288271062257E-2</v>
      </c>
    </row>
    <row r="213" spans="1:68">
      <c r="A213" s="82">
        <v>638</v>
      </c>
      <c r="B213" s="92">
        <v>1</v>
      </c>
      <c r="C213" s="93">
        <v>34</v>
      </c>
      <c r="D213" s="83" t="s">
        <v>226</v>
      </c>
      <c r="E213" s="85">
        <v>51289</v>
      </c>
      <c r="F213" s="108">
        <v>51737</v>
      </c>
      <c r="G213" s="157">
        <f t="shared" si="144"/>
        <v>448</v>
      </c>
      <c r="H213" s="158">
        <f t="shared" si="145"/>
        <v>8.7348164323734143E-3</v>
      </c>
      <c r="I213" s="158"/>
      <c r="J213" s="108">
        <v>48052976.400327414</v>
      </c>
      <c r="K213" s="291">
        <v>49201317.310166448</v>
      </c>
      <c r="L213" s="157">
        <f t="shared" si="146"/>
        <v>1148340.9098390341</v>
      </c>
      <c r="M213" s="158">
        <f t="shared" si="147"/>
        <v>2.3897393998495581E-2</v>
      </c>
      <c r="N213" s="158"/>
      <c r="O213" s="108">
        <v>-1332980.2912815365</v>
      </c>
      <c r="P213" s="291">
        <v>-2487131.6619934598</v>
      </c>
      <c r="Q213" s="157">
        <f t="shared" si="148"/>
        <v>-1154151.3707119233</v>
      </c>
      <c r="R213" s="158">
        <f t="shared" si="149"/>
        <v>0.86584278721954266</v>
      </c>
      <c r="S213" s="158"/>
      <c r="T213" s="108">
        <v>4697834.1767633315</v>
      </c>
      <c r="U213" s="108">
        <v>4843397.6314357696</v>
      </c>
      <c r="V213" s="157">
        <f t="shared" si="150"/>
        <v>145563.45467243809</v>
      </c>
      <c r="W213" s="158">
        <f t="shared" si="151"/>
        <v>3.0985226211778936E-2</v>
      </c>
      <c r="X213" s="159"/>
      <c r="Y213" s="89">
        <v>51417830.285809211</v>
      </c>
      <c r="Z213" s="89">
        <v>51557583.279608756</v>
      </c>
      <c r="AA213" s="157">
        <f t="shared" si="152"/>
        <v>139752.99379954487</v>
      </c>
      <c r="AB213" s="158">
        <f t="shared" si="153"/>
        <v>2.7179869905579281E-3</v>
      </c>
      <c r="AC213" s="158"/>
      <c r="AD213" s="204">
        <v>232438</v>
      </c>
      <c r="AE213" s="204">
        <v>232438</v>
      </c>
      <c r="AF213" s="292">
        <f t="shared" si="154"/>
        <v>0</v>
      </c>
      <c r="AG213" s="203">
        <f t="shared" si="155"/>
        <v>0</v>
      </c>
      <c r="AH213" s="158"/>
      <c r="AI213" s="291">
        <f t="shared" si="142"/>
        <v>51650268.285809211</v>
      </c>
      <c r="AJ213" s="291">
        <f t="shared" si="143"/>
        <v>51790021.279608756</v>
      </c>
      <c r="AK213" s="157">
        <f t="shared" si="156"/>
        <v>139752.99379954487</v>
      </c>
      <c r="AL213" s="158">
        <f t="shared" si="157"/>
        <v>2.7057554285335951E-3</v>
      </c>
      <c r="AN213" s="108">
        <f t="shared" si="158"/>
        <v>936.90608903132079</v>
      </c>
      <c r="AO213" s="108">
        <f t="shared" si="159"/>
        <v>950.98898873468602</v>
      </c>
      <c r="AP213" s="157">
        <f t="shared" si="160"/>
        <v>14.082899703365229</v>
      </c>
      <c r="AQ213" s="158">
        <f t="shared" si="161"/>
        <v>1.503128207644132E-2</v>
      </c>
      <c r="AR213" s="293"/>
      <c r="AS213" s="108">
        <v>-25.989594089990767</v>
      </c>
      <c r="AT213" s="108">
        <f t="shared" si="162"/>
        <v>-48.072591414141904</v>
      </c>
      <c r="AU213" s="108">
        <f t="shared" si="163"/>
        <v>-22.082997324151137</v>
      </c>
      <c r="AV213" s="180">
        <f t="shared" si="164"/>
        <v>0.8496861185167891</v>
      </c>
      <c r="AW213" s="293"/>
      <c r="AX213" s="108">
        <v>91.59535527624503</v>
      </c>
      <c r="AY213" s="108">
        <f t="shared" si="165"/>
        <v>93.615741759973901</v>
      </c>
      <c r="AZ213" s="157">
        <f t="shared" si="166"/>
        <v>2.0203864837288705</v>
      </c>
      <c r="BA213" s="158">
        <f t="shared" si="167"/>
        <v>2.2057739474185451E-2</v>
      </c>
      <c r="BB213" s="293"/>
      <c r="BC213" s="108">
        <f t="shared" si="168"/>
        <v>1002.5118502175751</v>
      </c>
      <c r="BD213" s="108">
        <f t="shared" si="169"/>
        <v>996.53213908051794</v>
      </c>
      <c r="BE213" s="157">
        <f t="shared" si="170"/>
        <v>-5.9797111370571656</v>
      </c>
      <c r="BF213" s="158">
        <f t="shared" si="171"/>
        <v>-5.9647286321447366E-3</v>
      </c>
      <c r="BG213" s="294"/>
      <c r="BH213" s="108">
        <v>4.5319269239018114</v>
      </c>
      <c r="BI213" s="108">
        <v>4.5319269239018114</v>
      </c>
      <c r="BJ213" s="157">
        <f t="shared" si="172"/>
        <v>0</v>
      </c>
      <c r="BK213" s="158">
        <f t="shared" si="173"/>
        <v>0</v>
      </c>
      <c r="BL213" s="158"/>
      <c r="BM213" s="108">
        <f t="shared" si="174"/>
        <v>1007.043777141477</v>
      </c>
      <c r="BN213" s="108">
        <f t="shared" si="175"/>
        <v>1001.0248232330587</v>
      </c>
      <c r="BO213" s="268">
        <f t="shared" si="176"/>
        <v>-6.0189539084183252</v>
      </c>
      <c r="BP213" s="158">
        <f t="shared" si="177"/>
        <v>-5.9768542788708754E-3</v>
      </c>
    </row>
    <row r="214" spans="1:68">
      <c r="A214" s="82">
        <v>678</v>
      </c>
      <c r="B214" s="92">
        <v>17</v>
      </c>
      <c r="C214" s="92">
        <v>17</v>
      </c>
      <c r="D214" s="83" t="s">
        <v>227</v>
      </c>
      <c r="E214" s="85">
        <v>23797</v>
      </c>
      <c r="F214" s="108">
        <v>23571</v>
      </c>
      <c r="G214" s="157">
        <f t="shared" si="144"/>
        <v>-226</v>
      </c>
      <c r="H214" s="158">
        <f t="shared" si="145"/>
        <v>-9.4969954195907053E-3</v>
      </c>
      <c r="I214" s="158"/>
      <c r="J214" s="108">
        <v>14681824.559106829</v>
      </c>
      <c r="K214" s="291">
        <v>14264921.057985049</v>
      </c>
      <c r="L214" s="157">
        <f t="shared" si="146"/>
        <v>-416903.5011217799</v>
      </c>
      <c r="M214" s="158">
        <f t="shared" si="147"/>
        <v>-2.8395891766952317E-2</v>
      </c>
      <c r="N214" s="158"/>
      <c r="O214" s="108">
        <v>2320407.3259541364</v>
      </c>
      <c r="P214" s="291">
        <v>-195232.28434417539</v>
      </c>
      <c r="Q214" s="157">
        <f t="shared" si="148"/>
        <v>-2515639.6102983118</v>
      </c>
      <c r="R214" s="158">
        <f t="shared" si="149"/>
        <v>-1.0841370746249894</v>
      </c>
      <c r="S214" s="158"/>
      <c r="T214" s="108">
        <v>1763154.6539985437</v>
      </c>
      <c r="U214" s="108">
        <v>1918718.009387997</v>
      </c>
      <c r="V214" s="157">
        <f t="shared" si="150"/>
        <v>155563.35538945324</v>
      </c>
      <c r="W214" s="158">
        <f t="shared" si="151"/>
        <v>8.8230124927873591E-2</v>
      </c>
      <c r="X214" s="159"/>
      <c r="Y214" s="89">
        <v>18765386.539059509</v>
      </c>
      <c r="Z214" s="89">
        <v>15988406.783028871</v>
      </c>
      <c r="AA214" s="157">
        <f t="shared" si="152"/>
        <v>-2776979.7560306378</v>
      </c>
      <c r="AB214" s="158">
        <f t="shared" si="153"/>
        <v>-0.14798414891430292</v>
      </c>
      <c r="AC214" s="158"/>
      <c r="AD214" s="204">
        <v>-270085</v>
      </c>
      <c r="AE214" s="204">
        <v>-270085</v>
      </c>
      <c r="AF214" s="292">
        <f t="shared" si="154"/>
        <v>0</v>
      </c>
      <c r="AG214" s="203">
        <f t="shared" si="155"/>
        <v>0</v>
      </c>
      <c r="AH214" s="158"/>
      <c r="AI214" s="291">
        <f t="shared" si="142"/>
        <v>18495301.539059509</v>
      </c>
      <c r="AJ214" s="291">
        <f t="shared" si="143"/>
        <v>15718321.783028871</v>
      </c>
      <c r="AK214" s="157">
        <f t="shared" si="156"/>
        <v>-2776979.7560306378</v>
      </c>
      <c r="AL214" s="158">
        <f t="shared" si="157"/>
        <v>-0.15014514633168008</v>
      </c>
      <c r="AN214" s="108">
        <f t="shared" si="158"/>
        <v>616.96115304899058</v>
      </c>
      <c r="AO214" s="108">
        <f t="shared" si="159"/>
        <v>605.18947257159425</v>
      </c>
      <c r="AP214" s="157">
        <f t="shared" si="160"/>
        <v>-11.77168047739633</v>
      </c>
      <c r="AQ214" s="158">
        <f t="shared" si="161"/>
        <v>-1.9080099969376169E-2</v>
      </c>
      <c r="AR214" s="293"/>
      <c r="AS214" s="108">
        <v>97.508397106951989</v>
      </c>
      <c r="AT214" s="108">
        <f t="shared" si="162"/>
        <v>-8.2827323551896566</v>
      </c>
      <c r="AU214" s="108">
        <f t="shared" si="163"/>
        <v>-105.79112946214164</v>
      </c>
      <c r="AV214" s="180">
        <f t="shared" si="164"/>
        <v>-1.0849437853655286</v>
      </c>
      <c r="AW214" s="293"/>
      <c r="AX214" s="108">
        <v>74.091467579885858</v>
      </c>
      <c r="AY214" s="108">
        <f t="shared" si="165"/>
        <v>81.401638003818121</v>
      </c>
      <c r="AZ214" s="157">
        <f t="shared" si="166"/>
        <v>7.3101704239322629</v>
      </c>
      <c r="BA214" s="158">
        <f t="shared" si="167"/>
        <v>9.8664133168240922E-2</v>
      </c>
      <c r="BB214" s="293"/>
      <c r="BC214" s="108">
        <f t="shared" si="168"/>
        <v>788.56101773582839</v>
      </c>
      <c r="BD214" s="108">
        <f t="shared" si="169"/>
        <v>678.30837822022272</v>
      </c>
      <c r="BE214" s="157">
        <f t="shared" si="170"/>
        <v>-110.25263951560567</v>
      </c>
      <c r="BF214" s="158">
        <f t="shared" si="171"/>
        <v>-0.13981497567831944</v>
      </c>
      <c r="BG214" s="294"/>
      <c r="BH214" s="108">
        <v>-11.34953985796529</v>
      </c>
      <c r="BI214" s="108">
        <v>-11.34953985796529</v>
      </c>
      <c r="BJ214" s="157">
        <f t="shared" si="172"/>
        <v>0</v>
      </c>
      <c r="BK214" s="158">
        <f t="shared" si="173"/>
        <v>0</v>
      </c>
      <c r="BL214" s="158"/>
      <c r="BM214" s="108">
        <f t="shared" si="174"/>
        <v>777.2114778778631</v>
      </c>
      <c r="BN214" s="108">
        <f t="shared" si="175"/>
        <v>666.85001837125583</v>
      </c>
      <c r="BO214" s="268">
        <f t="shared" si="176"/>
        <v>-110.36145950660728</v>
      </c>
      <c r="BP214" s="158">
        <f t="shared" si="177"/>
        <v>-0.14199669285371813</v>
      </c>
    </row>
    <row r="215" spans="1:68">
      <c r="A215" s="82">
        <v>680</v>
      </c>
      <c r="B215" s="92">
        <v>2</v>
      </c>
      <c r="C215" s="92">
        <v>2</v>
      </c>
      <c r="D215" s="83" t="s">
        <v>228</v>
      </c>
      <c r="E215" s="85">
        <v>25331</v>
      </c>
      <c r="F215" s="108">
        <v>25738</v>
      </c>
      <c r="G215" s="157">
        <f t="shared" si="144"/>
        <v>407</v>
      </c>
      <c r="H215" s="158">
        <f t="shared" si="145"/>
        <v>1.6067269353756266E-2</v>
      </c>
      <c r="I215" s="158"/>
      <c r="J215" s="108">
        <v>12539532.924571794</v>
      </c>
      <c r="K215" s="291">
        <v>13586163.210341699</v>
      </c>
      <c r="L215" s="157">
        <f t="shared" si="146"/>
        <v>1046630.2857699059</v>
      </c>
      <c r="M215" s="158">
        <f t="shared" si="147"/>
        <v>8.3466449034874782E-2</v>
      </c>
      <c r="N215" s="158"/>
      <c r="O215" s="108">
        <v>1035897.7957934632</v>
      </c>
      <c r="P215" s="291">
        <v>1755464.1860402338</v>
      </c>
      <c r="Q215" s="157">
        <f t="shared" si="148"/>
        <v>719566.39024677058</v>
      </c>
      <c r="R215" s="158">
        <f t="shared" si="149"/>
        <v>0.69463067994618777</v>
      </c>
      <c r="S215" s="158"/>
      <c r="T215" s="108">
        <v>1835957.2626997982</v>
      </c>
      <c r="U215" s="108">
        <v>1962922.6115220534</v>
      </c>
      <c r="V215" s="157">
        <f t="shared" si="150"/>
        <v>126965.34882225515</v>
      </c>
      <c r="W215" s="158">
        <f t="shared" si="151"/>
        <v>6.9154849844135807E-2</v>
      </c>
      <c r="X215" s="159"/>
      <c r="Y215" s="89">
        <v>15411387.983065054</v>
      </c>
      <c r="Z215" s="89">
        <v>17304550.007903986</v>
      </c>
      <c r="AA215" s="157">
        <f t="shared" si="152"/>
        <v>1893162.0248389319</v>
      </c>
      <c r="AB215" s="158">
        <f t="shared" si="153"/>
        <v>0.12284176006205609</v>
      </c>
      <c r="AC215" s="158"/>
      <c r="AD215" s="204">
        <v>660493</v>
      </c>
      <c r="AE215" s="204">
        <v>660493</v>
      </c>
      <c r="AF215" s="292">
        <f t="shared" si="154"/>
        <v>0</v>
      </c>
      <c r="AG215" s="203">
        <f t="shared" si="155"/>
        <v>0</v>
      </c>
      <c r="AH215" s="158"/>
      <c r="AI215" s="291">
        <f t="shared" si="142"/>
        <v>16071880.983065054</v>
      </c>
      <c r="AJ215" s="291">
        <f t="shared" si="143"/>
        <v>17965043.007903986</v>
      </c>
      <c r="AK215" s="157">
        <f t="shared" si="156"/>
        <v>1893162.0248389319</v>
      </c>
      <c r="AL215" s="158">
        <f t="shared" si="157"/>
        <v>0.11779343232032127</v>
      </c>
      <c r="AN215" s="108">
        <f t="shared" si="158"/>
        <v>495.02715741864881</v>
      </c>
      <c r="AO215" s="108">
        <f t="shared" si="159"/>
        <v>527.86398361728573</v>
      </c>
      <c r="AP215" s="157">
        <f t="shared" si="160"/>
        <v>32.836826198636913</v>
      </c>
      <c r="AQ215" s="158">
        <f t="shared" si="161"/>
        <v>6.6333383343787994E-2</v>
      </c>
      <c r="AR215" s="293"/>
      <c r="AS215" s="108">
        <v>40.894469061366046</v>
      </c>
      <c r="AT215" s="108">
        <f t="shared" si="162"/>
        <v>68.205151373076149</v>
      </c>
      <c r="AU215" s="108">
        <f t="shared" si="163"/>
        <v>27.310682311710103</v>
      </c>
      <c r="AV215" s="180">
        <f t="shared" si="164"/>
        <v>0.667833155401231</v>
      </c>
      <c r="AW215" s="293"/>
      <c r="AX215" s="108">
        <v>72.478672879073002</v>
      </c>
      <c r="AY215" s="108">
        <f t="shared" si="165"/>
        <v>76.265545556067039</v>
      </c>
      <c r="AZ215" s="157">
        <f t="shared" si="166"/>
        <v>3.7868726769940366</v>
      </c>
      <c r="BA215" s="158">
        <f t="shared" si="167"/>
        <v>5.2248096254635376E-2</v>
      </c>
      <c r="BB215" s="293"/>
      <c r="BC215" s="108">
        <f t="shared" si="168"/>
        <v>608.40029935908785</v>
      </c>
      <c r="BD215" s="108">
        <f t="shared" si="169"/>
        <v>672.3346805464289</v>
      </c>
      <c r="BE215" s="157">
        <f t="shared" si="170"/>
        <v>63.934381187341046</v>
      </c>
      <c r="BF215" s="158">
        <f t="shared" si="171"/>
        <v>0.10508604491926117</v>
      </c>
      <c r="BG215" s="294"/>
      <c r="BH215" s="108">
        <v>26.074493703367416</v>
      </c>
      <c r="BI215" s="108">
        <v>26.074493703367416</v>
      </c>
      <c r="BJ215" s="157">
        <f t="shared" si="172"/>
        <v>0</v>
      </c>
      <c r="BK215" s="158">
        <f t="shared" si="173"/>
        <v>0</v>
      </c>
      <c r="BL215" s="158"/>
      <c r="BM215" s="108">
        <f t="shared" si="174"/>
        <v>634.47479306245521</v>
      </c>
      <c r="BN215" s="108">
        <f t="shared" si="175"/>
        <v>697.9968532094174</v>
      </c>
      <c r="BO215" s="268">
        <f t="shared" si="176"/>
        <v>63.52206014696219</v>
      </c>
      <c r="BP215" s="158">
        <f t="shared" si="177"/>
        <v>0.10011754736599808</v>
      </c>
    </row>
    <row r="216" spans="1:68">
      <c r="A216" s="82">
        <v>681</v>
      </c>
      <c r="B216" s="92">
        <v>10</v>
      </c>
      <c r="C216" s="92">
        <v>10</v>
      </c>
      <c r="D216" s="83" t="s">
        <v>229</v>
      </c>
      <c r="E216" s="85">
        <v>3297</v>
      </c>
      <c r="F216" s="108">
        <v>3246</v>
      </c>
      <c r="G216" s="157">
        <f t="shared" si="144"/>
        <v>-51</v>
      </c>
      <c r="H216" s="158">
        <f t="shared" si="145"/>
        <v>-1.5468607825295723E-2</v>
      </c>
      <c r="I216" s="158"/>
      <c r="J216" s="108">
        <v>1029486.9129127277</v>
      </c>
      <c r="K216" s="291">
        <v>1025807.7461813249</v>
      </c>
      <c r="L216" s="157">
        <f t="shared" si="146"/>
        <v>-3679.1667314027436</v>
      </c>
      <c r="M216" s="158">
        <f t="shared" si="147"/>
        <v>-3.5737867915127505E-3</v>
      </c>
      <c r="N216" s="158"/>
      <c r="O216" s="108">
        <v>1247306.8850861476</v>
      </c>
      <c r="P216" s="291">
        <v>1354867.766656962</v>
      </c>
      <c r="Q216" s="157">
        <f t="shared" si="148"/>
        <v>107560.88157081441</v>
      </c>
      <c r="R216" s="158">
        <f t="shared" si="149"/>
        <v>8.6234496784153902E-2</v>
      </c>
      <c r="S216" s="158"/>
      <c r="T216" s="108">
        <v>604360.36022696877</v>
      </c>
      <c r="U216" s="108">
        <v>644745.35328762548</v>
      </c>
      <c r="V216" s="157">
        <f t="shared" si="150"/>
        <v>40384.993060656707</v>
      </c>
      <c r="W216" s="158">
        <f t="shared" si="151"/>
        <v>6.6822703337939035E-2</v>
      </c>
      <c r="X216" s="159"/>
      <c r="Y216" s="89">
        <v>2881154.1582258441</v>
      </c>
      <c r="Z216" s="89">
        <v>3025420.8661259124</v>
      </c>
      <c r="AA216" s="157">
        <f t="shared" si="152"/>
        <v>144266.70790006826</v>
      </c>
      <c r="AB216" s="158">
        <f t="shared" si="153"/>
        <v>5.007254037003863E-2</v>
      </c>
      <c r="AC216" s="158"/>
      <c r="AD216" s="204">
        <v>-7956</v>
      </c>
      <c r="AE216" s="204">
        <v>-7956</v>
      </c>
      <c r="AF216" s="292">
        <f t="shared" si="154"/>
        <v>0</v>
      </c>
      <c r="AG216" s="203">
        <f t="shared" si="155"/>
        <v>0</v>
      </c>
      <c r="AH216" s="158"/>
      <c r="AI216" s="291">
        <f t="shared" si="142"/>
        <v>2873198.1582258441</v>
      </c>
      <c r="AJ216" s="291">
        <f t="shared" si="143"/>
        <v>3017464.8661259124</v>
      </c>
      <c r="AK216" s="157">
        <f t="shared" si="156"/>
        <v>144266.70790006826</v>
      </c>
      <c r="AL216" s="158">
        <f t="shared" si="157"/>
        <v>5.0211193226279503E-2</v>
      </c>
      <c r="AN216" s="108">
        <f t="shared" si="158"/>
        <v>312.24959445335992</v>
      </c>
      <c r="AO216" s="108">
        <f t="shared" si="159"/>
        <v>316.0221029517329</v>
      </c>
      <c r="AP216" s="157">
        <f t="shared" si="160"/>
        <v>3.7725084983729857</v>
      </c>
      <c r="AQ216" s="158">
        <f t="shared" si="161"/>
        <v>1.2081708240413672E-2</v>
      </c>
      <c r="AR216" s="293"/>
      <c r="AS216" s="108">
        <v>378.31570672919247</v>
      </c>
      <c r="AT216" s="108">
        <f t="shared" si="162"/>
        <v>417.39610802740663</v>
      </c>
      <c r="AU216" s="108">
        <f t="shared" si="163"/>
        <v>39.080401298214156</v>
      </c>
      <c r="AV216" s="180">
        <f t="shared" si="164"/>
        <v>0.1033010276948106</v>
      </c>
      <c r="AW216" s="293"/>
      <c r="AX216" s="108">
        <v>183.30614504912612</v>
      </c>
      <c r="AY216" s="108">
        <f t="shared" si="165"/>
        <v>198.62765042748782</v>
      </c>
      <c r="AZ216" s="157">
        <f t="shared" si="166"/>
        <v>15.321505378361707</v>
      </c>
      <c r="BA216" s="158">
        <f t="shared" si="167"/>
        <v>8.3584243039182007E-2</v>
      </c>
      <c r="BB216" s="293"/>
      <c r="BC216" s="108">
        <f t="shared" si="168"/>
        <v>873.87144623167853</v>
      </c>
      <c r="BD216" s="108">
        <f t="shared" si="169"/>
        <v>932.04586140662741</v>
      </c>
      <c r="BE216" s="157">
        <f t="shared" si="170"/>
        <v>58.174415174948876</v>
      </c>
      <c r="BF216" s="158">
        <f t="shared" si="171"/>
        <v>6.657090745533506E-2</v>
      </c>
      <c r="BG216" s="294"/>
      <c r="BH216" s="108">
        <v>-2.4131028207461327</v>
      </c>
      <c r="BI216" s="108">
        <v>-2.4131028207461327</v>
      </c>
      <c r="BJ216" s="157">
        <f t="shared" si="172"/>
        <v>0</v>
      </c>
      <c r="BK216" s="158">
        <f t="shared" si="173"/>
        <v>0</v>
      </c>
      <c r="BL216" s="158"/>
      <c r="BM216" s="108">
        <f t="shared" si="174"/>
        <v>871.45834341093246</v>
      </c>
      <c r="BN216" s="108">
        <f t="shared" si="175"/>
        <v>929.59484477076785</v>
      </c>
      <c r="BO216" s="268">
        <f t="shared" si="176"/>
        <v>58.136501359835393</v>
      </c>
      <c r="BP216" s="158">
        <f t="shared" si="177"/>
        <v>6.6711738776045401E-2</v>
      </c>
    </row>
    <row r="217" spans="1:68">
      <c r="A217" s="82">
        <v>683</v>
      </c>
      <c r="B217" s="92">
        <v>19</v>
      </c>
      <c r="C217" s="92">
        <v>19</v>
      </c>
      <c r="D217" s="83" t="s">
        <v>230</v>
      </c>
      <c r="E217" s="85">
        <v>3599</v>
      </c>
      <c r="F217" s="108">
        <v>3570</v>
      </c>
      <c r="G217" s="157">
        <f t="shared" si="144"/>
        <v>-29</v>
      </c>
      <c r="H217" s="158">
        <f t="shared" si="145"/>
        <v>-8.0577938316198951E-3</v>
      </c>
      <c r="I217" s="158"/>
      <c r="J217" s="108">
        <v>5665313.3662618799</v>
      </c>
      <c r="K217" s="291">
        <v>5622130.2917480944</v>
      </c>
      <c r="L217" s="157">
        <f t="shared" si="146"/>
        <v>-43183.074513785541</v>
      </c>
      <c r="M217" s="158">
        <f t="shared" si="147"/>
        <v>-7.6223629165775254E-3</v>
      </c>
      <c r="N217" s="158"/>
      <c r="O217" s="108">
        <v>2494155.894444372</v>
      </c>
      <c r="P217" s="291">
        <v>2496944.8009212553</v>
      </c>
      <c r="Q217" s="157">
        <f t="shared" si="148"/>
        <v>2788.9064768832177</v>
      </c>
      <c r="R217" s="158">
        <f t="shared" si="149"/>
        <v>1.1181764873219795E-3</v>
      </c>
      <c r="S217" s="158"/>
      <c r="T217" s="108">
        <v>566751.90975773241</v>
      </c>
      <c r="U217" s="108">
        <v>598633.49612257804</v>
      </c>
      <c r="V217" s="157">
        <f t="shared" si="150"/>
        <v>31881.586364845629</v>
      </c>
      <c r="W217" s="158">
        <f t="shared" si="151"/>
        <v>5.625316089093365E-2</v>
      </c>
      <c r="X217" s="159"/>
      <c r="Y217" s="89">
        <v>8726221.170463983</v>
      </c>
      <c r="Z217" s="89">
        <v>8717708.5887919273</v>
      </c>
      <c r="AA217" s="157">
        <f t="shared" si="152"/>
        <v>-8512.5816720556468</v>
      </c>
      <c r="AB217" s="158">
        <f t="shared" si="153"/>
        <v>-9.7551752422555475E-4</v>
      </c>
      <c r="AC217" s="158"/>
      <c r="AD217" s="204">
        <v>286024</v>
      </c>
      <c r="AE217" s="204">
        <v>286024</v>
      </c>
      <c r="AF217" s="292">
        <f t="shared" si="154"/>
        <v>0</v>
      </c>
      <c r="AG217" s="203">
        <f t="shared" si="155"/>
        <v>0</v>
      </c>
      <c r="AH217" s="158"/>
      <c r="AI217" s="291">
        <f t="shared" si="142"/>
        <v>9012245.170463983</v>
      </c>
      <c r="AJ217" s="291">
        <f t="shared" si="143"/>
        <v>9003732.5887919273</v>
      </c>
      <c r="AK217" s="157">
        <f t="shared" si="156"/>
        <v>-8512.5816720556468</v>
      </c>
      <c r="AL217" s="158">
        <f t="shared" si="157"/>
        <v>-9.445572674780427E-4</v>
      </c>
      <c r="AN217" s="108">
        <f t="shared" si="158"/>
        <v>1574.1354171330593</v>
      </c>
      <c r="AO217" s="108">
        <f t="shared" si="159"/>
        <v>1574.8264122543683</v>
      </c>
      <c r="AP217" s="157">
        <f t="shared" si="160"/>
        <v>0.6909951213090153</v>
      </c>
      <c r="AQ217" s="158">
        <f t="shared" si="161"/>
        <v>4.3896802891806513E-4</v>
      </c>
      <c r="AR217" s="293"/>
      <c r="AS217" s="108">
        <v>693.01358556387106</v>
      </c>
      <c r="AT217" s="108">
        <f t="shared" si="162"/>
        <v>699.42431398354483</v>
      </c>
      <c r="AU217" s="108">
        <f t="shared" si="163"/>
        <v>6.4107284196737737</v>
      </c>
      <c r="AV217" s="180">
        <f t="shared" si="164"/>
        <v>9.2505090134094269E-3</v>
      </c>
      <c r="AW217" s="293"/>
      <c r="AX217" s="108">
        <v>157.47482905188454</v>
      </c>
      <c r="AY217" s="108">
        <f t="shared" si="165"/>
        <v>167.68445269540001</v>
      </c>
      <c r="AZ217" s="157">
        <f t="shared" si="166"/>
        <v>10.209623643515471</v>
      </c>
      <c r="BA217" s="158">
        <f t="shared" si="167"/>
        <v>6.4833368640467751E-2</v>
      </c>
      <c r="BB217" s="293"/>
      <c r="BC217" s="108">
        <f t="shared" si="168"/>
        <v>2424.6238317488146</v>
      </c>
      <c r="BD217" s="108">
        <f t="shared" si="169"/>
        <v>2441.9351789333132</v>
      </c>
      <c r="BE217" s="157">
        <f t="shared" si="170"/>
        <v>17.311347184498572</v>
      </c>
      <c r="BF217" s="158">
        <f t="shared" si="171"/>
        <v>7.139807403448795E-3</v>
      </c>
      <c r="BG217" s="294"/>
      <c r="BH217" s="108">
        <v>79.473186996387881</v>
      </c>
      <c r="BI217" s="108">
        <v>79.473186996387881</v>
      </c>
      <c r="BJ217" s="157">
        <f t="shared" si="172"/>
        <v>0</v>
      </c>
      <c r="BK217" s="158">
        <f t="shared" si="173"/>
        <v>0</v>
      </c>
      <c r="BL217" s="158"/>
      <c r="BM217" s="108">
        <f t="shared" si="174"/>
        <v>2504.0970187452021</v>
      </c>
      <c r="BN217" s="108">
        <f t="shared" si="175"/>
        <v>2522.0539464403159</v>
      </c>
      <c r="BO217" s="268">
        <f t="shared" si="176"/>
        <v>17.956927695113791</v>
      </c>
      <c r="BP217" s="158">
        <f t="shared" si="177"/>
        <v>7.1710191580803724E-3</v>
      </c>
    </row>
    <row r="218" spans="1:68">
      <c r="A218" s="82">
        <v>684</v>
      </c>
      <c r="B218" s="92">
        <v>4</v>
      </c>
      <c r="C218" s="92">
        <v>4</v>
      </c>
      <c r="D218" s="83" t="s">
        <v>231</v>
      </c>
      <c r="E218" s="85">
        <v>38832</v>
      </c>
      <c r="F218" s="108">
        <v>38968</v>
      </c>
      <c r="G218" s="157">
        <f t="shared" si="144"/>
        <v>136</v>
      </c>
      <c r="H218" s="158">
        <f t="shared" si="145"/>
        <v>3.5022661722290895E-3</v>
      </c>
      <c r="I218" s="158"/>
      <c r="J218" s="108">
        <v>9738629.8812654074</v>
      </c>
      <c r="K218" s="291">
        <v>10559655.032249024</v>
      </c>
      <c r="L218" s="157">
        <f t="shared" si="146"/>
        <v>821025.15098361671</v>
      </c>
      <c r="M218" s="158">
        <f t="shared" si="147"/>
        <v>8.430602261238572E-2</v>
      </c>
      <c r="N218" s="158"/>
      <c r="O218" s="108">
        <v>-161403.22700219144</v>
      </c>
      <c r="P218" s="291">
        <v>-470594.24607137119</v>
      </c>
      <c r="Q218" s="157">
        <f t="shared" si="148"/>
        <v>-309191.01906917978</v>
      </c>
      <c r="R218" s="158">
        <f t="shared" si="149"/>
        <v>1.9156433536795503</v>
      </c>
      <c r="S218" s="158"/>
      <c r="T218" s="108">
        <v>4812798.9154429454</v>
      </c>
      <c r="U218" s="108">
        <v>5078093.7876930293</v>
      </c>
      <c r="V218" s="157">
        <f t="shared" si="150"/>
        <v>265294.87225008383</v>
      </c>
      <c r="W218" s="158">
        <f t="shared" si="151"/>
        <v>5.5122783417945367E-2</v>
      </c>
      <c r="X218" s="159"/>
      <c r="Y218" s="89">
        <v>14390025.569706161</v>
      </c>
      <c r="Z218" s="89">
        <v>15167154.573870683</v>
      </c>
      <c r="AA218" s="157">
        <f t="shared" si="152"/>
        <v>777129.00416452251</v>
      </c>
      <c r="AB218" s="158">
        <f t="shared" si="153"/>
        <v>5.4004699324546872E-2</v>
      </c>
      <c r="AC218" s="158"/>
      <c r="AD218" s="204">
        <v>-68721</v>
      </c>
      <c r="AE218" s="204">
        <v>-68721</v>
      </c>
      <c r="AF218" s="292">
        <f t="shared" si="154"/>
        <v>0</v>
      </c>
      <c r="AG218" s="203">
        <f t="shared" si="155"/>
        <v>0</v>
      </c>
      <c r="AH218" s="158"/>
      <c r="AI218" s="291">
        <f t="shared" si="142"/>
        <v>14321304.569706161</v>
      </c>
      <c r="AJ218" s="291">
        <f t="shared" si="143"/>
        <v>15098433.573870683</v>
      </c>
      <c r="AK218" s="157">
        <f t="shared" si="156"/>
        <v>777129.00416452251</v>
      </c>
      <c r="AL218" s="158">
        <f t="shared" si="157"/>
        <v>5.4263841703945229E-2</v>
      </c>
      <c r="AN218" s="108">
        <f t="shared" si="158"/>
        <v>250.78877938981788</v>
      </c>
      <c r="AO218" s="108">
        <f t="shared" si="159"/>
        <v>270.98273024658755</v>
      </c>
      <c r="AP218" s="157">
        <f t="shared" si="160"/>
        <v>20.193950856769675</v>
      </c>
      <c r="AQ218" s="158">
        <f t="shared" si="161"/>
        <v>8.0521747846544839E-2</v>
      </c>
      <c r="AR218" s="293"/>
      <c r="AS218" s="108">
        <v>-4.1564489854293223</v>
      </c>
      <c r="AT218" s="108">
        <f t="shared" si="162"/>
        <v>-12.07642799403026</v>
      </c>
      <c r="AU218" s="108">
        <f t="shared" si="163"/>
        <v>-7.9199790086009374</v>
      </c>
      <c r="AV218" s="180">
        <f t="shared" si="164"/>
        <v>1.9054676326751254</v>
      </c>
      <c r="AW218" s="293"/>
      <c r="AX218" s="108">
        <v>123.93899143600498</v>
      </c>
      <c r="AY218" s="108">
        <f t="shared" si="165"/>
        <v>130.31445770101183</v>
      </c>
      <c r="AZ218" s="157">
        <f t="shared" si="166"/>
        <v>6.3754662650068497</v>
      </c>
      <c r="BA218" s="158">
        <f t="shared" si="167"/>
        <v>5.144035941504959E-2</v>
      </c>
      <c r="BB218" s="293"/>
      <c r="BC218" s="108">
        <f t="shared" si="168"/>
        <v>370.57132184039352</v>
      </c>
      <c r="BD218" s="108">
        <f t="shared" si="169"/>
        <v>389.22075995356914</v>
      </c>
      <c r="BE218" s="157">
        <f t="shared" si="170"/>
        <v>18.64943811317562</v>
      </c>
      <c r="BF218" s="158">
        <f t="shared" si="171"/>
        <v>5.032617748334018E-2</v>
      </c>
      <c r="BG218" s="294"/>
      <c r="BH218" s="108">
        <v>-1.7697002472187886</v>
      </c>
      <c r="BI218" s="108">
        <v>-1.7697002472187886</v>
      </c>
      <c r="BJ218" s="157">
        <f t="shared" si="172"/>
        <v>0</v>
      </c>
      <c r="BK218" s="158">
        <f t="shared" si="173"/>
        <v>0</v>
      </c>
      <c r="BL218" s="158"/>
      <c r="BM218" s="108">
        <f t="shared" si="174"/>
        <v>368.80162159317473</v>
      </c>
      <c r="BN218" s="108">
        <f t="shared" si="175"/>
        <v>387.45723603650902</v>
      </c>
      <c r="BO218" s="268">
        <f t="shared" si="176"/>
        <v>18.655614443334287</v>
      </c>
      <c r="BP218" s="158">
        <f t="shared" si="177"/>
        <v>5.0584415444662294E-2</v>
      </c>
    </row>
    <row r="219" spans="1:68">
      <c r="A219" s="82">
        <v>686</v>
      </c>
      <c r="B219" s="92">
        <v>11</v>
      </c>
      <c r="C219" s="92">
        <v>11</v>
      </c>
      <c r="D219" s="83" t="s">
        <v>232</v>
      </c>
      <c r="E219" s="85">
        <v>2933</v>
      </c>
      <c r="F219" s="108">
        <v>2935</v>
      </c>
      <c r="G219" s="157">
        <f t="shared" si="144"/>
        <v>2</v>
      </c>
      <c r="H219" s="158">
        <f t="shared" si="145"/>
        <v>6.8189566996249571E-4</v>
      </c>
      <c r="I219" s="158"/>
      <c r="J219" s="108">
        <v>135595.81677804911</v>
      </c>
      <c r="K219" s="291">
        <v>110822.02849581151</v>
      </c>
      <c r="L219" s="157">
        <f t="shared" si="146"/>
        <v>-24773.788282237598</v>
      </c>
      <c r="M219" s="158">
        <f t="shared" si="147"/>
        <v>-0.18270319004596383</v>
      </c>
      <c r="N219" s="158"/>
      <c r="O219" s="108">
        <v>1501492.4775961216</v>
      </c>
      <c r="P219" s="291">
        <v>1479179.2321596206</v>
      </c>
      <c r="Q219" s="157">
        <f t="shared" si="148"/>
        <v>-22313.245436500991</v>
      </c>
      <c r="R219" s="158">
        <f t="shared" si="149"/>
        <v>-1.4860710772407153E-2</v>
      </c>
      <c r="S219" s="158"/>
      <c r="T219" s="108">
        <v>468986.8722694905</v>
      </c>
      <c r="U219" s="108">
        <v>504557.8883823668</v>
      </c>
      <c r="V219" s="157">
        <f t="shared" si="150"/>
        <v>35571.016112876299</v>
      </c>
      <c r="W219" s="158">
        <f t="shared" si="151"/>
        <v>7.5846507047720488E-2</v>
      </c>
      <c r="X219" s="159"/>
      <c r="Y219" s="89">
        <v>2106075.1666436614</v>
      </c>
      <c r="Z219" s="89">
        <v>2094559.1490377989</v>
      </c>
      <c r="AA219" s="157">
        <f t="shared" si="152"/>
        <v>-11516.01760586258</v>
      </c>
      <c r="AB219" s="158">
        <f t="shared" si="153"/>
        <v>-5.4679993327185171E-3</v>
      </c>
      <c r="AC219" s="158"/>
      <c r="AD219" s="204">
        <v>727719</v>
      </c>
      <c r="AE219" s="204">
        <v>727719</v>
      </c>
      <c r="AF219" s="292">
        <f t="shared" si="154"/>
        <v>0</v>
      </c>
      <c r="AG219" s="203">
        <f t="shared" si="155"/>
        <v>0</v>
      </c>
      <c r="AH219" s="158"/>
      <c r="AI219" s="291">
        <f t="shared" si="142"/>
        <v>2833794.1666436614</v>
      </c>
      <c r="AJ219" s="291">
        <f t="shared" si="143"/>
        <v>2822278.1490377989</v>
      </c>
      <c r="AK219" s="157">
        <f t="shared" si="156"/>
        <v>-11516.01760586258</v>
      </c>
      <c r="AL219" s="158">
        <f t="shared" si="157"/>
        <v>-4.063815834409075E-3</v>
      </c>
      <c r="AN219" s="108">
        <f t="shared" si="158"/>
        <v>46.231100162989804</v>
      </c>
      <c r="AO219" s="108">
        <f t="shared" si="159"/>
        <v>37.758783133155539</v>
      </c>
      <c r="AP219" s="157">
        <f t="shared" si="160"/>
        <v>-8.4723170298342652</v>
      </c>
      <c r="AQ219" s="158">
        <f t="shared" si="161"/>
        <v>-0.18326012143264456</v>
      </c>
      <c r="AR219" s="293"/>
      <c r="AS219" s="108">
        <v>511.93060947702747</v>
      </c>
      <c r="AT219" s="108">
        <f t="shared" si="162"/>
        <v>503.97929545472596</v>
      </c>
      <c r="AU219" s="108">
        <f t="shared" si="163"/>
        <v>-7.9513140223015171</v>
      </c>
      <c r="AV219" s="180">
        <f t="shared" si="164"/>
        <v>-1.5532015228439522E-2</v>
      </c>
      <c r="AW219" s="293"/>
      <c r="AX219" s="108">
        <v>159.90005873490981</v>
      </c>
      <c r="AY219" s="108">
        <f t="shared" si="165"/>
        <v>171.91069450847252</v>
      </c>
      <c r="AZ219" s="157">
        <f t="shared" si="166"/>
        <v>12.010635773562711</v>
      </c>
      <c r="BA219" s="158">
        <f t="shared" si="167"/>
        <v>7.5113391881078267E-2</v>
      </c>
      <c r="BB219" s="293"/>
      <c r="BC219" s="108">
        <f t="shared" si="168"/>
        <v>718.06176837492717</v>
      </c>
      <c r="BD219" s="108">
        <f t="shared" si="169"/>
        <v>713.64877309635392</v>
      </c>
      <c r="BE219" s="157">
        <f t="shared" si="170"/>
        <v>-4.4129952785732485</v>
      </c>
      <c r="BF219" s="158">
        <f t="shared" si="171"/>
        <v>-6.1457042735480341E-3</v>
      </c>
      <c r="BG219" s="294"/>
      <c r="BH219" s="108">
        <v>248.11421752471873</v>
      </c>
      <c r="BI219" s="108">
        <v>248.11421752471873</v>
      </c>
      <c r="BJ219" s="157">
        <f t="shared" si="172"/>
        <v>0</v>
      </c>
      <c r="BK219" s="158">
        <f t="shared" si="173"/>
        <v>0</v>
      </c>
      <c r="BL219" s="158"/>
      <c r="BM219" s="108">
        <f t="shared" si="174"/>
        <v>966.17598589964587</v>
      </c>
      <c r="BN219" s="108">
        <f t="shared" si="175"/>
        <v>961.59391790044253</v>
      </c>
      <c r="BO219" s="268">
        <f t="shared" si="176"/>
        <v>-4.582067999203332</v>
      </c>
      <c r="BP219" s="158">
        <f t="shared" si="177"/>
        <v>-4.7424776294111484E-3</v>
      </c>
    </row>
    <row r="220" spans="1:68">
      <c r="A220" s="82">
        <v>687</v>
      </c>
      <c r="B220" s="92">
        <v>11</v>
      </c>
      <c r="C220" s="92">
        <v>11</v>
      </c>
      <c r="D220" s="83" t="s">
        <v>233</v>
      </c>
      <c r="E220" s="85">
        <v>1424</v>
      </c>
      <c r="F220" s="108">
        <v>1413</v>
      </c>
      <c r="G220" s="157">
        <f t="shared" si="144"/>
        <v>-11</v>
      </c>
      <c r="H220" s="158">
        <f t="shared" si="145"/>
        <v>-7.7247191011235953E-3</v>
      </c>
      <c r="I220" s="158"/>
      <c r="J220" s="108">
        <v>1084311.7734344469</v>
      </c>
      <c r="K220" s="291">
        <v>1039446.7336815698</v>
      </c>
      <c r="L220" s="157">
        <f t="shared" si="146"/>
        <v>-44865.039752877085</v>
      </c>
      <c r="M220" s="158">
        <f t="shared" si="147"/>
        <v>-4.1376512597268635E-2</v>
      </c>
      <c r="N220" s="158"/>
      <c r="O220" s="108">
        <v>390992.67986900837</v>
      </c>
      <c r="P220" s="291">
        <v>361991.0664357213</v>
      </c>
      <c r="Q220" s="157">
        <f t="shared" si="148"/>
        <v>-29001.613433287072</v>
      </c>
      <c r="R220" s="158">
        <f t="shared" si="149"/>
        <v>-7.417431304085613E-2</v>
      </c>
      <c r="S220" s="158"/>
      <c r="T220" s="108">
        <v>292693.73938534071</v>
      </c>
      <c r="U220" s="108">
        <v>313209.57092321158</v>
      </c>
      <c r="V220" s="157">
        <f t="shared" si="150"/>
        <v>20515.831537870865</v>
      </c>
      <c r="W220" s="158">
        <f t="shared" si="151"/>
        <v>7.0093168309490597E-2</v>
      </c>
      <c r="X220" s="159"/>
      <c r="Y220" s="89">
        <v>1767998.1926887962</v>
      </c>
      <c r="Z220" s="89">
        <v>1714647.3710405026</v>
      </c>
      <c r="AA220" s="157">
        <f t="shared" si="152"/>
        <v>-53350.82164829364</v>
      </c>
      <c r="AB220" s="158">
        <f t="shared" si="153"/>
        <v>-3.017583494650352E-2</v>
      </c>
      <c r="AC220" s="158"/>
      <c r="AD220" s="204">
        <v>308145</v>
      </c>
      <c r="AE220" s="204">
        <v>308145</v>
      </c>
      <c r="AF220" s="292">
        <f t="shared" si="154"/>
        <v>0</v>
      </c>
      <c r="AG220" s="203">
        <f t="shared" si="155"/>
        <v>0</v>
      </c>
      <c r="AH220" s="158"/>
      <c r="AI220" s="291">
        <f t="shared" si="142"/>
        <v>2076143.1926887962</v>
      </c>
      <c r="AJ220" s="291">
        <f t="shared" si="143"/>
        <v>2022792.3710405026</v>
      </c>
      <c r="AK220" s="157">
        <f t="shared" si="156"/>
        <v>-53350.82164829364</v>
      </c>
      <c r="AL220" s="158">
        <f t="shared" si="157"/>
        <v>-2.569708189501102E-2</v>
      </c>
      <c r="AN220" s="108">
        <f t="shared" si="158"/>
        <v>761.45489707475201</v>
      </c>
      <c r="AO220" s="108">
        <f t="shared" si="159"/>
        <v>735.63109248518742</v>
      </c>
      <c r="AP220" s="157">
        <f t="shared" si="160"/>
        <v>-25.823804589564588</v>
      </c>
      <c r="AQ220" s="158">
        <f t="shared" si="161"/>
        <v>-3.3913767826263604E-2</v>
      </c>
      <c r="AR220" s="293"/>
      <c r="AS220" s="108">
        <v>274.57351114396653</v>
      </c>
      <c r="AT220" s="108">
        <f t="shared" si="162"/>
        <v>256.18617582145879</v>
      </c>
      <c r="AU220" s="108">
        <f t="shared" si="163"/>
        <v>-18.387335322507738</v>
      </c>
      <c r="AV220" s="180">
        <f t="shared" si="164"/>
        <v>-6.6966894387954071E-2</v>
      </c>
      <c r="AW220" s="293"/>
      <c r="AX220" s="108">
        <v>205.54335630993029</v>
      </c>
      <c r="AY220" s="108">
        <f t="shared" si="165"/>
        <v>221.66282443256304</v>
      </c>
      <c r="AZ220" s="157">
        <f t="shared" si="166"/>
        <v>16.119468122632753</v>
      </c>
      <c r="BA220" s="158">
        <f t="shared" si="167"/>
        <v>7.8423688374178721E-2</v>
      </c>
      <c r="BB220" s="293"/>
      <c r="BC220" s="108">
        <f t="shared" si="168"/>
        <v>1241.5717645286491</v>
      </c>
      <c r="BD220" s="108">
        <f t="shared" si="169"/>
        <v>1213.4800927392091</v>
      </c>
      <c r="BE220" s="157">
        <f t="shared" si="170"/>
        <v>-28.091671789439943</v>
      </c>
      <c r="BF220" s="158">
        <f t="shared" si="171"/>
        <v>-2.2625894524997255E-2</v>
      </c>
      <c r="BG220" s="294"/>
      <c r="BH220" s="108">
        <v>216.39396067415731</v>
      </c>
      <c r="BI220" s="108">
        <v>216.39396067415731</v>
      </c>
      <c r="BJ220" s="157">
        <f t="shared" si="172"/>
        <v>0</v>
      </c>
      <c r="BK220" s="158">
        <f t="shared" si="173"/>
        <v>0</v>
      </c>
      <c r="BL220" s="158"/>
      <c r="BM220" s="108">
        <f t="shared" si="174"/>
        <v>1457.9657252028064</v>
      </c>
      <c r="BN220" s="108">
        <f t="shared" si="175"/>
        <v>1431.5586490024789</v>
      </c>
      <c r="BO220" s="268">
        <f t="shared" si="176"/>
        <v>-26.407076200327538</v>
      </c>
      <c r="BP220" s="158">
        <f t="shared" si="177"/>
        <v>-1.8112275030782533E-2</v>
      </c>
    </row>
    <row r="221" spans="1:68">
      <c r="A221" s="82">
        <v>689</v>
      </c>
      <c r="B221" s="92">
        <v>9</v>
      </c>
      <c r="C221" s="92">
        <v>9</v>
      </c>
      <c r="D221" s="83" t="s">
        <v>234</v>
      </c>
      <c r="E221" s="85">
        <v>3032</v>
      </c>
      <c r="F221" s="108">
        <v>3008</v>
      </c>
      <c r="G221" s="157">
        <f t="shared" si="144"/>
        <v>-24</v>
      </c>
      <c r="H221" s="158">
        <f t="shared" si="145"/>
        <v>-7.9155672823219003E-3</v>
      </c>
      <c r="I221" s="158"/>
      <c r="J221" s="108">
        <v>2219689.4114061636</v>
      </c>
      <c r="K221" s="291">
        <v>2271397.8184864186</v>
      </c>
      <c r="L221" s="157">
        <f t="shared" si="146"/>
        <v>51708.407080254983</v>
      </c>
      <c r="M221" s="158">
        <f t="shared" si="147"/>
        <v>2.3295334389822554E-2</v>
      </c>
      <c r="N221" s="158"/>
      <c r="O221" s="108">
        <v>-16035.257627000878</v>
      </c>
      <c r="P221" s="291">
        <v>608402.38577790826</v>
      </c>
      <c r="Q221" s="157">
        <f t="shared" si="148"/>
        <v>624437.64340490918</v>
      </c>
      <c r="R221" s="158">
        <f t="shared" si="149"/>
        <v>-38.941541067195168</v>
      </c>
      <c r="S221" s="158"/>
      <c r="T221" s="108">
        <v>427984.56900290214</v>
      </c>
      <c r="U221" s="108">
        <v>455060.52201249613</v>
      </c>
      <c r="V221" s="157">
        <f t="shared" si="150"/>
        <v>27075.953009593999</v>
      </c>
      <c r="W221" s="158">
        <f t="shared" si="151"/>
        <v>6.3263853350307125E-2</v>
      </c>
      <c r="X221" s="159"/>
      <c r="Y221" s="89">
        <v>2631638.7227820647</v>
      </c>
      <c r="Z221" s="89">
        <v>3334860.7262768233</v>
      </c>
      <c r="AA221" s="157">
        <f t="shared" si="152"/>
        <v>703222.00349475862</v>
      </c>
      <c r="AB221" s="158">
        <f t="shared" si="153"/>
        <v>0.26721829155612215</v>
      </c>
      <c r="AC221" s="158"/>
      <c r="AD221" s="204">
        <v>32441</v>
      </c>
      <c r="AE221" s="204">
        <v>32441</v>
      </c>
      <c r="AF221" s="292">
        <f t="shared" si="154"/>
        <v>0</v>
      </c>
      <c r="AG221" s="203">
        <f t="shared" si="155"/>
        <v>0</v>
      </c>
      <c r="AH221" s="158"/>
      <c r="AI221" s="291">
        <f t="shared" si="142"/>
        <v>2664079.7227820647</v>
      </c>
      <c r="AJ221" s="291">
        <f t="shared" si="143"/>
        <v>3367301.7262768233</v>
      </c>
      <c r="AK221" s="157">
        <f t="shared" si="156"/>
        <v>703222.00349475862</v>
      </c>
      <c r="AL221" s="158">
        <f t="shared" si="157"/>
        <v>0.26396432414582277</v>
      </c>
      <c r="AN221" s="108">
        <f t="shared" si="158"/>
        <v>732.08753674345769</v>
      </c>
      <c r="AO221" s="108">
        <f t="shared" si="159"/>
        <v>755.11895561383596</v>
      </c>
      <c r="AP221" s="157">
        <f t="shared" si="160"/>
        <v>23.031418870378275</v>
      </c>
      <c r="AQ221" s="158">
        <f t="shared" si="161"/>
        <v>3.1459924823783847E-2</v>
      </c>
      <c r="AR221" s="293"/>
      <c r="AS221" s="108">
        <v>-5.2886733598287856</v>
      </c>
      <c r="AT221" s="108">
        <f t="shared" si="162"/>
        <v>202.26143144212375</v>
      </c>
      <c r="AU221" s="108">
        <f t="shared" si="163"/>
        <v>207.55010480195253</v>
      </c>
      <c r="AV221" s="180">
        <f t="shared" si="164"/>
        <v>-39.244266128901501</v>
      </c>
      <c r="AW221" s="293"/>
      <c r="AX221" s="108">
        <v>141.15586048908381</v>
      </c>
      <c r="AY221" s="108">
        <f t="shared" si="165"/>
        <v>151.28341822223942</v>
      </c>
      <c r="AZ221" s="157">
        <f t="shared" si="166"/>
        <v>10.127557733155612</v>
      </c>
      <c r="BA221" s="158">
        <f t="shared" si="167"/>
        <v>7.1747341541932089E-2</v>
      </c>
      <c r="BB221" s="293"/>
      <c r="BC221" s="108">
        <f t="shared" si="168"/>
        <v>867.95472387271263</v>
      </c>
      <c r="BD221" s="108">
        <f t="shared" si="169"/>
        <v>1108.6638052781993</v>
      </c>
      <c r="BE221" s="157">
        <f t="shared" si="170"/>
        <v>240.7090814054867</v>
      </c>
      <c r="BF221" s="158">
        <f t="shared" si="171"/>
        <v>0.27732907579726152</v>
      </c>
      <c r="BG221" s="294"/>
      <c r="BH221" s="108">
        <v>10.699538258575197</v>
      </c>
      <c r="BI221" s="108">
        <v>10.699538258575197</v>
      </c>
      <c r="BJ221" s="157">
        <f t="shared" si="172"/>
        <v>0</v>
      </c>
      <c r="BK221" s="158">
        <f t="shared" si="173"/>
        <v>0</v>
      </c>
      <c r="BL221" s="158"/>
      <c r="BM221" s="108">
        <f t="shared" si="174"/>
        <v>878.65426213128785</v>
      </c>
      <c r="BN221" s="108">
        <f t="shared" si="175"/>
        <v>1119.4487121930929</v>
      </c>
      <c r="BO221" s="268">
        <f t="shared" si="176"/>
        <v>240.79445006180504</v>
      </c>
      <c r="BP221" s="158">
        <f t="shared" si="177"/>
        <v>0.2740491458810288</v>
      </c>
    </row>
    <row r="222" spans="1:68">
      <c r="A222" s="82">
        <v>691</v>
      </c>
      <c r="B222" s="92">
        <v>17</v>
      </c>
      <c r="C222" s="92">
        <v>17</v>
      </c>
      <c r="D222" s="83" t="s">
        <v>235</v>
      </c>
      <c r="E222" s="85">
        <v>2598</v>
      </c>
      <c r="F222" s="108">
        <v>2556</v>
      </c>
      <c r="G222" s="157">
        <f t="shared" si="144"/>
        <v>-42</v>
      </c>
      <c r="H222" s="158">
        <f t="shared" si="145"/>
        <v>-1.6166281755196306E-2</v>
      </c>
      <c r="I222" s="158"/>
      <c r="J222" s="108">
        <v>2457677.4195512719</v>
      </c>
      <c r="K222" s="291">
        <v>2518799.4752168776</v>
      </c>
      <c r="L222" s="157">
        <f t="shared" si="146"/>
        <v>61122.055665605702</v>
      </c>
      <c r="M222" s="158">
        <f t="shared" si="147"/>
        <v>2.4869844666907302E-2</v>
      </c>
      <c r="N222" s="158"/>
      <c r="O222" s="108">
        <v>1709206.5134250734</v>
      </c>
      <c r="P222" s="291">
        <v>1737464.02712077</v>
      </c>
      <c r="Q222" s="157">
        <f t="shared" si="148"/>
        <v>28257.513695696602</v>
      </c>
      <c r="R222" s="158">
        <f t="shared" si="149"/>
        <v>1.6532533356119421E-2</v>
      </c>
      <c r="S222" s="158"/>
      <c r="T222" s="108">
        <v>450838.86556364619</v>
      </c>
      <c r="U222" s="108">
        <v>480140.11882787553</v>
      </c>
      <c r="V222" s="157">
        <f t="shared" si="150"/>
        <v>29301.253264229337</v>
      </c>
      <c r="W222" s="158">
        <f t="shared" si="151"/>
        <v>6.4992740205741639E-2</v>
      </c>
      <c r="X222" s="159"/>
      <c r="Y222" s="89">
        <v>4617722.7985399915</v>
      </c>
      <c r="Z222" s="89">
        <v>4736403.6211655233</v>
      </c>
      <c r="AA222" s="157">
        <f t="shared" si="152"/>
        <v>118680.82262553181</v>
      </c>
      <c r="AB222" s="158">
        <f t="shared" si="153"/>
        <v>2.5701157865746234E-2</v>
      </c>
      <c r="AC222" s="158"/>
      <c r="AD222" s="204">
        <v>88157</v>
      </c>
      <c r="AE222" s="204">
        <v>88157</v>
      </c>
      <c r="AF222" s="292">
        <f t="shared" si="154"/>
        <v>0</v>
      </c>
      <c r="AG222" s="203">
        <f t="shared" si="155"/>
        <v>0</v>
      </c>
      <c r="AH222" s="158"/>
      <c r="AI222" s="291">
        <f t="shared" si="142"/>
        <v>4705879.7985399915</v>
      </c>
      <c r="AJ222" s="291">
        <f t="shared" si="143"/>
        <v>4824560.6211655233</v>
      </c>
      <c r="AK222" s="157">
        <f t="shared" si="156"/>
        <v>118680.82262553181</v>
      </c>
      <c r="AL222" s="158">
        <f t="shared" si="157"/>
        <v>2.5219688497430975E-2</v>
      </c>
      <c r="AN222" s="108">
        <f t="shared" si="158"/>
        <v>945.98822923451576</v>
      </c>
      <c r="AO222" s="108">
        <f t="shared" si="159"/>
        <v>985.44580407546073</v>
      </c>
      <c r="AP222" s="157">
        <f t="shared" si="160"/>
        <v>39.457574840944972</v>
      </c>
      <c r="AQ222" s="158">
        <f t="shared" si="161"/>
        <v>4.1710428968945681E-2</v>
      </c>
      <c r="AR222" s="293"/>
      <c r="AS222" s="108">
        <v>657.89319223443931</v>
      </c>
      <c r="AT222" s="108">
        <f t="shared" si="162"/>
        <v>679.75900904568459</v>
      </c>
      <c r="AU222" s="108">
        <f t="shared" si="163"/>
        <v>21.865816811245281</v>
      </c>
      <c r="AV222" s="180">
        <f t="shared" si="164"/>
        <v>3.3236119584975778E-2</v>
      </c>
      <c r="AW222" s="293"/>
      <c r="AX222" s="108">
        <v>173.53305064035649</v>
      </c>
      <c r="AY222" s="108">
        <f t="shared" si="165"/>
        <v>187.84824680276822</v>
      </c>
      <c r="AZ222" s="157">
        <f t="shared" si="166"/>
        <v>14.315196162411723</v>
      </c>
      <c r="BA222" s="158">
        <f t="shared" si="167"/>
        <v>8.2492620913347844E-2</v>
      </c>
      <c r="BB222" s="293"/>
      <c r="BC222" s="108">
        <f t="shared" si="168"/>
        <v>1777.4144721093116</v>
      </c>
      <c r="BD222" s="108">
        <f t="shared" si="169"/>
        <v>1853.0530599239137</v>
      </c>
      <c r="BE222" s="157">
        <f t="shared" si="170"/>
        <v>75.638587814602033</v>
      </c>
      <c r="BF222" s="158">
        <f t="shared" si="171"/>
        <v>4.2555402243821851E-2</v>
      </c>
      <c r="BG222" s="294"/>
      <c r="BH222" s="108">
        <v>33.93264049268668</v>
      </c>
      <c r="BI222" s="108">
        <v>33.93264049268668</v>
      </c>
      <c r="BJ222" s="157">
        <f t="shared" si="172"/>
        <v>0</v>
      </c>
      <c r="BK222" s="158">
        <f t="shared" si="173"/>
        <v>0</v>
      </c>
      <c r="BL222" s="158"/>
      <c r="BM222" s="108">
        <f t="shared" si="174"/>
        <v>1811.3471126019983</v>
      </c>
      <c r="BN222" s="108">
        <f t="shared" si="175"/>
        <v>1887.5432790162454</v>
      </c>
      <c r="BO222" s="268">
        <f t="shared" si="176"/>
        <v>76.196166414247045</v>
      </c>
      <c r="BP222" s="158">
        <f t="shared" si="177"/>
        <v>4.2066021407013106E-2</v>
      </c>
    </row>
    <row r="223" spans="1:68">
      <c r="A223" s="82">
        <v>694</v>
      </c>
      <c r="B223" s="92">
        <v>5</v>
      </c>
      <c r="C223" s="92">
        <v>5</v>
      </c>
      <c r="D223" s="83" t="s">
        <v>236</v>
      </c>
      <c r="E223" s="85">
        <v>28483</v>
      </c>
      <c r="F223" s="108">
        <v>28643</v>
      </c>
      <c r="G223" s="157">
        <f t="shared" si="144"/>
        <v>160</v>
      </c>
      <c r="H223" s="158">
        <f t="shared" si="145"/>
        <v>5.6173858090790996E-3</v>
      </c>
      <c r="I223" s="158"/>
      <c r="J223" s="108">
        <v>7284207.8502901094</v>
      </c>
      <c r="K223" s="291">
        <v>7839209.4690613961</v>
      </c>
      <c r="L223" s="157">
        <f t="shared" si="146"/>
        <v>555001.61877128668</v>
      </c>
      <c r="M223" s="158">
        <f t="shared" si="147"/>
        <v>7.6192446753037463E-2</v>
      </c>
      <c r="N223" s="158"/>
      <c r="O223" s="108">
        <v>-13347.523178397396</v>
      </c>
      <c r="P223" s="291">
        <v>-105687.55000600149</v>
      </c>
      <c r="Q223" s="157">
        <f t="shared" si="148"/>
        <v>-92340.026827604088</v>
      </c>
      <c r="R223" s="158">
        <f t="shared" si="149"/>
        <v>6.9181394625374333</v>
      </c>
      <c r="S223" s="158"/>
      <c r="T223" s="108">
        <v>2431571.3610098162</v>
      </c>
      <c r="U223" s="108">
        <v>2566831.462463927</v>
      </c>
      <c r="V223" s="157">
        <f t="shared" si="150"/>
        <v>135260.10145411082</v>
      </c>
      <c r="W223" s="158">
        <f t="shared" si="151"/>
        <v>5.5626622201183584E-2</v>
      </c>
      <c r="X223" s="159"/>
      <c r="Y223" s="89">
        <v>9702431.6881215274</v>
      </c>
      <c r="Z223" s="89">
        <v>10300353.381519321</v>
      </c>
      <c r="AA223" s="157">
        <f t="shared" si="152"/>
        <v>597921.69339779392</v>
      </c>
      <c r="AB223" s="158">
        <f t="shared" si="153"/>
        <v>6.1625962708896601E-2</v>
      </c>
      <c r="AC223" s="158"/>
      <c r="AD223" s="204">
        <v>1832447</v>
      </c>
      <c r="AE223" s="204">
        <v>1832447</v>
      </c>
      <c r="AF223" s="292">
        <f t="shared" si="154"/>
        <v>0</v>
      </c>
      <c r="AG223" s="203">
        <f t="shared" si="155"/>
        <v>0</v>
      </c>
      <c r="AH223" s="158"/>
      <c r="AI223" s="291">
        <f t="shared" si="142"/>
        <v>11534878.688121527</v>
      </c>
      <c r="AJ223" s="291">
        <f t="shared" si="143"/>
        <v>12132800.381519321</v>
      </c>
      <c r="AK223" s="157">
        <f t="shared" si="156"/>
        <v>597921.69339779392</v>
      </c>
      <c r="AL223" s="158">
        <f t="shared" si="157"/>
        <v>5.1835975874937129E-2</v>
      </c>
      <c r="AN223" s="108">
        <f t="shared" si="158"/>
        <v>255.73878630376399</v>
      </c>
      <c r="AO223" s="108">
        <f t="shared" si="159"/>
        <v>273.68674611812298</v>
      </c>
      <c r="AP223" s="157">
        <f t="shared" si="160"/>
        <v>17.947959814358995</v>
      </c>
      <c r="AQ223" s="158">
        <f t="shared" si="161"/>
        <v>7.0180828155806549E-2</v>
      </c>
      <c r="AR223" s="293"/>
      <c r="AS223" s="108">
        <v>-0.46861367055427433</v>
      </c>
      <c r="AT223" s="108">
        <f t="shared" si="162"/>
        <v>-3.6898212479838524</v>
      </c>
      <c r="AU223" s="108">
        <f t="shared" si="163"/>
        <v>-3.2212075774295781</v>
      </c>
      <c r="AV223" s="180">
        <f t="shared" si="164"/>
        <v>6.8739086796583351</v>
      </c>
      <c r="AW223" s="293"/>
      <c r="AX223" s="108">
        <v>85.369215356873084</v>
      </c>
      <c r="AY223" s="108">
        <f t="shared" si="165"/>
        <v>89.614616571725279</v>
      </c>
      <c r="AZ223" s="157">
        <f t="shared" si="166"/>
        <v>4.245401214852194</v>
      </c>
      <c r="BA223" s="158">
        <f t="shared" si="167"/>
        <v>4.9729884444936465E-2</v>
      </c>
      <c r="BB223" s="293"/>
      <c r="BC223" s="108">
        <f t="shared" si="168"/>
        <v>340.63938799008275</v>
      </c>
      <c r="BD223" s="108">
        <f t="shared" si="169"/>
        <v>359.6115414418644</v>
      </c>
      <c r="BE223" s="157">
        <f t="shared" si="170"/>
        <v>18.972153451781651</v>
      </c>
      <c r="BF223" s="158">
        <f t="shared" si="171"/>
        <v>5.5695712594264049E-2</v>
      </c>
      <c r="BG223" s="294"/>
      <c r="BH223" s="108">
        <v>64.334761085559805</v>
      </c>
      <c r="BI223" s="108">
        <v>64.334761085559805</v>
      </c>
      <c r="BJ223" s="157">
        <f t="shared" si="172"/>
        <v>0</v>
      </c>
      <c r="BK223" s="158">
        <f t="shared" si="173"/>
        <v>0</v>
      </c>
      <c r="BL223" s="158"/>
      <c r="BM223" s="108">
        <f t="shared" si="174"/>
        <v>404.97414907564257</v>
      </c>
      <c r="BN223" s="108">
        <f t="shared" si="175"/>
        <v>423.58692809829006</v>
      </c>
      <c r="BO223" s="268">
        <f t="shared" si="176"/>
        <v>18.612779022647487</v>
      </c>
      <c r="BP223" s="158">
        <f t="shared" si="177"/>
        <v>4.5960412695801291E-2</v>
      </c>
    </row>
    <row r="224" spans="1:68">
      <c r="A224" s="82">
        <v>697</v>
      </c>
      <c r="B224" s="92">
        <v>18</v>
      </c>
      <c r="C224" s="92">
        <v>18</v>
      </c>
      <c r="D224" s="83" t="s">
        <v>237</v>
      </c>
      <c r="E224" s="85">
        <v>1164</v>
      </c>
      <c r="F224" s="108">
        <v>1163</v>
      </c>
      <c r="G224" s="157">
        <f t="shared" si="144"/>
        <v>-1</v>
      </c>
      <c r="H224" s="158">
        <f t="shared" si="145"/>
        <v>-8.5910652920962198E-4</v>
      </c>
      <c r="I224" s="158"/>
      <c r="J224" s="108">
        <v>390603.4162340677</v>
      </c>
      <c r="K224" s="291">
        <v>447230.4758299258</v>
      </c>
      <c r="L224" s="157">
        <f t="shared" si="146"/>
        <v>56627.059595858096</v>
      </c>
      <c r="M224" s="158">
        <f t="shared" si="147"/>
        <v>0.14497328298307696</v>
      </c>
      <c r="N224" s="158"/>
      <c r="O224" s="108">
        <v>470743.01446988579</v>
      </c>
      <c r="P224" s="291">
        <v>477791.99877313618</v>
      </c>
      <c r="Q224" s="157">
        <f t="shared" si="148"/>
        <v>7048.984303250385</v>
      </c>
      <c r="R224" s="158">
        <f t="shared" si="149"/>
        <v>1.4974166554948039E-2</v>
      </c>
      <c r="S224" s="158"/>
      <c r="T224" s="108">
        <v>216304.49954585079</v>
      </c>
      <c r="U224" s="108">
        <v>230380.26795011837</v>
      </c>
      <c r="V224" s="157">
        <f t="shared" si="150"/>
        <v>14075.768404267583</v>
      </c>
      <c r="W224" s="158">
        <f t="shared" si="151"/>
        <v>6.5073858536557602E-2</v>
      </c>
      <c r="X224" s="159"/>
      <c r="Y224" s="89">
        <v>1077650.9302498042</v>
      </c>
      <c r="Z224" s="89">
        <v>1155402.7425531803</v>
      </c>
      <c r="AA224" s="157">
        <f t="shared" si="152"/>
        <v>77751.812303376151</v>
      </c>
      <c r="AB224" s="158">
        <f t="shared" si="153"/>
        <v>7.2149348291615123E-2</v>
      </c>
      <c r="AC224" s="158"/>
      <c r="AD224" s="204">
        <v>-197982</v>
      </c>
      <c r="AE224" s="204">
        <v>-197982</v>
      </c>
      <c r="AF224" s="292">
        <f t="shared" si="154"/>
        <v>0</v>
      </c>
      <c r="AG224" s="203">
        <f t="shared" si="155"/>
        <v>0</v>
      </c>
      <c r="AH224" s="158"/>
      <c r="AI224" s="291">
        <f t="shared" si="142"/>
        <v>879668.93024980417</v>
      </c>
      <c r="AJ224" s="291">
        <f t="shared" si="143"/>
        <v>957420.74255318032</v>
      </c>
      <c r="AK224" s="157">
        <f t="shared" si="156"/>
        <v>77751.812303376151</v>
      </c>
      <c r="AL224" s="158">
        <f t="shared" si="157"/>
        <v>8.838758495346262E-2</v>
      </c>
      <c r="AN224" s="108">
        <f t="shared" si="158"/>
        <v>335.56994521827124</v>
      </c>
      <c r="AO224" s="108">
        <f t="shared" si="159"/>
        <v>384.54899039546501</v>
      </c>
      <c r="AP224" s="157">
        <f t="shared" si="160"/>
        <v>48.979045177193768</v>
      </c>
      <c r="AQ224" s="158">
        <f t="shared" si="161"/>
        <v>0.14595778279647595</v>
      </c>
      <c r="AR224" s="293"/>
      <c r="AS224" s="108">
        <v>404.41839731089846</v>
      </c>
      <c r="AT224" s="108">
        <f t="shared" si="162"/>
        <v>410.82717005428736</v>
      </c>
      <c r="AU224" s="108">
        <f t="shared" si="163"/>
        <v>6.4087727433889086</v>
      </c>
      <c r="AV224" s="180">
        <f t="shared" si="164"/>
        <v>1.5846887248460499E-2</v>
      </c>
      <c r="AW224" s="293"/>
      <c r="AX224" s="108">
        <v>185.82860785726012</v>
      </c>
      <c r="AY224" s="108">
        <f t="shared" si="165"/>
        <v>198.09137398978365</v>
      </c>
      <c r="AZ224" s="157">
        <f t="shared" si="166"/>
        <v>12.262766132523524</v>
      </c>
      <c r="BA224" s="158">
        <f t="shared" si="167"/>
        <v>6.5989657211137698E-2</v>
      </c>
      <c r="BB224" s="293"/>
      <c r="BC224" s="108">
        <f t="shared" si="168"/>
        <v>925.81695038642965</v>
      </c>
      <c r="BD224" s="108">
        <f t="shared" si="169"/>
        <v>993.46753443953594</v>
      </c>
      <c r="BE224" s="157">
        <f t="shared" si="170"/>
        <v>67.650584053106286</v>
      </c>
      <c r="BF224" s="158">
        <f t="shared" si="171"/>
        <v>7.3071230792295813E-2</v>
      </c>
      <c r="BG224" s="294"/>
      <c r="BH224" s="108">
        <v>-170.08762886597938</v>
      </c>
      <c r="BI224" s="108">
        <v>-170.08762886597938</v>
      </c>
      <c r="BJ224" s="157">
        <f t="shared" si="172"/>
        <v>0</v>
      </c>
      <c r="BK224" s="158">
        <f t="shared" si="173"/>
        <v>0</v>
      </c>
      <c r="BL224" s="158"/>
      <c r="BM224" s="108">
        <f t="shared" si="174"/>
        <v>755.7293215204503</v>
      </c>
      <c r="BN224" s="108">
        <f t="shared" si="175"/>
        <v>823.23365653755832</v>
      </c>
      <c r="BO224" s="268">
        <f t="shared" si="176"/>
        <v>67.504335017108019</v>
      </c>
      <c r="BP224" s="158">
        <f t="shared" si="177"/>
        <v>8.9323429824445855E-2</v>
      </c>
    </row>
    <row r="225" spans="1:68">
      <c r="A225" s="82">
        <v>698</v>
      </c>
      <c r="B225" s="92">
        <v>19</v>
      </c>
      <c r="C225" s="92">
        <v>19</v>
      </c>
      <c r="D225" s="83" t="s">
        <v>238</v>
      </c>
      <c r="E225" s="85">
        <v>65286</v>
      </c>
      <c r="F225" s="108">
        <v>65722</v>
      </c>
      <c r="G225" s="157">
        <f t="shared" si="144"/>
        <v>436</v>
      </c>
      <c r="H225" s="158">
        <f t="shared" si="145"/>
        <v>6.6783077535765706E-3</v>
      </c>
      <c r="I225" s="158"/>
      <c r="J225" s="108">
        <v>1428616.7780686356</v>
      </c>
      <c r="K225" s="291">
        <v>2996549.8711228073</v>
      </c>
      <c r="L225" s="157">
        <f t="shared" si="146"/>
        <v>1567933.0930541717</v>
      </c>
      <c r="M225" s="158">
        <f t="shared" si="147"/>
        <v>1.0975183248049765</v>
      </c>
      <c r="N225" s="158"/>
      <c r="O225" s="108">
        <v>16341024.103923395</v>
      </c>
      <c r="P225" s="291">
        <v>16512001.927740816</v>
      </c>
      <c r="Q225" s="157">
        <f t="shared" si="148"/>
        <v>170977.82381742075</v>
      </c>
      <c r="R225" s="158">
        <f t="shared" si="149"/>
        <v>1.0463103336122603E-2</v>
      </c>
      <c r="S225" s="158"/>
      <c r="T225" s="108">
        <v>5061599.6381251086</v>
      </c>
      <c r="U225" s="108">
        <v>5518866.6126537947</v>
      </c>
      <c r="V225" s="157">
        <f t="shared" si="150"/>
        <v>457266.97452868614</v>
      </c>
      <c r="W225" s="158">
        <f t="shared" si="151"/>
        <v>9.0340407622216568E-2</v>
      </c>
      <c r="X225" s="159"/>
      <c r="Y225" s="89">
        <v>22831240.520117141</v>
      </c>
      <c r="Z225" s="89">
        <v>25027418.411517419</v>
      </c>
      <c r="AA225" s="157">
        <f t="shared" si="152"/>
        <v>2196177.8914002776</v>
      </c>
      <c r="AB225" s="158">
        <f t="shared" si="153"/>
        <v>9.6191789905816713E-2</v>
      </c>
      <c r="AC225" s="158"/>
      <c r="AD225" s="204">
        <v>-1296888</v>
      </c>
      <c r="AE225" s="204">
        <v>-1296888</v>
      </c>
      <c r="AF225" s="292">
        <f t="shared" si="154"/>
        <v>0</v>
      </c>
      <c r="AG225" s="203">
        <f t="shared" si="155"/>
        <v>0</v>
      </c>
      <c r="AH225" s="158"/>
      <c r="AI225" s="291">
        <f t="shared" si="142"/>
        <v>21534352.520117141</v>
      </c>
      <c r="AJ225" s="291">
        <f t="shared" si="143"/>
        <v>23730530.411517419</v>
      </c>
      <c r="AK225" s="157">
        <f t="shared" si="156"/>
        <v>2196177.8914002776</v>
      </c>
      <c r="AL225" s="158">
        <f t="shared" si="157"/>
        <v>0.10198485834893962</v>
      </c>
      <c r="AN225" s="108">
        <f t="shared" si="158"/>
        <v>21.882436940058138</v>
      </c>
      <c r="AO225" s="108">
        <f t="shared" si="159"/>
        <v>45.594319575223018</v>
      </c>
      <c r="AP225" s="157">
        <f t="shared" si="160"/>
        <v>23.71188263516488</v>
      </c>
      <c r="AQ225" s="158">
        <f t="shared" si="161"/>
        <v>1.0836033801956375</v>
      </c>
      <c r="AR225" s="293"/>
      <c r="AS225" s="108">
        <v>250.29905498764506</v>
      </c>
      <c r="AT225" s="108">
        <f t="shared" si="162"/>
        <v>251.24010114939924</v>
      </c>
      <c r="AU225" s="108">
        <f t="shared" si="163"/>
        <v>0.94104616175417277</v>
      </c>
      <c r="AV225" s="180">
        <f t="shared" si="164"/>
        <v>3.7596872341392716E-3</v>
      </c>
      <c r="AW225" s="293"/>
      <c r="AX225" s="108">
        <v>77.529633277044212</v>
      </c>
      <c r="AY225" s="108">
        <f t="shared" si="165"/>
        <v>83.972895113566153</v>
      </c>
      <c r="AZ225" s="157">
        <f t="shared" si="166"/>
        <v>6.4432618365219412</v>
      </c>
      <c r="BA225" s="158">
        <f t="shared" si="167"/>
        <v>8.3107085177323153E-2</v>
      </c>
      <c r="BB225" s="293"/>
      <c r="BC225" s="108">
        <f t="shared" si="168"/>
        <v>349.71112520474742</v>
      </c>
      <c r="BD225" s="108">
        <f t="shared" si="169"/>
        <v>380.8073158381884</v>
      </c>
      <c r="BE225" s="157">
        <f t="shared" si="170"/>
        <v>31.096190633440983</v>
      </c>
      <c r="BF225" s="158">
        <f t="shared" si="171"/>
        <v>8.8919649368417758E-2</v>
      </c>
      <c r="BG225" s="294"/>
      <c r="BH225" s="108">
        <v>-19.864718316331221</v>
      </c>
      <c r="BI225" s="108">
        <v>-19.864718316331221</v>
      </c>
      <c r="BJ225" s="157">
        <f t="shared" si="172"/>
        <v>0</v>
      </c>
      <c r="BK225" s="158">
        <f t="shared" si="173"/>
        <v>0</v>
      </c>
      <c r="BL225" s="158"/>
      <c r="BM225" s="108">
        <f t="shared" si="174"/>
        <v>329.8464068884162</v>
      </c>
      <c r="BN225" s="108">
        <f t="shared" si="175"/>
        <v>361.07438013933569</v>
      </c>
      <c r="BO225" s="268">
        <f t="shared" si="176"/>
        <v>31.22797325091949</v>
      </c>
      <c r="BP225" s="158">
        <f t="shared" si="177"/>
        <v>9.4674286573276534E-2</v>
      </c>
    </row>
    <row r="226" spans="1:68">
      <c r="A226" s="82">
        <v>700</v>
      </c>
      <c r="B226" s="92">
        <v>9</v>
      </c>
      <c r="C226" s="92">
        <v>9</v>
      </c>
      <c r="D226" s="83" t="s">
        <v>239</v>
      </c>
      <c r="E226" s="85">
        <v>4758</v>
      </c>
      <c r="F226" s="108">
        <v>4733</v>
      </c>
      <c r="G226" s="157">
        <f t="shared" si="144"/>
        <v>-25</v>
      </c>
      <c r="H226" s="158">
        <f t="shared" si="145"/>
        <v>-5.254308532997058E-3</v>
      </c>
      <c r="I226" s="158"/>
      <c r="J226" s="108">
        <v>1342983.7362393243</v>
      </c>
      <c r="K226" s="291">
        <v>1259371.0892092674</v>
      </c>
      <c r="L226" s="157">
        <f t="shared" si="146"/>
        <v>-83612.64703005692</v>
      </c>
      <c r="M226" s="158">
        <f t="shared" si="147"/>
        <v>-6.2258867902743431E-2</v>
      </c>
      <c r="N226" s="158"/>
      <c r="O226" s="108">
        <v>762694.67328342842</v>
      </c>
      <c r="P226" s="291">
        <v>531616.36493407399</v>
      </c>
      <c r="Q226" s="157">
        <f t="shared" si="148"/>
        <v>-231078.30834935443</v>
      </c>
      <c r="R226" s="158">
        <f t="shared" si="149"/>
        <v>-0.30297616653667431</v>
      </c>
      <c r="S226" s="158"/>
      <c r="T226" s="108">
        <v>483683.03751327883</v>
      </c>
      <c r="U226" s="108">
        <v>516354.86840568244</v>
      </c>
      <c r="V226" s="157">
        <f t="shared" si="150"/>
        <v>32671.83089240361</v>
      </c>
      <c r="W226" s="158">
        <f t="shared" si="151"/>
        <v>6.7548018761163717E-2</v>
      </c>
      <c r="X226" s="159"/>
      <c r="Y226" s="89">
        <v>2589361.4470360316</v>
      </c>
      <c r="Z226" s="89">
        <v>2307342.3225490237</v>
      </c>
      <c r="AA226" s="157">
        <f t="shared" si="152"/>
        <v>-282019.12448700797</v>
      </c>
      <c r="AB226" s="158">
        <f t="shared" si="153"/>
        <v>-0.10891454524814495</v>
      </c>
      <c r="AC226" s="158"/>
      <c r="AD226" s="204">
        <v>-1009065</v>
      </c>
      <c r="AE226" s="204">
        <v>-1009065</v>
      </c>
      <c r="AF226" s="292">
        <f t="shared" si="154"/>
        <v>0</v>
      </c>
      <c r="AG226" s="203">
        <f t="shared" si="155"/>
        <v>0</v>
      </c>
      <c r="AH226" s="158"/>
      <c r="AI226" s="291">
        <f t="shared" si="142"/>
        <v>1580296.4470360316</v>
      </c>
      <c r="AJ226" s="291">
        <f t="shared" si="143"/>
        <v>1298277.3225490237</v>
      </c>
      <c r="AK226" s="157">
        <f t="shared" si="156"/>
        <v>-282019.12448700797</v>
      </c>
      <c r="AL226" s="158">
        <f t="shared" si="157"/>
        <v>-0.17845963332763082</v>
      </c>
      <c r="AN226" s="108">
        <f t="shared" si="158"/>
        <v>282.25803619994207</v>
      </c>
      <c r="AO226" s="108">
        <f t="shared" si="159"/>
        <v>266.08305286483574</v>
      </c>
      <c r="AP226" s="157">
        <f t="shared" si="160"/>
        <v>-16.174983335106333</v>
      </c>
      <c r="AQ226" s="158">
        <f t="shared" si="161"/>
        <v>-5.7305660993292394E-2</v>
      </c>
      <c r="AR226" s="293"/>
      <c r="AS226" s="108">
        <v>160.29732519618085</v>
      </c>
      <c r="AT226" s="108">
        <f t="shared" si="162"/>
        <v>112.32122648089457</v>
      </c>
      <c r="AU226" s="108">
        <f t="shared" si="163"/>
        <v>-47.976098715286284</v>
      </c>
      <c r="AV226" s="180">
        <f t="shared" si="164"/>
        <v>-0.29929444335125643</v>
      </c>
      <c r="AW226" s="293"/>
      <c r="AX226" s="108">
        <v>101.65679645087828</v>
      </c>
      <c r="AY226" s="108">
        <f t="shared" si="165"/>
        <v>109.09673957440998</v>
      </c>
      <c r="AZ226" s="157">
        <f t="shared" si="166"/>
        <v>7.4399431235317053</v>
      </c>
      <c r="BA226" s="158">
        <f t="shared" si="167"/>
        <v>7.3186873709194356E-2</v>
      </c>
      <c r="BB226" s="293"/>
      <c r="BC226" s="108">
        <f t="shared" si="168"/>
        <v>544.21215784700121</v>
      </c>
      <c r="BD226" s="108">
        <f t="shared" si="169"/>
        <v>487.50101892014021</v>
      </c>
      <c r="BE226" s="157">
        <f t="shared" si="170"/>
        <v>-56.711138926860997</v>
      </c>
      <c r="BF226" s="158">
        <f t="shared" si="171"/>
        <v>-0.10420777652454552</v>
      </c>
      <c r="BG226" s="294"/>
      <c r="BH226" s="108">
        <v>-212.07755359394704</v>
      </c>
      <c r="BI226" s="108">
        <v>-212.07755359394704</v>
      </c>
      <c r="BJ226" s="157">
        <f t="shared" si="172"/>
        <v>0</v>
      </c>
      <c r="BK226" s="158">
        <f t="shared" si="173"/>
        <v>0</v>
      </c>
      <c r="BL226" s="158"/>
      <c r="BM226" s="108">
        <f t="shared" si="174"/>
        <v>332.13460425305414</v>
      </c>
      <c r="BN226" s="108">
        <f t="shared" si="175"/>
        <v>274.30325851447787</v>
      </c>
      <c r="BO226" s="268">
        <f t="shared" si="176"/>
        <v>-57.83134573857626</v>
      </c>
      <c r="BP226" s="158">
        <f t="shared" si="177"/>
        <v>-0.17412020607920281</v>
      </c>
    </row>
    <row r="227" spans="1:68">
      <c r="A227" s="82">
        <v>702</v>
      </c>
      <c r="B227" s="92">
        <v>6</v>
      </c>
      <c r="C227" s="92">
        <v>6</v>
      </c>
      <c r="D227" s="83" t="s">
        <v>240</v>
      </c>
      <c r="E227" s="85">
        <v>4124</v>
      </c>
      <c r="F227" s="108">
        <v>4039</v>
      </c>
      <c r="G227" s="157">
        <f t="shared" si="144"/>
        <v>-85</v>
      </c>
      <c r="H227" s="158">
        <f t="shared" si="145"/>
        <v>-2.061105722599418E-2</v>
      </c>
      <c r="I227" s="158"/>
      <c r="J227" s="108">
        <v>1386151.0270476947</v>
      </c>
      <c r="K227" s="291">
        <v>1401053.1307378516</v>
      </c>
      <c r="L227" s="157">
        <f t="shared" si="146"/>
        <v>14902.103690156946</v>
      </c>
      <c r="M227" s="158">
        <f t="shared" si="147"/>
        <v>1.075070710144501E-2</v>
      </c>
      <c r="N227" s="158"/>
      <c r="O227" s="108">
        <v>1250068.6094061672</v>
      </c>
      <c r="P227" s="291">
        <v>1240093.5886000555</v>
      </c>
      <c r="Q227" s="157">
        <f t="shared" si="148"/>
        <v>-9975.0208061116282</v>
      </c>
      <c r="R227" s="158">
        <f t="shared" si="149"/>
        <v>-7.9795786655663357E-3</v>
      </c>
      <c r="S227" s="158"/>
      <c r="T227" s="108">
        <v>619531.93551567639</v>
      </c>
      <c r="U227" s="108">
        <v>665741.02159321913</v>
      </c>
      <c r="V227" s="157">
        <f t="shared" si="150"/>
        <v>46209.086077542743</v>
      </c>
      <c r="W227" s="158">
        <f t="shared" si="151"/>
        <v>7.4587092978637068E-2</v>
      </c>
      <c r="X227" s="159"/>
      <c r="Y227" s="89">
        <v>3255751.571969538</v>
      </c>
      <c r="Z227" s="89">
        <v>3306887.7409311263</v>
      </c>
      <c r="AA227" s="157">
        <f t="shared" si="152"/>
        <v>51136.168961588293</v>
      </c>
      <c r="AB227" s="158">
        <f t="shared" si="153"/>
        <v>1.570640997361292E-2</v>
      </c>
      <c r="AC227" s="158"/>
      <c r="AD227" s="204">
        <v>-831821</v>
      </c>
      <c r="AE227" s="204">
        <v>-831821</v>
      </c>
      <c r="AF227" s="292">
        <f t="shared" si="154"/>
        <v>0</v>
      </c>
      <c r="AG227" s="203">
        <f t="shared" si="155"/>
        <v>0</v>
      </c>
      <c r="AH227" s="158"/>
      <c r="AI227" s="291">
        <f t="shared" si="142"/>
        <v>2423930.571969538</v>
      </c>
      <c r="AJ227" s="291">
        <f t="shared" si="143"/>
        <v>2475066.7409311263</v>
      </c>
      <c r="AK227" s="157">
        <f t="shared" si="156"/>
        <v>51136.168961588293</v>
      </c>
      <c r="AL227" s="158">
        <f t="shared" si="157"/>
        <v>2.1096383515654148E-2</v>
      </c>
      <c r="AN227" s="108">
        <f t="shared" si="158"/>
        <v>336.11809579236046</v>
      </c>
      <c r="AO227" s="108">
        <f t="shared" si="159"/>
        <v>346.88119107151562</v>
      </c>
      <c r="AP227" s="157">
        <f t="shared" si="160"/>
        <v>10.763095279155152</v>
      </c>
      <c r="AQ227" s="158">
        <f t="shared" si="161"/>
        <v>3.2021766795335339E-2</v>
      </c>
      <c r="AR227" s="293"/>
      <c r="AS227" s="108">
        <v>303.12041935164092</v>
      </c>
      <c r="AT227" s="108">
        <f t="shared" si="162"/>
        <v>307.02985605349232</v>
      </c>
      <c r="AU227" s="108">
        <f t="shared" si="163"/>
        <v>3.9094367018514049</v>
      </c>
      <c r="AV227" s="180">
        <f t="shared" si="164"/>
        <v>1.2897305665561859E-2</v>
      </c>
      <c r="AW227" s="293"/>
      <c r="AX227" s="108">
        <v>150.22597854405345</v>
      </c>
      <c r="AY227" s="108">
        <f t="shared" si="165"/>
        <v>164.82818063709311</v>
      </c>
      <c r="AZ227" s="157">
        <f t="shared" si="166"/>
        <v>14.602202093039665</v>
      </c>
      <c r="BA227" s="158">
        <f t="shared" si="167"/>
        <v>9.7201577480539425E-2</v>
      </c>
      <c r="BB227" s="293"/>
      <c r="BC227" s="108">
        <f t="shared" si="168"/>
        <v>789.46449368805474</v>
      </c>
      <c r="BD227" s="108">
        <f t="shared" si="169"/>
        <v>818.73922776210111</v>
      </c>
      <c r="BE227" s="157">
        <f t="shared" si="170"/>
        <v>29.274734074046364</v>
      </c>
      <c r="BF227" s="158">
        <f t="shared" si="171"/>
        <v>3.7081761508091136E-2</v>
      </c>
      <c r="BG227" s="294"/>
      <c r="BH227" s="108">
        <v>-201.70247332686711</v>
      </c>
      <c r="BI227" s="108">
        <v>-201.70247332686711</v>
      </c>
      <c r="BJ227" s="157">
        <f t="shared" si="172"/>
        <v>0</v>
      </c>
      <c r="BK227" s="158">
        <f t="shared" si="173"/>
        <v>0</v>
      </c>
      <c r="BL227" s="158"/>
      <c r="BM227" s="108">
        <f t="shared" si="174"/>
        <v>587.76202036118764</v>
      </c>
      <c r="BN227" s="108">
        <f t="shared" si="175"/>
        <v>612.79196358780052</v>
      </c>
      <c r="BO227" s="268">
        <f t="shared" si="176"/>
        <v>25.029943226612886</v>
      </c>
      <c r="BP227" s="158">
        <f t="shared" si="177"/>
        <v>4.2585166035790559E-2</v>
      </c>
    </row>
    <row r="228" spans="1:68">
      <c r="A228" s="82">
        <v>704</v>
      </c>
      <c r="B228" s="92">
        <v>2</v>
      </c>
      <c r="C228" s="92">
        <v>2</v>
      </c>
      <c r="D228" s="83" t="s">
        <v>241</v>
      </c>
      <c r="E228" s="85">
        <v>6436</v>
      </c>
      <c r="F228" s="108">
        <v>6418</v>
      </c>
      <c r="G228" s="157">
        <f t="shared" si="144"/>
        <v>-18</v>
      </c>
      <c r="H228" s="158">
        <f t="shared" si="145"/>
        <v>-2.7967681789931634E-3</v>
      </c>
      <c r="I228" s="158"/>
      <c r="J228" s="108">
        <v>4909742.7711747624</v>
      </c>
      <c r="K228" s="291">
        <v>5115381.0970061393</v>
      </c>
      <c r="L228" s="157">
        <f t="shared" si="146"/>
        <v>205638.32583137695</v>
      </c>
      <c r="M228" s="158">
        <f t="shared" si="147"/>
        <v>4.1883726992518903E-2</v>
      </c>
      <c r="N228" s="158"/>
      <c r="O228" s="108">
        <v>1141622.431121482</v>
      </c>
      <c r="P228" s="291">
        <v>1002222.0451635679</v>
      </c>
      <c r="Q228" s="157">
        <f t="shared" si="148"/>
        <v>-139400.38595791417</v>
      </c>
      <c r="R228" s="158">
        <f t="shared" si="149"/>
        <v>-0.12210725907073591</v>
      </c>
      <c r="S228" s="158"/>
      <c r="T228" s="108">
        <v>437582.01981962874</v>
      </c>
      <c r="U228" s="108">
        <v>458240.56017656112</v>
      </c>
      <c r="V228" s="157">
        <f t="shared" si="150"/>
        <v>20658.540356932383</v>
      </c>
      <c r="W228" s="158">
        <f t="shared" si="151"/>
        <v>4.7210670048663861E-2</v>
      </c>
      <c r="X228" s="159"/>
      <c r="Y228" s="89">
        <v>6488947.2221158724</v>
      </c>
      <c r="Z228" s="89">
        <v>6575843.702346269</v>
      </c>
      <c r="AA228" s="157">
        <f t="shared" si="152"/>
        <v>86896.480230396613</v>
      </c>
      <c r="AB228" s="158">
        <f t="shared" si="153"/>
        <v>1.3391460472082865E-2</v>
      </c>
      <c r="AC228" s="158"/>
      <c r="AD228" s="204">
        <v>-1167760</v>
      </c>
      <c r="AE228" s="204">
        <v>-1167760</v>
      </c>
      <c r="AF228" s="292">
        <f t="shared" si="154"/>
        <v>0</v>
      </c>
      <c r="AG228" s="203">
        <f t="shared" si="155"/>
        <v>0</v>
      </c>
      <c r="AH228" s="158"/>
      <c r="AI228" s="291">
        <f t="shared" si="142"/>
        <v>5321187.2221158724</v>
      </c>
      <c r="AJ228" s="291">
        <f t="shared" si="143"/>
        <v>5408083.702346269</v>
      </c>
      <c r="AK228" s="157">
        <f t="shared" si="156"/>
        <v>86896.480230396613</v>
      </c>
      <c r="AL228" s="158">
        <f t="shared" si="157"/>
        <v>1.6330280556421359E-2</v>
      </c>
      <c r="AN228" s="108">
        <f t="shared" si="158"/>
        <v>762.85624163684929</v>
      </c>
      <c r="AO228" s="108">
        <f t="shared" si="159"/>
        <v>797.03663088285123</v>
      </c>
      <c r="AP228" s="157">
        <f t="shared" si="160"/>
        <v>34.180389246001937</v>
      </c>
      <c r="AQ228" s="158">
        <f t="shared" si="161"/>
        <v>4.4805806625717037E-2</v>
      </c>
      <c r="AR228" s="293"/>
      <c r="AS228" s="108">
        <v>177.38073821029863</v>
      </c>
      <c r="AT228" s="108">
        <f t="shared" si="162"/>
        <v>156.15800018129758</v>
      </c>
      <c r="AU228" s="108">
        <f t="shared" si="163"/>
        <v>-21.22273802900105</v>
      </c>
      <c r="AV228" s="180">
        <f t="shared" si="164"/>
        <v>-0.11964511052964413</v>
      </c>
      <c r="AW228" s="293"/>
      <c r="AX228" s="108">
        <v>67.989748262838518</v>
      </c>
      <c r="AY228" s="108">
        <f t="shared" si="165"/>
        <v>71.399277060854018</v>
      </c>
      <c r="AZ228" s="157">
        <f t="shared" si="166"/>
        <v>3.4095287980155007</v>
      </c>
      <c r="BA228" s="158">
        <f t="shared" si="167"/>
        <v>5.0147689690433275E-2</v>
      </c>
      <c r="BB228" s="293"/>
      <c r="BC228" s="108">
        <f t="shared" si="168"/>
        <v>1008.2267281099864</v>
      </c>
      <c r="BD228" s="108">
        <f t="shared" si="169"/>
        <v>1024.5939081250031</v>
      </c>
      <c r="BE228" s="157">
        <f t="shared" si="170"/>
        <v>16.367180015016629</v>
      </c>
      <c r="BF228" s="158">
        <f t="shared" si="171"/>
        <v>1.6233630351873741E-2</v>
      </c>
      <c r="BG228" s="294"/>
      <c r="BH228" s="108">
        <v>-181.44188937228091</v>
      </c>
      <c r="BI228" s="108">
        <v>-181.44188937228091</v>
      </c>
      <c r="BJ228" s="157">
        <f t="shared" si="172"/>
        <v>0</v>
      </c>
      <c r="BK228" s="158">
        <f t="shared" si="173"/>
        <v>0</v>
      </c>
      <c r="BL228" s="158"/>
      <c r="BM228" s="108">
        <f t="shared" si="174"/>
        <v>826.78483873770551</v>
      </c>
      <c r="BN228" s="108">
        <f t="shared" si="175"/>
        <v>842.64314464728409</v>
      </c>
      <c r="BO228" s="268">
        <f t="shared" si="176"/>
        <v>15.858305909578576</v>
      </c>
      <c r="BP228" s="158">
        <f t="shared" si="177"/>
        <v>1.9180692686370807E-2</v>
      </c>
    </row>
    <row r="229" spans="1:68">
      <c r="A229" s="82">
        <v>707</v>
      </c>
      <c r="B229" s="92">
        <v>12</v>
      </c>
      <c r="C229" s="92">
        <v>12</v>
      </c>
      <c r="D229" s="83" t="s">
        <v>242</v>
      </c>
      <c r="E229" s="85">
        <v>1902</v>
      </c>
      <c r="F229" s="108">
        <v>1881</v>
      </c>
      <c r="G229" s="157">
        <f t="shared" si="144"/>
        <v>-21</v>
      </c>
      <c r="H229" s="158">
        <f t="shared" si="145"/>
        <v>-1.1041009463722398E-2</v>
      </c>
      <c r="I229" s="158"/>
      <c r="J229" s="108">
        <v>-97780.413914686796</v>
      </c>
      <c r="K229" s="291">
        <v>-231425.02554489175</v>
      </c>
      <c r="L229" s="157">
        <f t="shared" si="146"/>
        <v>-133644.61163020495</v>
      </c>
      <c r="M229" s="158">
        <f t="shared" si="147"/>
        <v>1.3667830425304763</v>
      </c>
      <c r="N229" s="158"/>
      <c r="O229" s="108">
        <v>1305692.7568719622</v>
      </c>
      <c r="P229" s="291">
        <v>1241176.1306084951</v>
      </c>
      <c r="Q229" s="157">
        <f t="shared" si="148"/>
        <v>-64516.626263467129</v>
      </c>
      <c r="R229" s="158">
        <f t="shared" si="149"/>
        <v>-4.9411797625368695E-2</v>
      </c>
      <c r="S229" s="158"/>
      <c r="T229" s="108">
        <v>412818.45687421085</v>
      </c>
      <c r="U229" s="108">
        <v>438501.36730779987</v>
      </c>
      <c r="V229" s="157">
        <f t="shared" si="150"/>
        <v>25682.910433589015</v>
      </c>
      <c r="W229" s="158">
        <f t="shared" si="151"/>
        <v>6.2213571137432956E-2</v>
      </c>
      <c r="X229" s="159"/>
      <c r="Y229" s="89">
        <v>1620730.7998314863</v>
      </c>
      <c r="Z229" s="89">
        <v>1448252.4723714031</v>
      </c>
      <c r="AA229" s="157">
        <f t="shared" si="152"/>
        <v>-172478.32746008318</v>
      </c>
      <c r="AB229" s="158">
        <f t="shared" si="153"/>
        <v>-0.10642009609369824</v>
      </c>
      <c r="AC229" s="158"/>
      <c r="AD229" s="204">
        <v>-547761</v>
      </c>
      <c r="AE229" s="204">
        <v>-547761</v>
      </c>
      <c r="AF229" s="292">
        <f t="shared" si="154"/>
        <v>0</v>
      </c>
      <c r="AG229" s="203">
        <f t="shared" si="155"/>
        <v>0</v>
      </c>
      <c r="AH229" s="158"/>
      <c r="AI229" s="291">
        <f t="shared" si="142"/>
        <v>1072969.7998314863</v>
      </c>
      <c r="AJ229" s="291">
        <f t="shared" si="143"/>
        <v>900491.47237140313</v>
      </c>
      <c r="AK229" s="157">
        <f t="shared" si="156"/>
        <v>-172478.32746008318</v>
      </c>
      <c r="AL229" s="158">
        <f t="shared" si="157"/>
        <v>-0.16074853876331982</v>
      </c>
      <c r="AN229" s="108">
        <f t="shared" si="158"/>
        <v>-51.409260733273818</v>
      </c>
      <c r="AO229" s="108">
        <f t="shared" si="159"/>
        <v>-123.03297477134065</v>
      </c>
      <c r="AP229" s="157">
        <f t="shared" si="160"/>
        <v>-71.623714038066822</v>
      </c>
      <c r="AQ229" s="158">
        <f t="shared" si="161"/>
        <v>1.3932064576783445</v>
      </c>
      <c r="AR229" s="293"/>
      <c r="AS229" s="108">
        <v>686.48409930176774</v>
      </c>
      <c r="AT229" s="108">
        <f t="shared" si="162"/>
        <v>659.84908591626538</v>
      </c>
      <c r="AU229" s="108">
        <f t="shared" si="163"/>
        <v>-26.635013385502361</v>
      </c>
      <c r="AV229" s="180">
        <f t="shared" si="164"/>
        <v>-3.8799170166640702E-2</v>
      </c>
      <c r="AW229" s="293"/>
      <c r="AX229" s="108">
        <v>217.04440424511611</v>
      </c>
      <c r="AY229" s="108">
        <f t="shared" si="165"/>
        <v>233.12140739383301</v>
      </c>
      <c r="AZ229" s="157">
        <f t="shared" si="166"/>
        <v>16.077003148716898</v>
      </c>
      <c r="BA229" s="158">
        <f t="shared" si="167"/>
        <v>7.4072414834342168E-2</v>
      </c>
      <c r="BB229" s="293"/>
      <c r="BC229" s="108">
        <f t="shared" si="168"/>
        <v>852.11924281361007</v>
      </c>
      <c r="BD229" s="108">
        <f t="shared" si="169"/>
        <v>769.93751853875767</v>
      </c>
      <c r="BE229" s="157">
        <f t="shared" si="170"/>
        <v>-82.1817242748524</v>
      </c>
      <c r="BF229" s="158">
        <f t="shared" si="171"/>
        <v>-9.644392491771081E-2</v>
      </c>
      <c r="BG229" s="294"/>
      <c r="BH229" s="108">
        <v>-287.99211356466878</v>
      </c>
      <c r="BI229" s="108">
        <v>-287.99211356466878</v>
      </c>
      <c r="BJ229" s="157">
        <f t="shared" si="172"/>
        <v>0</v>
      </c>
      <c r="BK229" s="158">
        <f t="shared" si="173"/>
        <v>0</v>
      </c>
      <c r="BL229" s="158"/>
      <c r="BM229" s="108">
        <f t="shared" si="174"/>
        <v>564.12712924894129</v>
      </c>
      <c r="BN229" s="108">
        <f t="shared" si="175"/>
        <v>478.73018201563167</v>
      </c>
      <c r="BO229" s="268">
        <f t="shared" si="176"/>
        <v>-85.396947233309618</v>
      </c>
      <c r="BP229" s="158">
        <f t="shared" si="177"/>
        <v>-0.15137890522479225</v>
      </c>
    </row>
    <row r="230" spans="1:68">
      <c r="A230" s="82">
        <v>710</v>
      </c>
      <c r="B230" s="92">
        <v>1</v>
      </c>
      <c r="C230" s="93">
        <v>33</v>
      </c>
      <c r="D230" s="83" t="s">
        <v>243</v>
      </c>
      <c r="E230" s="85">
        <v>27209</v>
      </c>
      <c r="F230" s="108">
        <v>27036</v>
      </c>
      <c r="G230" s="157">
        <f t="shared" si="144"/>
        <v>-173</v>
      </c>
      <c r="H230" s="158">
        <f t="shared" si="145"/>
        <v>-6.3581903046785989E-3</v>
      </c>
      <c r="I230" s="158"/>
      <c r="J230" s="108">
        <v>9727083.3504774962</v>
      </c>
      <c r="K230" s="291">
        <v>9765454.4871856309</v>
      </c>
      <c r="L230" s="157">
        <f t="shared" si="146"/>
        <v>38371.136708134785</v>
      </c>
      <c r="M230" s="158">
        <f t="shared" si="147"/>
        <v>3.9447730964751286E-3</v>
      </c>
      <c r="N230" s="158"/>
      <c r="O230" s="108">
        <v>7243268.0881924732</v>
      </c>
      <c r="P230" s="291">
        <v>6777995.3909485098</v>
      </c>
      <c r="Q230" s="157">
        <f t="shared" si="148"/>
        <v>-465272.69724396337</v>
      </c>
      <c r="R230" s="158">
        <f t="shared" si="149"/>
        <v>-6.4235189361887921E-2</v>
      </c>
      <c r="S230" s="158"/>
      <c r="T230" s="108">
        <v>2846578.2898166049</v>
      </c>
      <c r="U230" s="108">
        <v>3065736.1723485468</v>
      </c>
      <c r="V230" s="157">
        <f t="shared" si="150"/>
        <v>219157.88253194187</v>
      </c>
      <c r="W230" s="158">
        <f t="shared" si="151"/>
        <v>7.6989936765821901E-2</v>
      </c>
      <c r="X230" s="159"/>
      <c r="Y230" s="89">
        <v>19816929.728486575</v>
      </c>
      <c r="Z230" s="89">
        <v>19609186.050482687</v>
      </c>
      <c r="AA230" s="157">
        <f t="shared" si="152"/>
        <v>-207743.67800388858</v>
      </c>
      <c r="AB230" s="158">
        <f t="shared" si="153"/>
        <v>-1.0483141478029251E-2</v>
      </c>
      <c r="AC230" s="158"/>
      <c r="AD230" s="204">
        <v>13034</v>
      </c>
      <c r="AE230" s="204">
        <v>13034</v>
      </c>
      <c r="AF230" s="292">
        <f t="shared" si="154"/>
        <v>0</v>
      </c>
      <c r="AG230" s="203">
        <f t="shared" si="155"/>
        <v>0</v>
      </c>
      <c r="AH230" s="158"/>
      <c r="AI230" s="291">
        <f t="shared" si="142"/>
        <v>19829963.728486575</v>
      </c>
      <c r="AJ230" s="291">
        <f t="shared" si="143"/>
        <v>19622220.050482687</v>
      </c>
      <c r="AK230" s="157">
        <f t="shared" si="156"/>
        <v>-207743.67800388858</v>
      </c>
      <c r="AL230" s="158">
        <f t="shared" si="157"/>
        <v>-1.0476251033452778E-2</v>
      </c>
      <c r="AN230" s="108">
        <f t="shared" si="158"/>
        <v>357.49506966362219</v>
      </c>
      <c r="AO230" s="108">
        <f t="shared" si="159"/>
        <v>361.20189699606567</v>
      </c>
      <c r="AP230" s="157">
        <f t="shared" si="160"/>
        <v>3.7068273324434813</v>
      </c>
      <c r="AQ230" s="158">
        <f t="shared" si="161"/>
        <v>1.036889078199413E-2</v>
      </c>
      <c r="AR230" s="293"/>
      <c r="AS230" s="108">
        <v>266.20853718227329</v>
      </c>
      <c r="AT230" s="108">
        <f t="shared" si="162"/>
        <v>250.70259620315542</v>
      </c>
      <c r="AU230" s="108">
        <f t="shared" si="163"/>
        <v>-15.505940979117867</v>
      </c>
      <c r="AV230" s="180">
        <f t="shared" si="164"/>
        <v>-5.8247346772733029E-2</v>
      </c>
      <c r="AW230" s="293"/>
      <c r="AX230" s="108">
        <v>104.61899701630361</v>
      </c>
      <c r="AY230" s="108">
        <f t="shared" si="165"/>
        <v>113.39459137256054</v>
      </c>
      <c r="AZ230" s="157">
        <f t="shared" si="166"/>
        <v>8.7755943562569314</v>
      </c>
      <c r="BA230" s="158">
        <f t="shared" si="167"/>
        <v>8.3881461364893037E-2</v>
      </c>
      <c r="BB230" s="293"/>
      <c r="BC230" s="108">
        <f t="shared" si="168"/>
        <v>728.32260386219912</v>
      </c>
      <c r="BD230" s="108">
        <f t="shared" si="169"/>
        <v>725.29908457178158</v>
      </c>
      <c r="BE230" s="157">
        <f t="shared" si="170"/>
        <v>-3.0235192904175392</v>
      </c>
      <c r="BF230" s="158">
        <f t="shared" si="171"/>
        <v>-4.1513462226549242E-3</v>
      </c>
      <c r="BG230" s="294"/>
      <c r="BH230" s="108">
        <v>0.4790326730126061</v>
      </c>
      <c r="BI230" s="108">
        <v>0.4790326730126061</v>
      </c>
      <c r="BJ230" s="157">
        <f t="shared" si="172"/>
        <v>0</v>
      </c>
      <c r="BK230" s="158">
        <f t="shared" si="173"/>
        <v>0</v>
      </c>
      <c r="BL230" s="158"/>
      <c r="BM230" s="108">
        <f t="shared" si="174"/>
        <v>728.80163653521174</v>
      </c>
      <c r="BN230" s="108">
        <f t="shared" si="175"/>
        <v>725.78118251526439</v>
      </c>
      <c r="BO230" s="268">
        <f t="shared" si="176"/>
        <v>-3.0204540199473513</v>
      </c>
      <c r="BP230" s="158">
        <f t="shared" si="177"/>
        <v>-4.144411686980919E-3</v>
      </c>
    </row>
    <row r="231" spans="1:68">
      <c r="A231" s="82">
        <v>729</v>
      </c>
      <c r="B231" s="92">
        <v>13</v>
      </c>
      <c r="C231" s="92">
        <v>13</v>
      </c>
      <c r="D231" s="83" t="s">
        <v>244</v>
      </c>
      <c r="E231" s="85">
        <v>8847</v>
      </c>
      <c r="F231" s="108">
        <v>8858</v>
      </c>
      <c r="G231" s="157">
        <f t="shared" si="144"/>
        <v>11</v>
      </c>
      <c r="H231" s="158">
        <f t="shared" si="145"/>
        <v>1.2433593308466147E-3</v>
      </c>
      <c r="I231" s="158"/>
      <c r="J231" s="108">
        <v>1739326.6180141568</v>
      </c>
      <c r="K231" s="291">
        <v>1624119.797533453</v>
      </c>
      <c r="L231" s="157">
        <f t="shared" si="146"/>
        <v>-115206.82048070384</v>
      </c>
      <c r="M231" s="158">
        <f t="shared" si="147"/>
        <v>-6.6236449949946166E-2</v>
      </c>
      <c r="N231" s="158"/>
      <c r="O231" s="108">
        <v>4807273.1070091445</v>
      </c>
      <c r="P231" s="291">
        <v>4577385.6826845268</v>
      </c>
      <c r="Q231" s="157">
        <f t="shared" si="148"/>
        <v>-229887.42432461772</v>
      </c>
      <c r="R231" s="158">
        <f t="shared" si="149"/>
        <v>-4.7820753930005587E-2</v>
      </c>
      <c r="S231" s="158"/>
      <c r="T231" s="108">
        <v>1303526.31911411</v>
      </c>
      <c r="U231" s="108">
        <v>1403524.231058846</v>
      </c>
      <c r="V231" s="157">
        <f t="shared" si="150"/>
        <v>99997.911944736028</v>
      </c>
      <c r="W231" s="158">
        <f t="shared" si="151"/>
        <v>7.6713381600684249E-2</v>
      </c>
      <c r="X231" s="159"/>
      <c r="Y231" s="89">
        <v>7850126.0441374108</v>
      </c>
      <c r="Z231" s="89">
        <v>7605029.7112768264</v>
      </c>
      <c r="AA231" s="157">
        <f t="shared" si="152"/>
        <v>-245096.33286058437</v>
      </c>
      <c r="AB231" s="158">
        <f t="shared" si="153"/>
        <v>-3.122196146692777E-2</v>
      </c>
      <c r="AC231" s="158"/>
      <c r="AD231" s="204">
        <v>696672</v>
      </c>
      <c r="AE231" s="204">
        <v>696672</v>
      </c>
      <c r="AF231" s="292">
        <f t="shared" si="154"/>
        <v>0</v>
      </c>
      <c r="AG231" s="203">
        <f t="shared" si="155"/>
        <v>0</v>
      </c>
      <c r="AH231" s="158"/>
      <c r="AI231" s="291">
        <f t="shared" si="142"/>
        <v>8546798.0441374108</v>
      </c>
      <c r="AJ231" s="291">
        <f t="shared" si="143"/>
        <v>8301701.7112768264</v>
      </c>
      <c r="AK231" s="157">
        <f t="shared" si="156"/>
        <v>-245096.33286058437</v>
      </c>
      <c r="AL231" s="158">
        <f t="shared" si="157"/>
        <v>-2.8676977225255217E-2</v>
      </c>
      <c r="AN231" s="108">
        <f t="shared" si="158"/>
        <v>196.6007254452534</v>
      </c>
      <c r="AO231" s="108">
        <f t="shared" si="159"/>
        <v>183.35062062919994</v>
      </c>
      <c r="AP231" s="157">
        <f t="shared" si="160"/>
        <v>-13.250104816053465</v>
      </c>
      <c r="AQ231" s="158">
        <f t="shared" si="161"/>
        <v>-6.7396011820633733E-2</v>
      </c>
      <c r="AR231" s="293"/>
      <c r="AS231" s="108">
        <v>543.37889759343784</v>
      </c>
      <c r="AT231" s="108">
        <f t="shared" si="162"/>
        <v>516.75160111588696</v>
      </c>
      <c r="AU231" s="108">
        <f t="shared" si="163"/>
        <v>-26.627296477550885</v>
      </c>
      <c r="AV231" s="180">
        <f t="shared" si="164"/>
        <v>-4.9003184693921856E-2</v>
      </c>
      <c r="AW231" s="293"/>
      <c r="AX231" s="108">
        <v>147.34105562497004</v>
      </c>
      <c r="AY231" s="108">
        <f t="shared" si="165"/>
        <v>158.44707959571528</v>
      </c>
      <c r="AZ231" s="157">
        <f t="shared" si="166"/>
        <v>11.106023970745241</v>
      </c>
      <c r="BA231" s="158">
        <f t="shared" si="167"/>
        <v>7.5376302440873053E-2</v>
      </c>
      <c r="BB231" s="293"/>
      <c r="BC231" s="108">
        <f t="shared" si="168"/>
        <v>887.32067866366117</v>
      </c>
      <c r="BD231" s="108">
        <f t="shared" si="169"/>
        <v>858.54930134080223</v>
      </c>
      <c r="BE231" s="157">
        <f t="shared" si="170"/>
        <v>-28.771377322858939</v>
      </c>
      <c r="BF231" s="158">
        <f t="shared" si="171"/>
        <v>-3.24250048654222E-2</v>
      </c>
      <c r="BG231" s="294"/>
      <c r="BH231" s="108">
        <v>109.57884028484231</v>
      </c>
      <c r="BI231" s="108">
        <v>109.57884028484231</v>
      </c>
      <c r="BJ231" s="157">
        <f t="shared" si="172"/>
        <v>0</v>
      </c>
      <c r="BK231" s="158">
        <f t="shared" si="173"/>
        <v>0</v>
      </c>
      <c r="BL231" s="158"/>
      <c r="BM231" s="108">
        <f t="shared" si="174"/>
        <v>966.06737245816782</v>
      </c>
      <c r="BN231" s="108">
        <f t="shared" si="175"/>
        <v>937.19820628548507</v>
      </c>
      <c r="BO231" s="268">
        <f t="shared" si="176"/>
        <v>-28.869166172682753</v>
      </c>
      <c r="BP231" s="158">
        <f t="shared" si="177"/>
        <v>-2.9883181024140046E-2</v>
      </c>
    </row>
    <row r="232" spans="1:68">
      <c r="A232" s="82">
        <v>732</v>
      </c>
      <c r="B232" s="92">
        <v>19</v>
      </c>
      <c r="C232" s="92">
        <v>19</v>
      </c>
      <c r="D232" s="83" t="s">
        <v>245</v>
      </c>
      <c r="E232" s="85">
        <v>3344</v>
      </c>
      <c r="F232" s="108">
        <v>3285</v>
      </c>
      <c r="G232" s="157">
        <f t="shared" si="144"/>
        <v>-59</v>
      </c>
      <c r="H232" s="158">
        <f t="shared" si="145"/>
        <v>-1.7643540669856458E-2</v>
      </c>
      <c r="I232" s="158"/>
      <c r="J232" s="108">
        <v>2639970.2257343996</v>
      </c>
      <c r="K232" s="291">
        <v>2567291.4301117547</v>
      </c>
      <c r="L232" s="157">
        <f t="shared" si="146"/>
        <v>-72678.795622644946</v>
      </c>
      <c r="M232" s="158">
        <f t="shared" si="147"/>
        <v>-2.7530157315477605E-2</v>
      </c>
      <c r="N232" s="158"/>
      <c r="O232" s="108">
        <v>1426541.8709813163</v>
      </c>
      <c r="P232" s="291">
        <v>1369229.4964946744</v>
      </c>
      <c r="Q232" s="157">
        <f t="shared" si="148"/>
        <v>-57312.374486641958</v>
      </c>
      <c r="R232" s="158">
        <f t="shared" si="149"/>
        <v>-4.0175739424470489E-2</v>
      </c>
      <c r="S232" s="158"/>
      <c r="T232" s="108">
        <v>513426.55455859809</v>
      </c>
      <c r="U232" s="108">
        <v>547722.53541702381</v>
      </c>
      <c r="V232" s="157">
        <f t="shared" si="150"/>
        <v>34295.980858425726</v>
      </c>
      <c r="W232" s="158">
        <f t="shared" si="151"/>
        <v>6.6798221778596137E-2</v>
      </c>
      <c r="X232" s="159"/>
      <c r="Y232" s="89">
        <v>4579938.6512743142</v>
      </c>
      <c r="Z232" s="89">
        <v>4484243.4620234529</v>
      </c>
      <c r="AA232" s="157">
        <f t="shared" si="152"/>
        <v>-95695.189250861295</v>
      </c>
      <c r="AB232" s="158">
        <f t="shared" si="153"/>
        <v>-2.0894426003770866E-2</v>
      </c>
      <c r="AC232" s="158"/>
      <c r="AD232" s="204">
        <v>250334</v>
      </c>
      <c r="AE232" s="204">
        <v>250334</v>
      </c>
      <c r="AF232" s="292">
        <f t="shared" si="154"/>
        <v>0</v>
      </c>
      <c r="AG232" s="203">
        <f t="shared" si="155"/>
        <v>0</v>
      </c>
      <c r="AH232" s="158"/>
      <c r="AI232" s="291">
        <f t="shared" si="142"/>
        <v>4830272.6512743142</v>
      </c>
      <c r="AJ232" s="291">
        <f t="shared" si="143"/>
        <v>4734577.4620234529</v>
      </c>
      <c r="AK232" s="157">
        <f t="shared" si="156"/>
        <v>-95695.189250861295</v>
      </c>
      <c r="AL232" s="158">
        <f t="shared" si="157"/>
        <v>-1.9811550229077681E-2</v>
      </c>
      <c r="AN232" s="108">
        <f t="shared" si="158"/>
        <v>789.46478042296644</v>
      </c>
      <c r="AO232" s="108">
        <f t="shared" si="159"/>
        <v>781.51946122123434</v>
      </c>
      <c r="AP232" s="157">
        <f t="shared" si="160"/>
        <v>-7.9453192017321044</v>
      </c>
      <c r="AQ232" s="158">
        <f t="shared" si="161"/>
        <v>-1.0064184494050884E-2</v>
      </c>
      <c r="AR232" s="293"/>
      <c r="AS232" s="108">
        <v>426.59744945613528</v>
      </c>
      <c r="AT232" s="108">
        <f t="shared" si="162"/>
        <v>416.8126321140561</v>
      </c>
      <c r="AU232" s="108">
        <f t="shared" si="163"/>
        <v>-9.7848173420791795</v>
      </c>
      <c r="AV232" s="180">
        <f t="shared" si="164"/>
        <v>-2.2936886647010532E-2</v>
      </c>
      <c r="AW232" s="293"/>
      <c r="AX232" s="108">
        <v>153.53664909048985</v>
      </c>
      <c r="AY232" s="108">
        <f t="shared" si="165"/>
        <v>166.73440956378198</v>
      </c>
      <c r="AZ232" s="157">
        <f t="shared" si="166"/>
        <v>13.197760473292135</v>
      </c>
      <c r="BA232" s="158">
        <f t="shared" si="167"/>
        <v>8.5958372489383789E-2</v>
      </c>
      <c r="BB232" s="293"/>
      <c r="BC232" s="108">
        <f t="shared" si="168"/>
        <v>1369.5988789695916</v>
      </c>
      <c r="BD232" s="108">
        <f t="shared" si="169"/>
        <v>1365.0665028990725</v>
      </c>
      <c r="BE232" s="157">
        <f t="shared" si="170"/>
        <v>-4.5323760705191489</v>
      </c>
      <c r="BF232" s="158">
        <f t="shared" si="171"/>
        <v>-3.3092726199725362E-3</v>
      </c>
      <c r="BG232" s="294"/>
      <c r="BH232" s="108">
        <v>74.860645933014354</v>
      </c>
      <c r="BI232" s="108">
        <v>74.860645933014354</v>
      </c>
      <c r="BJ232" s="157">
        <f t="shared" si="172"/>
        <v>0</v>
      </c>
      <c r="BK232" s="158">
        <f t="shared" si="173"/>
        <v>0</v>
      </c>
      <c r="BL232" s="158"/>
      <c r="BM232" s="108">
        <f t="shared" si="174"/>
        <v>1444.4595249026058</v>
      </c>
      <c r="BN232" s="108">
        <f t="shared" si="175"/>
        <v>1441.2716779371242</v>
      </c>
      <c r="BO232" s="268">
        <f t="shared" si="176"/>
        <v>-3.1878469654816399</v>
      </c>
      <c r="BP232" s="158">
        <f t="shared" si="177"/>
        <v>-2.2069479348662152E-3</v>
      </c>
    </row>
    <row r="233" spans="1:68">
      <c r="A233" s="82">
        <v>734</v>
      </c>
      <c r="B233" s="92">
        <v>2</v>
      </c>
      <c r="C233" s="92">
        <v>2</v>
      </c>
      <c r="D233" s="83" t="s">
        <v>246</v>
      </c>
      <c r="E233" s="85">
        <v>51100</v>
      </c>
      <c r="F233" s="108">
        <v>50870</v>
      </c>
      <c r="G233" s="157">
        <f t="shared" si="144"/>
        <v>-230</v>
      </c>
      <c r="H233" s="158">
        <f t="shared" si="145"/>
        <v>-4.5009784735812134E-3</v>
      </c>
      <c r="I233" s="158"/>
      <c r="J233" s="108">
        <v>11819124.582340814</v>
      </c>
      <c r="K233" s="291">
        <v>12435804.879923586</v>
      </c>
      <c r="L233" s="157">
        <f t="shared" si="146"/>
        <v>616680.29758277163</v>
      </c>
      <c r="M233" s="158">
        <f t="shared" si="147"/>
        <v>5.2176478324305484E-2</v>
      </c>
      <c r="N233" s="158"/>
      <c r="O233" s="108">
        <v>13848009.268036274</v>
      </c>
      <c r="P233" s="291">
        <v>15214518.355193559</v>
      </c>
      <c r="Q233" s="157">
        <f t="shared" si="148"/>
        <v>1366509.0871572848</v>
      </c>
      <c r="R233" s="158">
        <f t="shared" si="149"/>
        <v>9.8679099696404482E-2</v>
      </c>
      <c r="S233" s="158"/>
      <c r="T233" s="108">
        <v>6083757.7269617599</v>
      </c>
      <c r="U233" s="108">
        <v>6481810.6722475449</v>
      </c>
      <c r="V233" s="157">
        <f t="shared" si="150"/>
        <v>398052.94528578501</v>
      </c>
      <c r="W233" s="158">
        <f t="shared" si="151"/>
        <v>6.5428796337781425E-2</v>
      </c>
      <c r="X233" s="159"/>
      <c r="Y233" s="89">
        <v>31750891.577338852</v>
      </c>
      <c r="Z233" s="89">
        <v>34132133.907364689</v>
      </c>
      <c r="AA233" s="157">
        <f t="shared" si="152"/>
        <v>2381242.3300258368</v>
      </c>
      <c r="AB233" s="158">
        <f t="shared" si="153"/>
        <v>7.4997652403731865E-2</v>
      </c>
      <c r="AC233" s="158"/>
      <c r="AD233" s="204">
        <v>-270461</v>
      </c>
      <c r="AE233" s="204">
        <v>-270461</v>
      </c>
      <c r="AF233" s="292">
        <f t="shared" si="154"/>
        <v>0</v>
      </c>
      <c r="AG233" s="203">
        <f t="shared" si="155"/>
        <v>0</v>
      </c>
      <c r="AH233" s="158"/>
      <c r="AI233" s="291">
        <f t="shared" si="142"/>
        <v>31480430.577338852</v>
      </c>
      <c r="AJ233" s="291">
        <f t="shared" si="143"/>
        <v>33861672.907364689</v>
      </c>
      <c r="AK233" s="157">
        <f t="shared" si="156"/>
        <v>2381242.3300258368</v>
      </c>
      <c r="AL233" s="158">
        <f t="shared" si="157"/>
        <v>7.5641987303057129E-2</v>
      </c>
      <c r="AN233" s="108">
        <f t="shared" si="158"/>
        <v>231.29402313778502</v>
      </c>
      <c r="AO233" s="108">
        <f t="shared" si="159"/>
        <v>244.46245095190849</v>
      </c>
      <c r="AP233" s="157">
        <f t="shared" si="160"/>
        <v>13.168427814123476</v>
      </c>
      <c r="AQ233" s="158">
        <f t="shared" si="161"/>
        <v>5.6933714220011915E-2</v>
      </c>
      <c r="AR233" s="293"/>
      <c r="AS233" s="108">
        <v>270.99822442341048</v>
      </c>
      <c r="AT233" s="108">
        <f t="shared" si="162"/>
        <v>299.08626607418046</v>
      </c>
      <c r="AU233" s="108">
        <f t="shared" si="163"/>
        <v>28.088041650769981</v>
      </c>
      <c r="AV233" s="180">
        <f t="shared" si="164"/>
        <v>0.10364658923700153</v>
      </c>
      <c r="AW233" s="293"/>
      <c r="AX233" s="108">
        <v>119.05592420668806</v>
      </c>
      <c r="AY233" s="108">
        <f t="shared" si="165"/>
        <v>127.41912074400521</v>
      </c>
      <c r="AZ233" s="157">
        <f t="shared" si="166"/>
        <v>8.3631965373171511</v>
      </c>
      <c r="BA233" s="158">
        <f t="shared" si="167"/>
        <v>7.0245950321616513E-2</v>
      </c>
      <c r="BB233" s="293"/>
      <c r="BC233" s="108">
        <f t="shared" si="168"/>
        <v>621.34817176788363</v>
      </c>
      <c r="BD233" s="108">
        <f t="shared" si="169"/>
        <v>670.96783777009409</v>
      </c>
      <c r="BE233" s="157">
        <f t="shared" si="170"/>
        <v>49.619666002210465</v>
      </c>
      <c r="BF233" s="158">
        <f t="shared" si="171"/>
        <v>7.9858070332822717E-2</v>
      </c>
      <c r="BG233" s="294"/>
      <c r="BH233" s="108">
        <v>-5.2927788649706455</v>
      </c>
      <c r="BI233" s="108">
        <v>-5.2927788649706455</v>
      </c>
      <c r="BJ233" s="157">
        <f t="shared" si="172"/>
        <v>0</v>
      </c>
      <c r="BK233" s="158">
        <f t="shared" si="173"/>
        <v>0</v>
      </c>
      <c r="BL233" s="158"/>
      <c r="BM233" s="108">
        <f t="shared" si="174"/>
        <v>616.0553929029129</v>
      </c>
      <c r="BN233" s="108">
        <f t="shared" si="175"/>
        <v>665.65112851119886</v>
      </c>
      <c r="BO233" s="268">
        <f t="shared" si="176"/>
        <v>49.595735608285963</v>
      </c>
      <c r="BP233" s="158">
        <f t="shared" si="177"/>
        <v>8.0505318482135241E-2</v>
      </c>
    </row>
    <row r="234" spans="1:68">
      <c r="A234" s="82">
        <v>738</v>
      </c>
      <c r="B234" s="92">
        <v>2</v>
      </c>
      <c r="C234" s="92">
        <v>2</v>
      </c>
      <c r="D234" s="83" t="s">
        <v>247</v>
      </c>
      <c r="E234" s="85">
        <v>2974</v>
      </c>
      <c r="F234" s="108">
        <v>2965</v>
      </c>
      <c r="G234" s="157">
        <f t="shared" si="144"/>
        <v>-9</v>
      </c>
      <c r="H234" s="158">
        <f t="shared" si="145"/>
        <v>-3.0262273032952251E-3</v>
      </c>
      <c r="I234" s="158"/>
      <c r="J234" s="108">
        <v>1343877.8348644739</v>
      </c>
      <c r="K234" s="291">
        <v>1280174.9197252614</v>
      </c>
      <c r="L234" s="157">
        <f t="shared" si="146"/>
        <v>-63702.915139212506</v>
      </c>
      <c r="M234" s="158">
        <f t="shared" si="147"/>
        <v>-4.7402311048337781E-2</v>
      </c>
      <c r="N234" s="158"/>
      <c r="O234" s="108">
        <v>726859.34835791972</v>
      </c>
      <c r="P234" s="291">
        <v>860228.94906686072</v>
      </c>
      <c r="Q234" s="157">
        <f t="shared" si="148"/>
        <v>133369.600708941</v>
      </c>
      <c r="R234" s="158">
        <f t="shared" si="149"/>
        <v>0.1834874945341794</v>
      </c>
      <c r="S234" s="158"/>
      <c r="T234" s="108">
        <v>419964.91087449569</v>
      </c>
      <c r="U234" s="108">
        <v>444178.56156014849</v>
      </c>
      <c r="V234" s="157">
        <f t="shared" si="150"/>
        <v>24213.650685652799</v>
      </c>
      <c r="W234" s="158">
        <f t="shared" si="151"/>
        <v>5.7656366183623665E-2</v>
      </c>
      <c r="X234" s="159"/>
      <c r="Y234" s="89">
        <v>2490702.0940968893</v>
      </c>
      <c r="Z234" s="89">
        <v>2584582.4303522706</v>
      </c>
      <c r="AA234" s="157">
        <f t="shared" si="152"/>
        <v>93880.336255381349</v>
      </c>
      <c r="AB234" s="158">
        <f t="shared" si="153"/>
        <v>3.7692318353882336E-2</v>
      </c>
      <c r="AC234" s="158"/>
      <c r="AD234" s="204">
        <v>-401018</v>
      </c>
      <c r="AE234" s="204">
        <v>-401018</v>
      </c>
      <c r="AF234" s="292">
        <f t="shared" si="154"/>
        <v>0</v>
      </c>
      <c r="AG234" s="203">
        <f t="shared" si="155"/>
        <v>0</v>
      </c>
      <c r="AH234" s="158"/>
      <c r="AI234" s="291">
        <f t="shared" si="142"/>
        <v>2089684.0940968893</v>
      </c>
      <c r="AJ234" s="291">
        <f t="shared" si="143"/>
        <v>2183564.4303522706</v>
      </c>
      <c r="AK234" s="157">
        <f t="shared" si="156"/>
        <v>93880.336255381349</v>
      </c>
      <c r="AL234" s="158">
        <f t="shared" si="157"/>
        <v>4.4925611732693098E-2</v>
      </c>
      <c r="AN234" s="108">
        <f t="shared" si="158"/>
        <v>451.87553290668257</v>
      </c>
      <c r="AO234" s="108">
        <f t="shared" si="159"/>
        <v>431.76219889553505</v>
      </c>
      <c r="AP234" s="157">
        <f t="shared" si="160"/>
        <v>-20.113334011147515</v>
      </c>
      <c r="AQ234" s="158">
        <f t="shared" si="161"/>
        <v>-4.4510783493341179E-2</v>
      </c>
      <c r="AR234" s="293"/>
      <c r="AS234" s="108">
        <v>244.40462285067912</v>
      </c>
      <c r="AT234" s="108">
        <f t="shared" si="162"/>
        <v>290.12780744244878</v>
      </c>
      <c r="AU234" s="108">
        <f t="shared" si="163"/>
        <v>45.723184591769666</v>
      </c>
      <c r="AV234" s="180">
        <f t="shared" si="164"/>
        <v>0.18707986804204024</v>
      </c>
      <c r="AW234" s="293"/>
      <c r="AX234" s="108">
        <v>141.21214219048275</v>
      </c>
      <c r="AY234" s="108">
        <f t="shared" si="165"/>
        <v>149.80727202703153</v>
      </c>
      <c r="AZ234" s="157">
        <f t="shared" si="166"/>
        <v>8.5951298365487787</v>
      </c>
      <c r="BA234" s="158">
        <f t="shared" si="167"/>
        <v>6.0866790229374926E-2</v>
      </c>
      <c r="BB234" s="293"/>
      <c r="BC234" s="108">
        <f t="shared" si="168"/>
        <v>837.49229794784435</v>
      </c>
      <c r="BD234" s="108">
        <f t="shared" si="169"/>
        <v>871.69727836501534</v>
      </c>
      <c r="BE234" s="157">
        <f t="shared" si="170"/>
        <v>34.204980417170987</v>
      </c>
      <c r="BF234" s="158">
        <f t="shared" si="171"/>
        <v>4.0842143266255009E-2</v>
      </c>
      <c r="BG234" s="294"/>
      <c r="BH234" s="108">
        <v>-134.84129119031607</v>
      </c>
      <c r="BI234" s="108">
        <v>-134.84129119031607</v>
      </c>
      <c r="BJ234" s="157">
        <f t="shared" si="172"/>
        <v>0</v>
      </c>
      <c r="BK234" s="158">
        <f t="shared" si="173"/>
        <v>0</v>
      </c>
      <c r="BL234" s="158"/>
      <c r="BM234" s="108">
        <f t="shared" si="174"/>
        <v>702.65100675752831</v>
      </c>
      <c r="BN234" s="108">
        <f t="shared" si="175"/>
        <v>736.44668814579109</v>
      </c>
      <c r="BO234" s="268">
        <f t="shared" si="176"/>
        <v>33.795681388262778</v>
      </c>
      <c r="BP234" s="158">
        <f t="shared" si="177"/>
        <v>4.809739267893063E-2</v>
      </c>
    </row>
    <row r="235" spans="1:68">
      <c r="A235" s="82">
        <v>739</v>
      </c>
      <c r="B235" s="92">
        <v>9</v>
      </c>
      <c r="C235" s="92">
        <v>9</v>
      </c>
      <c r="D235" s="83" t="s">
        <v>248</v>
      </c>
      <c r="E235" s="85">
        <v>3216</v>
      </c>
      <c r="F235" s="108">
        <v>3188</v>
      </c>
      <c r="G235" s="157">
        <f t="shared" si="144"/>
        <v>-28</v>
      </c>
      <c r="H235" s="158">
        <f t="shared" si="145"/>
        <v>-8.7064676616915426E-3</v>
      </c>
      <c r="I235" s="158"/>
      <c r="J235" s="108">
        <v>2303867.186559503</v>
      </c>
      <c r="K235" s="291">
        <v>2143594.3297711806</v>
      </c>
      <c r="L235" s="157">
        <f t="shared" si="146"/>
        <v>-160272.85678832233</v>
      </c>
      <c r="M235" s="158">
        <f t="shared" si="147"/>
        <v>-6.9566882033537267E-2</v>
      </c>
      <c r="N235" s="158"/>
      <c r="O235" s="108">
        <v>1206480.0356632168</v>
      </c>
      <c r="P235" s="291">
        <v>1038874.8434399838</v>
      </c>
      <c r="Q235" s="157">
        <f t="shared" si="148"/>
        <v>-167605.19222323305</v>
      </c>
      <c r="R235" s="158">
        <f t="shared" si="149"/>
        <v>-0.13892081697903805</v>
      </c>
      <c r="S235" s="158"/>
      <c r="T235" s="108">
        <v>530540.08029631991</v>
      </c>
      <c r="U235" s="108">
        <v>564362.44679029018</v>
      </c>
      <c r="V235" s="157">
        <f t="shared" si="150"/>
        <v>33822.366493970272</v>
      </c>
      <c r="W235" s="158">
        <f t="shared" si="151"/>
        <v>6.3750822511052574E-2</v>
      </c>
      <c r="X235" s="159"/>
      <c r="Y235" s="89">
        <v>4040887.3025190397</v>
      </c>
      <c r="Z235" s="89">
        <v>3746831.6200014544</v>
      </c>
      <c r="AA235" s="157">
        <f t="shared" si="152"/>
        <v>-294055.68251758534</v>
      </c>
      <c r="AB235" s="158">
        <f t="shared" si="153"/>
        <v>-7.2770077585255749E-2</v>
      </c>
      <c r="AC235" s="158"/>
      <c r="AD235" s="204">
        <v>454452</v>
      </c>
      <c r="AE235" s="204">
        <v>454452</v>
      </c>
      <c r="AF235" s="292">
        <f t="shared" si="154"/>
        <v>0</v>
      </c>
      <c r="AG235" s="203">
        <f t="shared" si="155"/>
        <v>0</v>
      </c>
      <c r="AH235" s="158"/>
      <c r="AI235" s="291">
        <f t="shared" si="142"/>
        <v>4495339.3025190402</v>
      </c>
      <c r="AJ235" s="291">
        <f t="shared" si="143"/>
        <v>4201283.6200014539</v>
      </c>
      <c r="AK235" s="157">
        <f t="shared" si="156"/>
        <v>-294055.68251758628</v>
      </c>
      <c r="AL235" s="158">
        <f t="shared" si="157"/>
        <v>-6.5413456633364064E-2</v>
      </c>
      <c r="AN235" s="108">
        <f t="shared" si="158"/>
        <v>716.37661273616391</v>
      </c>
      <c r="AO235" s="108">
        <f t="shared" si="159"/>
        <v>672.39470820927875</v>
      </c>
      <c r="AP235" s="157">
        <f t="shared" si="160"/>
        <v>-43.98190452688516</v>
      </c>
      <c r="AQ235" s="158">
        <f t="shared" si="161"/>
        <v>-6.1394947496818078E-2</v>
      </c>
      <c r="AR235" s="293"/>
      <c r="AS235" s="108">
        <v>375.14926482065198</v>
      </c>
      <c r="AT235" s="108">
        <f t="shared" si="162"/>
        <v>325.8704025846875</v>
      </c>
      <c r="AU235" s="108">
        <f t="shared" si="163"/>
        <v>-49.278862235964482</v>
      </c>
      <c r="AV235" s="180">
        <f t="shared" si="164"/>
        <v>-0.13135801361498944</v>
      </c>
      <c r="AW235" s="293"/>
      <c r="AX235" s="108">
        <v>164.96893044039797</v>
      </c>
      <c r="AY235" s="108">
        <f t="shared" si="165"/>
        <v>177.02711630812112</v>
      </c>
      <c r="AZ235" s="157">
        <f t="shared" si="166"/>
        <v>12.058185867723154</v>
      </c>
      <c r="BA235" s="158">
        <f t="shared" si="167"/>
        <v>7.3093677915792063E-2</v>
      </c>
      <c r="BB235" s="293"/>
      <c r="BC235" s="108">
        <f t="shared" si="168"/>
        <v>1256.4948079972139</v>
      </c>
      <c r="BD235" s="108">
        <f t="shared" si="169"/>
        <v>1175.2922271020873</v>
      </c>
      <c r="BE235" s="157">
        <f t="shared" si="170"/>
        <v>-81.20258089512663</v>
      </c>
      <c r="BF235" s="158">
        <f t="shared" si="171"/>
        <v>-6.4626276510094963E-2</v>
      </c>
      <c r="BG235" s="294"/>
      <c r="BH235" s="108">
        <v>141.3097014925373</v>
      </c>
      <c r="BI235" s="108">
        <v>141.3097014925373</v>
      </c>
      <c r="BJ235" s="157">
        <f t="shared" si="172"/>
        <v>0</v>
      </c>
      <c r="BK235" s="158">
        <f t="shared" si="173"/>
        <v>0</v>
      </c>
      <c r="BL235" s="158"/>
      <c r="BM235" s="108">
        <f t="shared" si="174"/>
        <v>1397.8045094897514</v>
      </c>
      <c r="BN235" s="108">
        <f t="shared" si="175"/>
        <v>1317.8430426604309</v>
      </c>
      <c r="BO235" s="268">
        <f t="shared" si="176"/>
        <v>-79.961466829320443</v>
      </c>
      <c r="BP235" s="158">
        <f t="shared" si="177"/>
        <v>-5.72050428271327E-2</v>
      </c>
    </row>
    <row r="236" spans="1:68">
      <c r="A236" s="82">
        <v>740</v>
      </c>
      <c r="B236" s="92">
        <v>10</v>
      </c>
      <c r="C236" s="92">
        <v>10</v>
      </c>
      <c r="D236" s="83" t="s">
        <v>249</v>
      </c>
      <c r="E236" s="85">
        <v>31843</v>
      </c>
      <c r="F236" s="108">
        <v>31460</v>
      </c>
      <c r="G236" s="157">
        <f t="shared" si="144"/>
        <v>-383</v>
      </c>
      <c r="H236" s="158">
        <f t="shared" si="145"/>
        <v>-1.2027761203404201E-2</v>
      </c>
      <c r="I236" s="158"/>
      <c r="J236" s="108">
        <v>-4838502.3791896468</v>
      </c>
      <c r="K236" s="291">
        <v>-4605259.3366938177</v>
      </c>
      <c r="L236" s="157">
        <f t="shared" si="146"/>
        <v>233243.04249582905</v>
      </c>
      <c r="M236" s="158">
        <f t="shared" si="147"/>
        <v>-4.8205627323653945E-2</v>
      </c>
      <c r="N236" s="158"/>
      <c r="O236" s="108">
        <v>9053226.0057063587</v>
      </c>
      <c r="P236" s="291">
        <v>8357854.9234564658</v>
      </c>
      <c r="Q236" s="157">
        <f t="shared" si="148"/>
        <v>-695371.08224989288</v>
      </c>
      <c r="R236" s="158">
        <f t="shared" si="149"/>
        <v>-7.6809203902740528E-2</v>
      </c>
      <c r="S236" s="158"/>
      <c r="T236" s="108">
        <v>3846490.0044444967</v>
      </c>
      <c r="U236" s="108">
        <v>4156935.1634972473</v>
      </c>
      <c r="V236" s="157">
        <f t="shared" si="150"/>
        <v>310445.15905275056</v>
      </c>
      <c r="W236" s="158">
        <f t="shared" si="151"/>
        <v>8.0708687321178807E-2</v>
      </c>
      <c r="X236" s="159"/>
      <c r="Y236" s="89">
        <v>8061213.6309612086</v>
      </c>
      <c r="Z236" s="89">
        <v>7909530.7502598949</v>
      </c>
      <c r="AA236" s="157">
        <f t="shared" si="152"/>
        <v>-151682.88070131373</v>
      </c>
      <c r="AB236" s="158">
        <f t="shared" si="153"/>
        <v>-1.8816382699341421E-2</v>
      </c>
      <c r="AC236" s="158"/>
      <c r="AD236" s="204">
        <v>-425117</v>
      </c>
      <c r="AE236" s="204">
        <v>-425117</v>
      </c>
      <c r="AF236" s="292">
        <f t="shared" si="154"/>
        <v>0</v>
      </c>
      <c r="AG236" s="203">
        <f t="shared" si="155"/>
        <v>0</v>
      </c>
      <c r="AH236" s="158"/>
      <c r="AI236" s="291">
        <f t="shared" si="142"/>
        <v>7636096.6309612086</v>
      </c>
      <c r="AJ236" s="291">
        <f t="shared" si="143"/>
        <v>7484413.7502598949</v>
      </c>
      <c r="AK236" s="157">
        <f t="shared" si="156"/>
        <v>-151682.88070131373</v>
      </c>
      <c r="AL236" s="158">
        <f t="shared" si="157"/>
        <v>-1.9863928919692096E-2</v>
      </c>
      <c r="AN236" s="108">
        <f t="shared" si="158"/>
        <v>-151.94869764750956</v>
      </c>
      <c r="AO236" s="108">
        <f t="shared" si="159"/>
        <v>-146.38459430050278</v>
      </c>
      <c r="AP236" s="157">
        <f t="shared" si="160"/>
        <v>5.5641033470067782</v>
      </c>
      <c r="AQ236" s="158">
        <f t="shared" si="161"/>
        <v>-3.6618302316182925E-2</v>
      </c>
      <c r="AR236" s="293"/>
      <c r="AS236" s="108">
        <v>284.30819978351155</v>
      </c>
      <c r="AT236" s="108">
        <f t="shared" si="162"/>
        <v>265.6660814830409</v>
      </c>
      <c r="AU236" s="108">
        <f t="shared" si="163"/>
        <v>-18.642118300470656</v>
      </c>
      <c r="AV236" s="180">
        <f t="shared" si="164"/>
        <v>-6.5570104255402509E-2</v>
      </c>
      <c r="AW236" s="293"/>
      <c r="AX236" s="108">
        <v>120.79546539096495</v>
      </c>
      <c r="AY236" s="108">
        <f t="shared" si="165"/>
        <v>132.13398485369507</v>
      </c>
      <c r="AZ236" s="157">
        <f t="shared" si="166"/>
        <v>11.338519462730119</v>
      </c>
      <c r="BA236" s="158">
        <f t="shared" si="167"/>
        <v>9.3865439617555363E-2</v>
      </c>
      <c r="BB236" s="293"/>
      <c r="BC236" s="108">
        <f t="shared" si="168"/>
        <v>253.15496752696694</v>
      </c>
      <c r="BD236" s="108">
        <f t="shared" si="169"/>
        <v>251.41547203623315</v>
      </c>
      <c r="BE236" s="157">
        <f t="shared" si="170"/>
        <v>-1.7394954907337876</v>
      </c>
      <c r="BF236" s="158">
        <f t="shared" si="171"/>
        <v>-6.8712674601121172E-3</v>
      </c>
      <c r="BG236" s="294"/>
      <c r="BH236" s="108">
        <v>-13.350406682787426</v>
      </c>
      <c r="BI236" s="108">
        <v>-13.350406682787426</v>
      </c>
      <c r="BJ236" s="157">
        <f t="shared" si="172"/>
        <v>0</v>
      </c>
      <c r="BK236" s="158">
        <f t="shared" si="173"/>
        <v>0</v>
      </c>
      <c r="BL236" s="158"/>
      <c r="BM236" s="108">
        <f t="shared" si="174"/>
        <v>239.80456084417952</v>
      </c>
      <c r="BN236" s="108">
        <f t="shared" si="175"/>
        <v>237.9025349732961</v>
      </c>
      <c r="BO236" s="268">
        <f t="shared" si="176"/>
        <v>-1.9020258708834206</v>
      </c>
      <c r="BP236" s="158">
        <f t="shared" si="177"/>
        <v>-7.931566706603721E-3</v>
      </c>
    </row>
    <row r="237" spans="1:68">
      <c r="A237" s="82">
        <v>742</v>
      </c>
      <c r="B237" s="92">
        <v>19</v>
      </c>
      <c r="C237" s="92">
        <v>19</v>
      </c>
      <c r="D237" s="83" t="s">
        <v>250</v>
      </c>
      <c r="E237" s="85">
        <v>978</v>
      </c>
      <c r="F237" s="108">
        <v>964</v>
      </c>
      <c r="G237" s="157">
        <f t="shared" si="144"/>
        <v>-14</v>
      </c>
      <c r="H237" s="158">
        <f t="shared" si="145"/>
        <v>-1.4314928425357873E-2</v>
      </c>
      <c r="I237" s="158"/>
      <c r="J237" s="108">
        <v>1301019.1128770791</v>
      </c>
      <c r="K237" s="291">
        <v>1257462.0792693857</v>
      </c>
      <c r="L237" s="157">
        <f t="shared" si="146"/>
        <v>-43557.033607693389</v>
      </c>
      <c r="M237" s="158">
        <f t="shared" si="147"/>
        <v>-3.3479165045754926E-2</v>
      </c>
      <c r="N237" s="158"/>
      <c r="O237" s="108">
        <v>38760.032764208139</v>
      </c>
      <c r="P237" s="291">
        <v>65319.144032788747</v>
      </c>
      <c r="Q237" s="157">
        <f t="shared" si="148"/>
        <v>26559.111268580607</v>
      </c>
      <c r="R237" s="158">
        <f t="shared" si="149"/>
        <v>0.68521900975031869</v>
      </c>
      <c r="S237" s="158"/>
      <c r="T237" s="108">
        <v>163226.45781202536</v>
      </c>
      <c r="U237" s="108">
        <v>174787.25489550908</v>
      </c>
      <c r="V237" s="157">
        <f t="shared" si="150"/>
        <v>11560.797083483718</v>
      </c>
      <c r="W237" s="158">
        <f t="shared" si="151"/>
        <v>7.0826735067652746E-2</v>
      </c>
      <c r="X237" s="159"/>
      <c r="Y237" s="89">
        <v>1503005.6034533125</v>
      </c>
      <c r="Z237" s="89">
        <v>1497568.4781976833</v>
      </c>
      <c r="AA237" s="157">
        <f t="shared" si="152"/>
        <v>-5437.1252556291874</v>
      </c>
      <c r="AB237" s="158">
        <f t="shared" si="153"/>
        <v>-3.6175016534448199E-3</v>
      </c>
      <c r="AC237" s="158"/>
      <c r="AD237" s="204">
        <v>462732</v>
      </c>
      <c r="AE237" s="204">
        <v>462732</v>
      </c>
      <c r="AF237" s="292">
        <f t="shared" si="154"/>
        <v>0</v>
      </c>
      <c r="AG237" s="203">
        <f t="shared" si="155"/>
        <v>0</v>
      </c>
      <c r="AH237" s="158"/>
      <c r="AI237" s="291">
        <f t="shared" si="142"/>
        <v>1965737.6034533125</v>
      </c>
      <c r="AJ237" s="291">
        <f t="shared" si="143"/>
        <v>1960300.4781976833</v>
      </c>
      <c r="AK237" s="157">
        <f t="shared" si="156"/>
        <v>-5437.1252556291874</v>
      </c>
      <c r="AL237" s="158">
        <f t="shared" si="157"/>
        <v>-2.7659466075622245E-3</v>
      </c>
      <c r="AN237" s="108">
        <f t="shared" si="158"/>
        <v>1330.2853914898558</v>
      </c>
      <c r="AO237" s="108">
        <f t="shared" si="159"/>
        <v>1304.4212440553792</v>
      </c>
      <c r="AP237" s="157">
        <f t="shared" si="160"/>
        <v>-25.864147434476536</v>
      </c>
      <c r="AQ237" s="158">
        <f t="shared" si="161"/>
        <v>-1.9442555409489939E-2</v>
      </c>
      <c r="AR237" s="293"/>
      <c r="AS237" s="108">
        <v>39.631935341726113</v>
      </c>
      <c r="AT237" s="108">
        <f t="shared" si="162"/>
        <v>67.758448166793301</v>
      </c>
      <c r="AU237" s="108">
        <f t="shared" si="163"/>
        <v>28.126512825067188</v>
      </c>
      <c r="AV237" s="180">
        <f t="shared" si="164"/>
        <v>0.70969314474669254</v>
      </c>
      <c r="AW237" s="293"/>
      <c r="AX237" s="108">
        <v>166.89821862170282</v>
      </c>
      <c r="AY237" s="108">
        <f t="shared" si="165"/>
        <v>181.31457976712559</v>
      </c>
      <c r="AZ237" s="157">
        <f t="shared" si="166"/>
        <v>14.416361145422769</v>
      </c>
      <c r="BA237" s="158">
        <f t="shared" si="167"/>
        <v>8.6378160680668392E-2</v>
      </c>
      <c r="BB237" s="293"/>
      <c r="BC237" s="108">
        <f t="shared" si="168"/>
        <v>1536.8155454532848</v>
      </c>
      <c r="BD237" s="108">
        <f t="shared" si="169"/>
        <v>1553.4942719892981</v>
      </c>
      <c r="BE237" s="157">
        <f t="shared" si="170"/>
        <v>16.678726536013301</v>
      </c>
      <c r="BF237" s="158">
        <f t="shared" si="171"/>
        <v>1.0852783592252054E-2</v>
      </c>
      <c r="BG237" s="294"/>
      <c r="BH237" s="108">
        <v>473.14110429447851</v>
      </c>
      <c r="BI237" s="108">
        <v>473.14110429447851</v>
      </c>
      <c r="BJ237" s="157">
        <f t="shared" si="172"/>
        <v>0</v>
      </c>
      <c r="BK237" s="158">
        <f t="shared" si="173"/>
        <v>0</v>
      </c>
      <c r="BL237" s="158"/>
      <c r="BM237" s="108">
        <f t="shared" si="174"/>
        <v>2009.9566497477633</v>
      </c>
      <c r="BN237" s="108">
        <f t="shared" si="175"/>
        <v>2033.5067201220781</v>
      </c>
      <c r="BO237" s="268">
        <f t="shared" si="176"/>
        <v>23.550070374314828</v>
      </c>
      <c r="BP237" s="158">
        <f t="shared" si="177"/>
        <v>1.1716705620128777E-2</v>
      </c>
    </row>
    <row r="238" spans="1:68">
      <c r="A238" s="82">
        <v>743</v>
      </c>
      <c r="B238" s="92">
        <v>14</v>
      </c>
      <c r="C238" s="92">
        <v>14</v>
      </c>
      <c r="D238" s="83" t="s">
        <v>251</v>
      </c>
      <c r="E238" s="85">
        <v>66160</v>
      </c>
      <c r="F238" s="108">
        <v>66611</v>
      </c>
      <c r="G238" s="157">
        <f t="shared" si="144"/>
        <v>451</v>
      </c>
      <c r="H238" s="158">
        <f t="shared" si="145"/>
        <v>6.8168077388149938E-3</v>
      </c>
      <c r="I238" s="158"/>
      <c r="J238" s="108">
        <v>16042870.051094066</v>
      </c>
      <c r="K238" s="291">
        <v>19169705.074702241</v>
      </c>
      <c r="L238" s="157">
        <f t="shared" si="146"/>
        <v>3126835.0236081742</v>
      </c>
      <c r="M238" s="158">
        <f t="shared" si="147"/>
        <v>0.19490496486287598</v>
      </c>
      <c r="N238" s="158"/>
      <c r="O238" s="108">
        <v>11802258.923457041</v>
      </c>
      <c r="P238" s="291">
        <v>12105448.688913792</v>
      </c>
      <c r="Q238" s="157">
        <f t="shared" si="148"/>
        <v>303189.76545675099</v>
      </c>
      <c r="R238" s="158">
        <f t="shared" si="149"/>
        <v>2.5689130142210317E-2</v>
      </c>
      <c r="S238" s="158"/>
      <c r="T238" s="108">
        <v>4662682.0965382578</v>
      </c>
      <c r="U238" s="108">
        <v>5090752.7091136491</v>
      </c>
      <c r="V238" s="157">
        <f t="shared" si="150"/>
        <v>428070.61257539131</v>
      </c>
      <c r="W238" s="158">
        <f t="shared" si="151"/>
        <v>9.1807805832013784E-2</v>
      </c>
      <c r="X238" s="159"/>
      <c r="Y238" s="89">
        <v>32507811.071089365</v>
      </c>
      <c r="Z238" s="89">
        <v>36365906.472729683</v>
      </c>
      <c r="AA238" s="157">
        <f t="shared" si="152"/>
        <v>3858095.4016403183</v>
      </c>
      <c r="AB238" s="158">
        <f t="shared" si="153"/>
        <v>0.1186821036089844</v>
      </c>
      <c r="AC238" s="158"/>
      <c r="AD238" s="204">
        <v>-1342540</v>
      </c>
      <c r="AE238" s="204">
        <v>-1342540</v>
      </c>
      <c r="AF238" s="292">
        <f t="shared" si="154"/>
        <v>0</v>
      </c>
      <c r="AG238" s="203">
        <f t="shared" si="155"/>
        <v>0</v>
      </c>
      <c r="AH238" s="158"/>
      <c r="AI238" s="291">
        <f t="shared" si="142"/>
        <v>31165271.071089365</v>
      </c>
      <c r="AJ238" s="291">
        <f t="shared" si="143"/>
        <v>35023366.472729683</v>
      </c>
      <c r="AK238" s="157">
        <f t="shared" si="156"/>
        <v>3858095.4016403183</v>
      </c>
      <c r="AL238" s="158">
        <f t="shared" si="157"/>
        <v>0.12379470060888711</v>
      </c>
      <c r="AN238" s="108">
        <f t="shared" si="158"/>
        <v>242.48594394035771</v>
      </c>
      <c r="AO238" s="108">
        <f t="shared" si="159"/>
        <v>287.78587732810257</v>
      </c>
      <c r="AP238" s="157">
        <f t="shared" si="160"/>
        <v>45.299933387744858</v>
      </c>
      <c r="AQ238" s="158">
        <f t="shared" si="161"/>
        <v>0.18681467738553503</v>
      </c>
      <c r="AR238" s="293"/>
      <c r="AS238" s="108">
        <v>178.38964515503389</v>
      </c>
      <c r="AT238" s="108">
        <f t="shared" si="162"/>
        <v>181.73347778765958</v>
      </c>
      <c r="AU238" s="108">
        <f t="shared" si="163"/>
        <v>3.3438326326256913</v>
      </c>
      <c r="AV238" s="180">
        <f t="shared" si="164"/>
        <v>1.874454444774332E-2</v>
      </c>
      <c r="AW238" s="293"/>
      <c r="AX238" s="108">
        <v>70.47584789205348</v>
      </c>
      <c r="AY238" s="108">
        <f t="shared" si="165"/>
        <v>76.425105599880638</v>
      </c>
      <c r="AZ238" s="157">
        <f t="shared" si="166"/>
        <v>5.949257707827158</v>
      </c>
      <c r="BA238" s="158">
        <f t="shared" si="167"/>
        <v>8.4415553494858603E-2</v>
      </c>
      <c r="BB238" s="293"/>
      <c r="BC238" s="108">
        <f t="shared" si="168"/>
        <v>491.35143698744503</v>
      </c>
      <c r="BD238" s="108">
        <f t="shared" si="169"/>
        <v>545.94446071564278</v>
      </c>
      <c r="BE238" s="157">
        <f t="shared" si="170"/>
        <v>54.59302372819775</v>
      </c>
      <c r="BF238" s="158">
        <f t="shared" si="171"/>
        <v>0.11110789471364202</v>
      </c>
      <c r="BG238" s="294"/>
      <c r="BH238" s="108">
        <v>-20.292321644498188</v>
      </c>
      <c r="BI238" s="108">
        <v>-20.292321644498188</v>
      </c>
      <c r="BJ238" s="157">
        <f t="shared" si="172"/>
        <v>0</v>
      </c>
      <c r="BK238" s="158">
        <f t="shared" si="173"/>
        <v>0</v>
      </c>
      <c r="BL238" s="158"/>
      <c r="BM238" s="108">
        <f t="shared" si="174"/>
        <v>471.05911534294688</v>
      </c>
      <c r="BN238" s="108">
        <f t="shared" si="175"/>
        <v>525.78953134962217</v>
      </c>
      <c r="BO238" s="268">
        <f t="shared" si="176"/>
        <v>54.730416006675284</v>
      </c>
      <c r="BP238" s="158">
        <f t="shared" si="177"/>
        <v>0.11618587609079531</v>
      </c>
    </row>
    <row r="239" spans="1:68">
      <c r="A239" s="82">
        <v>746</v>
      </c>
      <c r="B239" s="92">
        <v>17</v>
      </c>
      <c r="C239" s="92">
        <v>17</v>
      </c>
      <c r="D239" s="83" t="s">
        <v>252</v>
      </c>
      <c r="E239" s="85">
        <v>4713</v>
      </c>
      <c r="F239" s="108">
        <v>4603</v>
      </c>
      <c r="G239" s="157">
        <f t="shared" si="144"/>
        <v>-110</v>
      </c>
      <c r="H239" s="158">
        <f t="shared" si="145"/>
        <v>-2.3339698705707616E-2</v>
      </c>
      <c r="I239" s="158"/>
      <c r="J239" s="108">
        <v>5177187.7735635284</v>
      </c>
      <c r="K239" s="291">
        <v>4889107.7645764994</v>
      </c>
      <c r="L239" s="157">
        <f t="shared" si="146"/>
        <v>-288080.00898702908</v>
      </c>
      <c r="M239" s="158">
        <f t="shared" si="147"/>
        <v>-5.564411058414049E-2</v>
      </c>
      <c r="N239" s="158"/>
      <c r="O239" s="108">
        <v>1882438.0258256511</v>
      </c>
      <c r="P239" s="291">
        <v>2321258.1983232629</v>
      </c>
      <c r="Q239" s="157">
        <f t="shared" si="148"/>
        <v>438820.17249761173</v>
      </c>
      <c r="R239" s="158">
        <f t="shared" si="149"/>
        <v>0.23311267966186669</v>
      </c>
      <c r="S239" s="158"/>
      <c r="T239" s="108">
        <v>611820.37644361949</v>
      </c>
      <c r="U239" s="108">
        <v>655122.95122830011</v>
      </c>
      <c r="V239" s="157">
        <f t="shared" si="150"/>
        <v>43302.574784680619</v>
      </c>
      <c r="W239" s="158">
        <f t="shared" si="151"/>
        <v>7.077661426771889E-2</v>
      </c>
      <c r="X239" s="159"/>
      <c r="Y239" s="89">
        <v>7671446.1758327996</v>
      </c>
      <c r="Z239" s="89">
        <v>7865488.9141280623</v>
      </c>
      <c r="AA239" s="157">
        <f t="shared" si="152"/>
        <v>194042.73829526268</v>
      </c>
      <c r="AB239" s="158">
        <f t="shared" si="153"/>
        <v>2.5294153650787719E-2</v>
      </c>
      <c r="AC239" s="158"/>
      <c r="AD239" s="204">
        <v>310695</v>
      </c>
      <c r="AE239" s="204">
        <v>310695</v>
      </c>
      <c r="AF239" s="292">
        <f t="shared" si="154"/>
        <v>0</v>
      </c>
      <c r="AG239" s="203">
        <f t="shared" si="155"/>
        <v>0</v>
      </c>
      <c r="AH239" s="158"/>
      <c r="AI239" s="291">
        <f t="shared" si="142"/>
        <v>7982141.1758327996</v>
      </c>
      <c r="AJ239" s="291">
        <f t="shared" si="143"/>
        <v>8176183.9141280623</v>
      </c>
      <c r="AK239" s="157">
        <f t="shared" si="156"/>
        <v>194042.73829526268</v>
      </c>
      <c r="AL239" s="158">
        <f t="shared" si="157"/>
        <v>2.4309609918045285E-2</v>
      </c>
      <c r="AN239" s="108">
        <f t="shared" si="158"/>
        <v>1098.4909343440545</v>
      </c>
      <c r="AO239" s="108">
        <f t="shared" si="159"/>
        <v>1062.1568030798392</v>
      </c>
      <c r="AP239" s="157">
        <f t="shared" si="160"/>
        <v>-36.33413126421533</v>
      </c>
      <c r="AQ239" s="158">
        <f t="shared" si="161"/>
        <v>-3.3076405210309405E-2</v>
      </c>
      <c r="AR239" s="293"/>
      <c r="AS239" s="108">
        <v>399.41396686307047</v>
      </c>
      <c r="AT239" s="108">
        <f t="shared" si="162"/>
        <v>504.29246107392197</v>
      </c>
      <c r="AU239" s="108">
        <f t="shared" si="163"/>
        <v>104.8784942108515</v>
      </c>
      <c r="AV239" s="180">
        <f t="shared" si="164"/>
        <v>0.26258093835463342</v>
      </c>
      <c r="AW239" s="293"/>
      <c r="AX239" s="108">
        <v>129.8154840746063</v>
      </c>
      <c r="AY239" s="108">
        <f t="shared" si="165"/>
        <v>142.32521208522704</v>
      </c>
      <c r="AZ239" s="157">
        <f t="shared" si="166"/>
        <v>12.509728010620734</v>
      </c>
      <c r="BA239" s="158">
        <f t="shared" si="167"/>
        <v>9.6365453626712685E-2</v>
      </c>
      <c r="BB239" s="293"/>
      <c r="BC239" s="108">
        <f t="shared" si="168"/>
        <v>1627.7203852817313</v>
      </c>
      <c r="BD239" s="108">
        <f t="shared" si="169"/>
        <v>1708.7744762389882</v>
      </c>
      <c r="BE239" s="157">
        <f t="shared" si="170"/>
        <v>81.054090957256903</v>
      </c>
      <c r="BF239" s="158">
        <f t="shared" si="171"/>
        <v>4.9796077809290192E-2</v>
      </c>
      <c r="BG239" s="294"/>
      <c r="BH239" s="108">
        <v>65.922978994271162</v>
      </c>
      <c r="BI239" s="108">
        <v>65.922978994271162</v>
      </c>
      <c r="BJ239" s="157">
        <f t="shared" si="172"/>
        <v>0</v>
      </c>
      <c r="BK239" s="158">
        <f t="shared" si="173"/>
        <v>0</v>
      </c>
      <c r="BL239" s="158"/>
      <c r="BM239" s="108">
        <f t="shared" si="174"/>
        <v>1693.6433642760026</v>
      </c>
      <c r="BN239" s="108">
        <f t="shared" si="175"/>
        <v>1776.2728468668395</v>
      </c>
      <c r="BO239" s="268">
        <f t="shared" si="176"/>
        <v>82.629482590836915</v>
      </c>
      <c r="BP239" s="158">
        <f t="shared" si="177"/>
        <v>4.8788005983868572E-2</v>
      </c>
    </row>
    <row r="240" spans="1:68">
      <c r="A240" s="82">
        <v>747</v>
      </c>
      <c r="B240" s="92">
        <v>4</v>
      </c>
      <c r="C240" s="92">
        <v>4</v>
      </c>
      <c r="D240" s="83" t="s">
        <v>253</v>
      </c>
      <c r="E240" s="85">
        <v>1283</v>
      </c>
      <c r="F240" s="108">
        <v>1264</v>
      </c>
      <c r="G240" s="157">
        <f t="shared" si="144"/>
        <v>-19</v>
      </c>
      <c r="H240" s="158">
        <f t="shared" si="145"/>
        <v>-1.4809041309431021E-2</v>
      </c>
      <c r="I240" s="158"/>
      <c r="J240" s="108">
        <v>985787.3350858941</v>
      </c>
      <c r="K240" s="291">
        <v>1009204.6698422813</v>
      </c>
      <c r="L240" s="157">
        <f t="shared" si="146"/>
        <v>23417.334756387165</v>
      </c>
      <c r="M240" s="158">
        <f t="shared" si="147"/>
        <v>2.3754955985863579E-2</v>
      </c>
      <c r="N240" s="158"/>
      <c r="O240" s="108">
        <v>601174.76958070428</v>
      </c>
      <c r="P240" s="291">
        <v>570826.69147073047</v>
      </c>
      <c r="Q240" s="157">
        <f t="shared" si="148"/>
        <v>-30348.078109973809</v>
      </c>
      <c r="R240" s="158">
        <f t="shared" si="149"/>
        <v>-5.0481290376075495E-2</v>
      </c>
      <c r="S240" s="158"/>
      <c r="T240" s="108">
        <v>259247.94994994503</v>
      </c>
      <c r="U240" s="108">
        <v>276668.66153375671</v>
      </c>
      <c r="V240" s="157">
        <f t="shared" si="150"/>
        <v>17420.711583811673</v>
      </c>
      <c r="W240" s="158">
        <f t="shared" si="151"/>
        <v>6.7197104498512808E-2</v>
      </c>
      <c r="X240" s="159"/>
      <c r="Y240" s="89">
        <v>1846210.0546165435</v>
      </c>
      <c r="Z240" s="89">
        <v>1856700.0228467684</v>
      </c>
      <c r="AA240" s="157">
        <f t="shared" si="152"/>
        <v>10489.968230224913</v>
      </c>
      <c r="AB240" s="158">
        <f t="shared" si="153"/>
        <v>5.6818931323628138E-3</v>
      </c>
      <c r="AC240" s="158"/>
      <c r="AD240" s="204">
        <v>-263730</v>
      </c>
      <c r="AE240" s="204">
        <v>-263730</v>
      </c>
      <c r="AF240" s="292">
        <f t="shared" si="154"/>
        <v>0</v>
      </c>
      <c r="AG240" s="203">
        <f t="shared" si="155"/>
        <v>0</v>
      </c>
      <c r="AH240" s="158"/>
      <c r="AI240" s="291">
        <f t="shared" si="142"/>
        <v>1582480.0546165435</v>
      </c>
      <c r="AJ240" s="291">
        <f t="shared" si="143"/>
        <v>1592970.0228467684</v>
      </c>
      <c r="AK240" s="157">
        <f t="shared" si="156"/>
        <v>10489.968230224913</v>
      </c>
      <c r="AL240" s="158">
        <f t="shared" si="157"/>
        <v>6.6288154467556782E-3</v>
      </c>
      <c r="AN240" s="108">
        <f t="shared" si="158"/>
        <v>768.34554566320662</v>
      </c>
      <c r="AO240" s="108">
        <f t="shared" si="159"/>
        <v>798.42141601446303</v>
      </c>
      <c r="AP240" s="157">
        <f t="shared" si="160"/>
        <v>30.075870351256413</v>
      </c>
      <c r="AQ240" s="158">
        <f t="shared" si="161"/>
        <v>3.9143677634385275E-2</v>
      </c>
      <c r="AR240" s="293"/>
      <c r="AS240" s="108">
        <v>468.56957878464868</v>
      </c>
      <c r="AT240" s="108">
        <f t="shared" si="162"/>
        <v>451.60339515089436</v>
      </c>
      <c r="AU240" s="108">
        <f t="shared" si="163"/>
        <v>-16.966183633754326</v>
      </c>
      <c r="AV240" s="180">
        <f t="shared" si="164"/>
        <v>-3.6208461671285462E-2</v>
      </c>
      <c r="AW240" s="293"/>
      <c r="AX240" s="108">
        <v>202.06387369442325</v>
      </c>
      <c r="AY240" s="108">
        <f t="shared" si="165"/>
        <v>218.8834347577189</v>
      </c>
      <c r="AZ240" s="157">
        <f t="shared" si="166"/>
        <v>16.819561063295652</v>
      </c>
      <c r="BA240" s="158">
        <f t="shared" si="167"/>
        <v>8.323883312625939E-2</v>
      </c>
      <c r="BB240" s="293"/>
      <c r="BC240" s="108">
        <f t="shared" si="168"/>
        <v>1438.9789981422787</v>
      </c>
      <c r="BD240" s="108">
        <f t="shared" si="169"/>
        <v>1468.9082459230763</v>
      </c>
      <c r="BE240" s="157">
        <f t="shared" si="170"/>
        <v>29.929247780797596</v>
      </c>
      <c r="BF240" s="158">
        <f t="shared" si="171"/>
        <v>2.0798946905713177E-2</v>
      </c>
      <c r="BG240" s="294"/>
      <c r="BH240" s="108">
        <v>-205.55728760717071</v>
      </c>
      <c r="BI240" s="108">
        <v>-205.55728760717071</v>
      </c>
      <c r="BJ240" s="157">
        <f t="shared" si="172"/>
        <v>0</v>
      </c>
      <c r="BK240" s="158">
        <f t="shared" si="173"/>
        <v>0</v>
      </c>
      <c r="BL240" s="158"/>
      <c r="BM240" s="108">
        <f t="shared" si="174"/>
        <v>1233.4217105351079</v>
      </c>
      <c r="BN240" s="108">
        <f t="shared" si="175"/>
        <v>1260.2610940243421</v>
      </c>
      <c r="BO240" s="268">
        <f t="shared" si="176"/>
        <v>26.839383489234251</v>
      </c>
      <c r="BP240" s="158">
        <f t="shared" si="177"/>
        <v>2.1760103020718072E-2</v>
      </c>
    </row>
    <row r="241" spans="1:68">
      <c r="A241" s="82">
        <v>748</v>
      </c>
      <c r="B241" s="92">
        <v>17</v>
      </c>
      <c r="C241" s="92">
        <v>17</v>
      </c>
      <c r="D241" s="83" t="s">
        <v>254</v>
      </c>
      <c r="E241" s="85">
        <v>4837</v>
      </c>
      <c r="F241" s="108">
        <v>4804</v>
      </c>
      <c r="G241" s="157">
        <f t="shared" si="144"/>
        <v>-33</v>
      </c>
      <c r="H241" s="158">
        <f t="shared" si="145"/>
        <v>-6.8224105850733926E-3</v>
      </c>
      <c r="I241" s="158"/>
      <c r="J241" s="108">
        <v>3060656.8068962013</v>
      </c>
      <c r="K241" s="291">
        <v>3118419.5266363444</v>
      </c>
      <c r="L241" s="157">
        <f t="shared" si="146"/>
        <v>57762.719740143046</v>
      </c>
      <c r="M241" s="158">
        <f t="shared" si="147"/>
        <v>1.8872654918380073E-2</v>
      </c>
      <c r="N241" s="158"/>
      <c r="O241" s="108">
        <v>2457031.2538038758</v>
      </c>
      <c r="P241" s="291">
        <v>2519435.3190467628</v>
      </c>
      <c r="Q241" s="157">
        <f t="shared" si="148"/>
        <v>62404.065242887009</v>
      </c>
      <c r="R241" s="158">
        <f t="shared" si="149"/>
        <v>2.5398156879883223E-2</v>
      </c>
      <c r="S241" s="158"/>
      <c r="T241" s="108">
        <v>700746.03305935021</v>
      </c>
      <c r="U241" s="108">
        <v>747025.93430442631</v>
      </c>
      <c r="V241" s="157">
        <f t="shared" si="150"/>
        <v>46279.901245076093</v>
      </c>
      <c r="W241" s="158">
        <f t="shared" si="151"/>
        <v>6.6043757740625528E-2</v>
      </c>
      <c r="X241" s="159"/>
      <c r="Y241" s="89">
        <v>6218434.0937594278</v>
      </c>
      <c r="Z241" s="89">
        <v>6384880.7799875336</v>
      </c>
      <c r="AA241" s="157">
        <f t="shared" si="152"/>
        <v>166446.6862281058</v>
      </c>
      <c r="AB241" s="158">
        <f t="shared" si="153"/>
        <v>2.6766655997069271E-2</v>
      </c>
      <c r="AC241" s="158"/>
      <c r="AD241" s="204">
        <v>114572</v>
      </c>
      <c r="AE241" s="204">
        <v>114572</v>
      </c>
      <c r="AF241" s="292">
        <f t="shared" si="154"/>
        <v>0</v>
      </c>
      <c r="AG241" s="203">
        <f t="shared" si="155"/>
        <v>0</v>
      </c>
      <c r="AH241" s="158"/>
      <c r="AI241" s="291">
        <f t="shared" si="142"/>
        <v>6333006.0937594278</v>
      </c>
      <c r="AJ241" s="291">
        <f t="shared" si="143"/>
        <v>6499452.7799875336</v>
      </c>
      <c r="AK241" s="157">
        <f t="shared" si="156"/>
        <v>166446.6862281058</v>
      </c>
      <c r="AL241" s="158">
        <f t="shared" si="157"/>
        <v>2.6282413716942905E-2</v>
      </c>
      <c r="AN241" s="108">
        <f t="shared" si="158"/>
        <v>632.7593150498659</v>
      </c>
      <c r="AO241" s="108">
        <f t="shared" si="159"/>
        <v>649.12979322155377</v>
      </c>
      <c r="AP241" s="157">
        <f t="shared" si="160"/>
        <v>16.370478171687864</v>
      </c>
      <c r="AQ241" s="158">
        <f t="shared" si="161"/>
        <v>2.5871571990050839E-2</v>
      </c>
      <c r="AR241" s="293"/>
      <c r="AS241" s="108">
        <v>507.96594041841547</v>
      </c>
      <c r="AT241" s="108">
        <f t="shared" si="162"/>
        <v>524.44532036776911</v>
      </c>
      <c r="AU241" s="108">
        <f t="shared" si="163"/>
        <v>16.479379949353643</v>
      </c>
      <c r="AV241" s="180">
        <f t="shared" si="164"/>
        <v>3.2441899422979911E-2</v>
      </c>
      <c r="AW241" s="293"/>
      <c r="AX241" s="108">
        <v>144.87203495128182</v>
      </c>
      <c r="AY241" s="108">
        <f t="shared" si="165"/>
        <v>155.50081896428523</v>
      </c>
      <c r="AZ241" s="157">
        <f t="shared" si="166"/>
        <v>10.628784013003411</v>
      </c>
      <c r="BA241" s="158">
        <f t="shared" si="167"/>
        <v>7.3366706118111094E-2</v>
      </c>
      <c r="BB241" s="293"/>
      <c r="BC241" s="108">
        <f t="shared" si="168"/>
        <v>1285.5972904195633</v>
      </c>
      <c r="BD241" s="108">
        <f t="shared" si="169"/>
        <v>1329.0759325536083</v>
      </c>
      <c r="BE241" s="157">
        <f t="shared" si="170"/>
        <v>43.478642134045003</v>
      </c>
      <c r="BF241" s="158">
        <f t="shared" si="171"/>
        <v>3.3819799137765338E-2</v>
      </c>
      <c r="BG241" s="294"/>
      <c r="BH241" s="108">
        <v>23.686582592516022</v>
      </c>
      <c r="BI241" s="108">
        <v>23.686582592516022</v>
      </c>
      <c r="BJ241" s="157">
        <f t="shared" si="172"/>
        <v>0</v>
      </c>
      <c r="BK241" s="158">
        <f t="shared" si="173"/>
        <v>0</v>
      </c>
      <c r="BL241" s="158"/>
      <c r="BM241" s="108">
        <f t="shared" si="174"/>
        <v>1309.2838730120793</v>
      </c>
      <c r="BN241" s="108">
        <f t="shared" si="175"/>
        <v>1352.9252248100611</v>
      </c>
      <c r="BO241" s="268">
        <f t="shared" si="176"/>
        <v>43.64135179798177</v>
      </c>
      <c r="BP241" s="158">
        <f t="shared" si="177"/>
        <v>3.333223046395771E-2</v>
      </c>
    </row>
    <row r="242" spans="1:68">
      <c r="A242" s="82">
        <v>749</v>
      </c>
      <c r="B242" s="92">
        <v>11</v>
      </c>
      <c r="C242" s="92">
        <v>11</v>
      </c>
      <c r="D242" s="83" t="s">
        <v>255</v>
      </c>
      <c r="E242" s="85">
        <v>21290</v>
      </c>
      <c r="F242" s="108">
        <v>21269</v>
      </c>
      <c r="G242" s="157">
        <f t="shared" si="144"/>
        <v>-21</v>
      </c>
      <c r="H242" s="158">
        <f t="shared" si="145"/>
        <v>-9.8637858149365899E-4</v>
      </c>
      <c r="I242" s="158"/>
      <c r="J242" s="108">
        <v>7683960.3590051122</v>
      </c>
      <c r="K242" s="291">
        <v>8093599.6590421982</v>
      </c>
      <c r="L242" s="157">
        <f t="shared" si="146"/>
        <v>409639.30003708601</v>
      </c>
      <c r="M242" s="158">
        <f t="shared" si="147"/>
        <v>5.3310959570088731E-2</v>
      </c>
      <c r="N242" s="158"/>
      <c r="O242" s="108">
        <v>3503187.3037041523</v>
      </c>
      <c r="P242" s="291">
        <v>752907.72329328128</v>
      </c>
      <c r="Q242" s="157">
        <f t="shared" si="148"/>
        <v>-2750279.5804108712</v>
      </c>
      <c r="R242" s="158">
        <f t="shared" si="149"/>
        <v>-0.78507922699503341</v>
      </c>
      <c r="S242" s="158"/>
      <c r="T242" s="108">
        <v>1144417.9712495611</v>
      </c>
      <c r="U242" s="108">
        <v>1270472.2641625246</v>
      </c>
      <c r="V242" s="157">
        <f t="shared" si="150"/>
        <v>126054.29291296354</v>
      </c>
      <c r="W242" s="158">
        <f t="shared" si="151"/>
        <v>0.11014707570113395</v>
      </c>
      <c r="X242" s="159"/>
      <c r="Y242" s="89">
        <v>12331565.633958826</v>
      </c>
      <c r="Z242" s="89">
        <v>10116979.646498006</v>
      </c>
      <c r="AA242" s="157">
        <f t="shared" si="152"/>
        <v>-2214585.98746082</v>
      </c>
      <c r="AB242" s="158">
        <f t="shared" si="153"/>
        <v>-0.17958676563844125</v>
      </c>
      <c r="AC242" s="158"/>
      <c r="AD242" s="204">
        <v>-1536185</v>
      </c>
      <c r="AE242" s="204">
        <v>-1536185</v>
      </c>
      <c r="AF242" s="292">
        <f t="shared" si="154"/>
        <v>0</v>
      </c>
      <c r="AG242" s="203">
        <f t="shared" si="155"/>
        <v>0</v>
      </c>
      <c r="AH242" s="158"/>
      <c r="AI242" s="291">
        <f t="shared" si="142"/>
        <v>10795380.633958826</v>
      </c>
      <c r="AJ242" s="291">
        <f t="shared" si="143"/>
        <v>8580794.6464980058</v>
      </c>
      <c r="AK242" s="157">
        <f t="shared" si="156"/>
        <v>-2214585.98746082</v>
      </c>
      <c r="AL242" s="158">
        <f t="shared" si="157"/>
        <v>-0.20514200124583273</v>
      </c>
      <c r="AN242" s="108">
        <f t="shared" si="158"/>
        <v>360.91875805566519</v>
      </c>
      <c r="AO242" s="108">
        <f t="shared" si="159"/>
        <v>380.53503498247204</v>
      </c>
      <c r="AP242" s="157">
        <f t="shared" si="160"/>
        <v>19.616276926806847</v>
      </c>
      <c r="AQ242" s="158">
        <f t="shared" si="161"/>
        <v>5.4350948763326377E-2</v>
      </c>
      <c r="AR242" s="293"/>
      <c r="AS242" s="108">
        <v>164.54613920639514</v>
      </c>
      <c r="AT242" s="108">
        <f t="shared" si="162"/>
        <v>35.399300545078816</v>
      </c>
      <c r="AU242" s="108">
        <f t="shared" si="163"/>
        <v>-129.14683866131634</v>
      </c>
      <c r="AV242" s="180">
        <f t="shared" si="164"/>
        <v>-0.78486702443576384</v>
      </c>
      <c r="AW242" s="293"/>
      <c r="AX242" s="108">
        <v>53.753779767475862</v>
      </c>
      <c r="AY242" s="108">
        <f t="shared" si="165"/>
        <v>59.733521282736596</v>
      </c>
      <c r="AZ242" s="157">
        <f t="shared" si="166"/>
        <v>5.9797415152607343</v>
      </c>
      <c r="BA242" s="158">
        <f t="shared" si="167"/>
        <v>0.11124318217486211</v>
      </c>
      <c r="BB242" s="293"/>
      <c r="BC242" s="108">
        <f t="shared" si="168"/>
        <v>579.21867702953625</v>
      </c>
      <c r="BD242" s="108">
        <f t="shared" si="169"/>
        <v>475.66785681028756</v>
      </c>
      <c r="BE242" s="157">
        <f t="shared" si="170"/>
        <v>-103.55082021924869</v>
      </c>
      <c r="BF242" s="158">
        <f t="shared" si="171"/>
        <v>-0.1787767285929012</v>
      </c>
      <c r="BG242" s="294"/>
      <c r="BH242" s="108">
        <v>-72.155237200563647</v>
      </c>
      <c r="BI242" s="108">
        <v>-72.155237200563647</v>
      </c>
      <c r="BJ242" s="157">
        <f t="shared" si="172"/>
        <v>0</v>
      </c>
      <c r="BK242" s="158">
        <f t="shared" si="173"/>
        <v>0</v>
      </c>
      <c r="BL242" s="158"/>
      <c r="BM242" s="108">
        <f t="shared" si="174"/>
        <v>507.06343982897255</v>
      </c>
      <c r="BN242" s="108">
        <f t="shared" si="175"/>
        <v>403.44137695697992</v>
      </c>
      <c r="BO242" s="268">
        <f t="shared" si="176"/>
        <v>-103.62206287199263</v>
      </c>
      <c r="BP242" s="158">
        <f t="shared" si="177"/>
        <v>-0.20435719622567014</v>
      </c>
    </row>
    <row r="243" spans="1:68">
      <c r="A243" s="82">
        <v>751</v>
      </c>
      <c r="B243" s="92">
        <v>19</v>
      </c>
      <c r="C243" s="92">
        <v>19</v>
      </c>
      <c r="D243" s="83" t="s">
        <v>256</v>
      </c>
      <c r="E243" s="85">
        <v>2828</v>
      </c>
      <c r="F243" s="108">
        <v>2778</v>
      </c>
      <c r="G243" s="157">
        <f t="shared" si="144"/>
        <v>-50</v>
      </c>
      <c r="H243" s="158">
        <f t="shared" si="145"/>
        <v>-1.768033946251768E-2</v>
      </c>
      <c r="I243" s="158"/>
      <c r="J243" s="108">
        <v>1690481.0546952486</v>
      </c>
      <c r="K243" s="291">
        <v>1624864.9862181996</v>
      </c>
      <c r="L243" s="157">
        <f t="shared" si="146"/>
        <v>-65616.068477049004</v>
      </c>
      <c r="M243" s="158">
        <f t="shared" si="147"/>
        <v>-3.881502741175525E-2</v>
      </c>
      <c r="N243" s="158"/>
      <c r="O243" s="108">
        <v>1195346.6055282711</v>
      </c>
      <c r="P243" s="291">
        <v>1090174.3850833925</v>
      </c>
      <c r="Q243" s="157">
        <f t="shared" si="148"/>
        <v>-105172.22044487856</v>
      </c>
      <c r="R243" s="158">
        <f t="shared" si="149"/>
        <v>-8.7984706660373863E-2</v>
      </c>
      <c r="S243" s="158"/>
      <c r="T243" s="108">
        <v>295775.8264505713</v>
      </c>
      <c r="U243" s="108">
        <v>319823.46968250035</v>
      </c>
      <c r="V243" s="157">
        <f t="shared" si="150"/>
        <v>24047.643231929047</v>
      </c>
      <c r="W243" s="158">
        <f t="shared" si="151"/>
        <v>8.1303612673525164E-2</v>
      </c>
      <c r="X243" s="159"/>
      <c r="Y243" s="89">
        <v>3181603.4866740908</v>
      </c>
      <c r="Z243" s="89">
        <v>3034862.8409840926</v>
      </c>
      <c r="AA243" s="157">
        <f t="shared" si="152"/>
        <v>-146740.64568999829</v>
      </c>
      <c r="AB243" s="158">
        <f t="shared" si="153"/>
        <v>-4.6121600728881065E-2</v>
      </c>
      <c r="AC243" s="158"/>
      <c r="AD243" s="204">
        <v>259120</v>
      </c>
      <c r="AE243" s="204">
        <v>259120</v>
      </c>
      <c r="AF243" s="292">
        <f t="shared" si="154"/>
        <v>0</v>
      </c>
      <c r="AG243" s="203">
        <f t="shared" si="155"/>
        <v>0</v>
      </c>
      <c r="AH243" s="158"/>
      <c r="AI243" s="291">
        <f t="shared" si="142"/>
        <v>3440723.4866740908</v>
      </c>
      <c r="AJ243" s="291">
        <f t="shared" si="143"/>
        <v>3293982.8409840926</v>
      </c>
      <c r="AK243" s="157">
        <f t="shared" si="156"/>
        <v>-146740.64568999829</v>
      </c>
      <c r="AL243" s="158">
        <f t="shared" si="157"/>
        <v>-4.2648194851554987E-2</v>
      </c>
      <c r="AN243" s="108">
        <f t="shared" si="158"/>
        <v>597.76557803933827</v>
      </c>
      <c r="AO243" s="108">
        <f t="shared" si="159"/>
        <v>584.90460267033825</v>
      </c>
      <c r="AP243" s="157">
        <f t="shared" si="160"/>
        <v>-12.860975369000016</v>
      </c>
      <c r="AQ243" s="158">
        <f t="shared" si="161"/>
        <v>-2.1515081900807694E-2</v>
      </c>
      <c r="AR243" s="293"/>
      <c r="AS243" s="108">
        <v>422.68267522216092</v>
      </c>
      <c r="AT243" s="108">
        <f t="shared" si="162"/>
        <v>392.43138411929175</v>
      </c>
      <c r="AU243" s="108">
        <f t="shared" si="163"/>
        <v>-30.251291102869175</v>
      </c>
      <c r="AV243" s="180">
        <f t="shared" si="164"/>
        <v>-7.1569744577227284E-2</v>
      </c>
      <c r="AW243" s="293"/>
      <c r="AX243" s="108">
        <v>104.58834032905634</v>
      </c>
      <c r="AY243" s="108">
        <f t="shared" si="165"/>
        <v>115.12723890658759</v>
      </c>
      <c r="AZ243" s="157">
        <f t="shared" si="166"/>
        <v>10.538898577531256</v>
      </c>
      <c r="BA243" s="158">
        <f t="shared" si="167"/>
        <v>0.10076552074900245</v>
      </c>
      <c r="BB243" s="293"/>
      <c r="BC243" s="108">
        <f t="shared" si="168"/>
        <v>1125.0365935905554</v>
      </c>
      <c r="BD243" s="108">
        <f t="shared" si="169"/>
        <v>1092.4632256962177</v>
      </c>
      <c r="BE243" s="157">
        <f t="shared" si="170"/>
        <v>-32.573367894337707</v>
      </c>
      <c r="BF243" s="158">
        <f t="shared" si="171"/>
        <v>-2.8953163017017759E-2</v>
      </c>
      <c r="BG243" s="294"/>
      <c r="BH243" s="108">
        <v>91.626591230551625</v>
      </c>
      <c r="BI243" s="108">
        <v>91.626591230551625</v>
      </c>
      <c r="BJ243" s="157">
        <f t="shared" si="172"/>
        <v>0</v>
      </c>
      <c r="BK243" s="158">
        <f t="shared" si="173"/>
        <v>0</v>
      </c>
      <c r="BL243" s="158"/>
      <c r="BM243" s="108">
        <f t="shared" si="174"/>
        <v>1216.6631848211071</v>
      </c>
      <c r="BN243" s="108">
        <f t="shared" si="175"/>
        <v>1185.7389636371825</v>
      </c>
      <c r="BO243" s="268">
        <f t="shared" si="176"/>
        <v>-30.924221183924601</v>
      </c>
      <c r="BP243" s="158">
        <f t="shared" si="177"/>
        <v>-2.541724083520417E-2</v>
      </c>
    </row>
    <row r="244" spans="1:68">
      <c r="A244" s="82">
        <v>753</v>
      </c>
      <c r="B244" s="92">
        <v>1</v>
      </c>
      <c r="C244" s="93">
        <v>34</v>
      </c>
      <c r="D244" s="83" t="s">
        <v>257</v>
      </c>
      <c r="E244" s="85">
        <v>22595</v>
      </c>
      <c r="F244" s="108">
        <v>22826</v>
      </c>
      <c r="G244" s="157">
        <f t="shared" si="144"/>
        <v>231</v>
      </c>
      <c r="H244" s="158">
        <f t="shared" si="145"/>
        <v>1.0223500774507635E-2</v>
      </c>
      <c r="I244" s="158"/>
      <c r="J244" s="108">
        <v>24155514.265609033</v>
      </c>
      <c r="K244" s="291">
        <v>23640971.996616922</v>
      </c>
      <c r="L244" s="157">
        <f t="shared" si="146"/>
        <v>-514542.26899211109</v>
      </c>
      <c r="M244" s="158">
        <f t="shared" si="147"/>
        <v>-2.1301234299311984E-2</v>
      </c>
      <c r="N244" s="158"/>
      <c r="O244" s="108">
        <v>-812823.53588038113</v>
      </c>
      <c r="P244" s="291">
        <v>-849937.65343080775</v>
      </c>
      <c r="Q244" s="157">
        <f t="shared" si="148"/>
        <v>-37114.117550426628</v>
      </c>
      <c r="R244" s="158">
        <f t="shared" si="149"/>
        <v>4.5660731895795538E-2</v>
      </c>
      <c r="S244" s="158"/>
      <c r="T244" s="108">
        <v>1431496.0585438018</v>
      </c>
      <c r="U244" s="108">
        <v>1427091.1402916228</v>
      </c>
      <c r="V244" s="157">
        <f t="shared" si="150"/>
        <v>-4404.9182521789335</v>
      </c>
      <c r="W244" s="158">
        <f t="shared" si="151"/>
        <v>-3.0771431230204459E-3</v>
      </c>
      <c r="X244" s="159"/>
      <c r="Y244" s="89">
        <v>24774186.788272455</v>
      </c>
      <c r="Z244" s="89">
        <v>24218125.483477738</v>
      </c>
      <c r="AA244" s="157">
        <f t="shared" si="152"/>
        <v>-556061.30479471758</v>
      </c>
      <c r="AB244" s="158">
        <f t="shared" si="153"/>
        <v>-2.2445189000429452E-2</v>
      </c>
      <c r="AC244" s="158"/>
      <c r="AD244" s="204">
        <v>-1989250</v>
      </c>
      <c r="AE244" s="204">
        <v>-1989250</v>
      </c>
      <c r="AF244" s="292">
        <f t="shared" si="154"/>
        <v>0</v>
      </c>
      <c r="AG244" s="203">
        <f t="shared" si="155"/>
        <v>0</v>
      </c>
      <c r="AH244" s="158"/>
      <c r="AI244" s="291">
        <f t="shared" si="142"/>
        <v>22784936.788272455</v>
      </c>
      <c r="AJ244" s="291">
        <f t="shared" si="143"/>
        <v>22228875.483477738</v>
      </c>
      <c r="AK244" s="157">
        <f t="shared" si="156"/>
        <v>-556061.30479471758</v>
      </c>
      <c r="AL244" s="158">
        <f t="shared" si="157"/>
        <v>-2.4404777154392883E-2</v>
      </c>
      <c r="AN244" s="108">
        <f t="shared" si="158"/>
        <v>1069.0645835631349</v>
      </c>
      <c r="AO244" s="108">
        <f t="shared" si="159"/>
        <v>1035.7036711038693</v>
      </c>
      <c r="AP244" s="157">
        <f t="shared" si="160"/>
        <v>-33.360912459265592</v>
      </c>
      <c r="AQ244" s="158">
        <f t="shared" si="161"/>
        <v>-3.1205703539514386E-2</v>
      </c>
      <c r="AR244" s="293"/>
      <c r="AS244" s="108">
        <v>-35.973601942039437</v>
      </c>
      <c r="AT244" s="108">
        <f t="shared" si="162"/>
        <v>-37.235505714133346</v>
      </c>
      <c r="AU244" s="108">
        <f t="shared" si="163"/>
        <v>-1.261903772093909</v>
      </c>
      <c r="AV244" s="180">
        <f t="shared" si="164"/>
        <v>3.5078604976145691E-2</v>
      </c>
      <c r="AW244" s="293"/>
      <c r="AX244" s="108">
        <v>63.354550057260532</v>
      </c>
      <c r="AY244" s="108">
        <f t="shared" si="165"/>
        <v>62.520421462000478</v>
      </c>
      <c r="AZ244" s="157">
        <f t="shared" si="166"/>
        <v>-0.83412859526005434</v>
      </c>
      <c r="BA244" s="158">
        <f t="shared" si="167"/>
        <v>-1.3166040868511572E-2</v>
      </c>
      <c r="BB244" s="293"/>
      <c r="BC244" s="108">
        <f t="shared" si="168"/>
        <v>1096.445531678356</v>
      </c>
      <c r="BD244" s="108">
        <f t="shared" si="169"/>
        <v>1060.9885868517365</v>
      </c>
      <c r="BE244" s="157">
        <f t="shared" si="170"/>
        <v>-35.45694482661952</v>
      </c>
      <c r="BF244" s="158">
        <f t="shared" si="171"/>
        <v>-3.2338081374954128E-2</v>
      </c>
      <c r="BG244" s="294"/>
      <c r="BH244" s="108">
        <v>-88.039389245408273</v>
      </c>
      <c r="BI244" s="108">
        <v>-88.039389245408273</v>
      </c>
      <c r="BJ244" s="157">
        <f t="shared" si="172"/>
        <v>0</v>
      </c>
      <c r="BK244" s="158">
        <f t="shared" si="173"/>
        <v>0</v>
      </c>
      <c r="BL244" s="158"/>
      <c r="BM244" s="108">
        <f t="shared" si="174"/>
        <v>1008.4061424329478</v>
      </c>
      <c r="BN244" s="108">
        <f t="shared" si="175"/>
        <v>973.8401596196328</v>
      </c>
      <c r="BO244" s="268">
        <f t="shared" si="176"/>
        <v>-34.565982813315031</v>
      </c>
      <c r="BP244" s="158">
        <f t="shared" si="177"/>
        <v>-3.4277838421252413E-2</v>
      </c>
    </row>
    <row r="245" spans="1:68">
      <c r="A245" s="82">
        <v>755</v>
      </c>
      <c r="B245" s="92">
        <v>1</v>
      </c>
      <c r="C245" s="93">
        <v>33</v>
      </c>
      <c r="D245" s="83" t="s">
        <v>258</v>
      </c>
      <c r="E245" s="85">
        <v>6158</v>
      </c>
      <c r="F245" s="108">
        <v>6182</v>
      </c>
      <c r="G245" s="157">
        <f t="shared" si="144"/>
        <v>24</v>
      </c>
      <c r="H245" s="158">
        <f t="shared" si="145"/>
        <v>3.8973692757388761E-3</v>
      </c>
      <c r="I245" s="158"/>
      <c r="J245" s="108">
        <v>5328544.4993750956</v>
      </c>
      <c r="K245" s="291">
        <v>5208590.7834555423</v>
      </c>
      <c r="L245" s="157">
        <f t="shared" si="146"/>
        <v>-119953.7159195533</v>
      </c>
      <c r="M245" s="158">
        <f t="shared" si="147"/>
        <v>-2.25115349855145E-2</v>
      </c>
      <c r="N245" s="158"/>
      <c r="O245" s="108">
        <v>-27331.108102844435</v>
      </c>
      <c r="P245" s="291">
        <v>-65033.206859006736</v>
      </c>
      <c r="Q245" s="157">
        <f t="shared" si="148"/>
        <v>-37702.098756162304</v>
      </c>
      <c r="R245" s="158">
        <f t="shared" si="149"/>
        <v>1.3794573792724683</v>
      </c>
      <c r="S245" s="158"/>
      <c r="T245" s="108">
        <v>471979.87803762994</v>
      </c>
      <c r="U245" s="108">
        <v>487281.09455824556</v>
      </c>
      <c r="V245" s="157">
        <f t="shared" si="150"/>
        <v>15301.216520615621</v>
      </c>
      <c r="W245" s="158">
        <f t="shared" si="151"/>
        <v>3.2419213683926772E-2</v>
      </c>
      <c r="X245" s="159"/>
      <c r="Y245" s="89">
        <v>5773193.2693098811</v>
      </c>
      <c r="Z245" s="89">
        <v>5630838.6711547812</v>
      </c>
      <c r="AA245" s="157">
        <f t="shared" si="152"/>
        <v>-142354.5981550999</v>
      </c>
      <c r="AB245" s="158">
        <f t="shared" si="153"/>
        <v>-2.4657861172230729E-2</v>
      </c>
      <c r="AC245" s="158"/>
      <c r="AD245" s="204">
        <v>-1615011</v>
      </c>
      <c r="AE245" s="204">
        <v>-1615011</v>
      </c>
      <c r="AF245" s="292">
        <f t="shared" si="154"/>
        <v>0</v>
      </c>
      <c r="AG245" s="203">
        <f t="shared" si="155"/>
        <v>0</v>
      </c>
      <c r="AH245" s="158"/>
      <c r="AI245" s="291">
        <f t="shared" si="142"/>
        <v>4158182.2693098811</v>
      </c>
      <c r="AJ245" s="291">
        <f t="shared" si="143"/>
        <v>4015827.6711547812</v>
      </c>
      <c r="AK245" s="157">
        <f t="shared" si="156"/>
        <v>-142354.5981550999</v>
      </c>
      <c r="AL245" s="158">
        <f t="shared" si="157"/>
        <v>-3.4234814381700007E-2</v>
      </c>
      <c r="AN245" s="108">
        <f t="shared" si="158"/>
        <v>865.30440067799543</v>
      </c>
      <c r="AO245" s="108">
        <f t="shared" si="159"/>
        <v>842.5413755185283</v>
      </c>
      <c r="AP245" s="157">
        <f t="shared" si="160"/>
        <v>-22.763025159467134</v>
      </c>
      <c r="AQ245" s="158">
        <f t="shared" si="161"/>
        <v>-2.6306378589582496E-2</v>
      </c>
      <c r="AR245" s="293"/>
      <c r="AS245" s="108">
        <v>-4.4383092079968227</v>
      </c>
      <c r="AT245" s="108">
        <f t="shared" si="162"/>
        <v>-10.519768175187114</v>
      </c>
      <c r="AU245" s="108">
        <f t="shared" si="163"/>
        <v>-6.081458967190291</v>
      </c>
      <c r="AV245" s="180">
        <f t="shared" si="164"/>
        <v>1.3702197576124004</v>
      </c>
      <c r="AW245" s="293"/>
      <c r="AX245" s="108">
        <v>76.644994809618368</v>
      </c>
      <c r="AY245" s="108">
        <f t="shared" si="165"/>
        <v>78.822564632521122</v>
      </c>
      <c r="AZ245" s="157">
        <f t="shared" si="166"/>
        <v>2.177569822902754</v>
      </c>
      <c r="BA245" s="158">
        <f t="shared" si="167"/>
        <v>2.8411115798385903E-2</v>
      </c>
      <c r="BB245" s="293"/>
      <c r="BC245" s="108">
        <f t="shared" si="168"/>
        <v>937.51108627961696</v>
      </c>
      <c r="BD245" s="108">
        <f t="shared" si="169"/>
        <v>910.84417197586242</v>
      </c>
      <c r="BE245" s="157">
        <f t="shared" si="170"/>
        <v>-26.666914303754538</v>
      </c>
      <c r="BF245" s="158">
        <f t="shared" si="171"/>
        <v>-2.8444372225589883E-2</v>
      </c>
      <c r="BG245" s="294"/>
      <c r="BH245" s="108">
        <v>-262.26226047417993</v>
      </c>
      <c r="BI245" s="108">
        <v>-262.26226047417993</v>
      </c>
      <c r="BJ245" s="157">
        <f t="shared" si="172"/>
        <v>0</v>
      </c>
      <c r="BK245" s="158">
        <f t="shared" si="173"/>
        <v>0</v>
      </c>
      <c r="BL245" s="158"/>
      <c r="BM245" s="108">
        <f t="shared" si="174"/>
        <v>675.24882580543704</v>
      </c>
      <c r="BN245" s="108">
        <f t="shared" si="175"/>
        <v>649.60007621397301</v>
      </c>
      <c r="BO245" s="268">
        <f t="shared" si="176"/>
        <v>-25.648749591464025</v>
      </c>
      <c r="BP245" s="158">
        <f t="shared" si="177"/>
        <v>-3.798414541612892E-2</v>
      </c>
    </row>
    <row r="246" spans="1:68">
      <c r="A246" s="82">
        <v>758</v>
      </c>
      <c r="B246" s="92">
        <v>19</v>
      </c>
      <c r="C246" s="92">
        <v>19</v>
      </c>
      <c r="D246" s="83" t="s">
        <v>259</v>
      </c>
      <c r="E246" s="85">
        <v>8126</v>
      </c>
      <c r="F246" s="108">
        <v>8127</v>
      </c>
      <c r="G246" s="157">
        <f t="shared" si="144"/>
        <v>1</v>
      </c>
      <c r="H246" s="158">
        <f t="shared" si="145"/>
        <v>1.2306177701206005E-4</v>
      </c>
      <c r="I246" s="158"/>
      <c r="J246" s="108">
        <v>5498365.3467747457</v>
      </c>
      <c r="K246" s="291">
        <v>5791505.9712685393</v>
      </c>
      <c r="L246" s="157">
        <f t="shared" si="146"/>
        <v>293140.62449379358</v>
      </c>
      <c r="M246" s="158">
        <f t="shared" si="147"/>
        <v>5.3314140841103849E-2</v>
      </c>
      <c r="N246" s="158"/>
      <c r="O246" s="108">
        <v>-184641.8633494747</v>
      </c>
      <c r="P246" s="291">
        <v>-558056.84777394566</v>
      </c>
      <c r="Q246" s="157">
        <f t="shared" si="148"/>
        <v>-373414.98442447092</v>
      </c>
      <c r="R246" s="158">
        <f t="shared" si="149"/>
        <v>2.0223744369265937</v>
      </c>
      <c r="S246" s="158"/>
      <c r="T246" s="108">
        <v>930560.57463368808</v>
      </c>
      <c r="U246" s="108">
        <v>996790.68589401629</v>
      </c>
      <c r="V246" s="157">
        <f t="shared" si="150"/>
        <v>66230.111260328209</v>
      </c>
      <c r="W246" s="158">
        <f t="shared" si="151"/>
        <v>7.1172272999422373E-2</v>
      </c>
      <c r="X246" s="159"/>
      <c r="Y246" s="89">
        <v>6244284.0580589585</v>
      </c>
      <c r="Z246" s="89">
        <v>6230239.8093886096</v>
      </c>
      <c r="AA246" s="157">
        <f t="shared" si="152"/>
        <v>-14044.248670348898</v>
      </c>
      <c r="AB246" s="158">
        <f t="shared" si="153"/>
        <v>-2.2491367368566773E-3</v>
      </c>
      <c r="AC246" s="158"/>
      <c r="AD246" s="204">
        <v>-671750</v>
      </c>
      <c r="AE246" s="204">
        <v>-671750</v>
      </c>
      <c r="AF246" s="292">
        <f t="shared" si="154"/>
        <v>0</v>
      </c>
      <c r="AG246" s="203">
        <f t="shared" si="155"/>
        <v>0</v>
      </c>
      <c r="AH246" s="158"/>
      <c r="AI246" s="291">
        <f t="shared" si="142"/>
        <v>5572534.0580589585</v>
      </c>
      <c r="AJ246" s="291">
        <f t="shared" si="143"/>
        <v>5558489.8093886096</v>
      </c>
      <c r="AK246" s="157">
        <f t="shared" si="156"/>
        <v>-14044.248670348898</v>
      </c>
      <c r="AL246" s="158">
        <f t="shared" si="157"/>
        <v>-2.5202625096634817E-3</v>
      </c>
      <c r="AN246" s="108">
        <f t="shared" si="158"/>
        <v>676.63861023563197</v>
      </c>
      <c r="AO246" s="108">
        <f t="shared" si="159"/>
        <v>712.62531946210652</v>
      </c>
      <c r="AP246" s="157">
        <f t="shared" si="160"/>
        <v>35.986709226474545</v>
      </c>
      <c r="AQ246" s="158">
        <f t="shared" si="161"/>
        <v>5.3184534080818371E-2</v>
      </c>
      <c r="AR246" s="293"/>
      <c r="AS246" s="108">
        <v>-22.72235581460432</v>
      </c>
      <c r="AT246" s="108">
        <f t="shared" si="162"/>
        <v>-68.66701707566699</v>
      </c>
      <c r="AU246" s="108">
        <f t="shared" si="163"/>
        <v>-45.94466126106267</v>
      </c>
      <c r="AV246" s="180">
        <f t="shared" si="164"/>
        <v>2.0220025439234033</v>
      </c>
      <c r="AW246" s="293"/>
      <c r="AX246" s="108">
        <v>114.51643793178539</v>
      </c>
      <c r="AY246" s="108">
        <f t="shared" si="165"/>
        <v>122.65173937418682</v>
      </c>
      <c r="AZ246" s="157">
        <f t="shared" si="166"/>
        <v>8.1353014424014276</v>
      </c>
      <c r="BA246" s="158">
        <f t="shared" si="167"/>
        <v>7.1040468856073097E-2</v>
      </c>
      <c r="BB246" s="293"/>
      <c r="BC246" s="108">
        <f t="shared" si="168"/>
        <v>768.43269235281298</v>
      </c>
      <c r="BD246" s="108">
        <f t="shared" si="169"/>
        <v>766.61004176062625</v>
      </c>
      <c r="BE246" s="157">
        <f t="shared" si="170"/>
        <v>-1.8226505921867329</v>
      </c>
      <c r="BF246" s="158">
        <f t="shared" si="171"/>
        <v>-2.3719066228248048E-3</v>
      </c>
      <c r="BG246" s="294"/>
      <c r="BH246" s="108">
        <v>-82.66674870785134</v>
      </c>
      <c r="BI246" s="108">
        <v>-82.66674870785134</v>
      </c>
      <c r="BJ246" s="157">
        <f t="shared" si="172"/>
        <v>0</v>
      </c>
      <c r="BK246" s="158">
        <f t="shared" si="173"/>
        <v>0</v>
      </c>
      <c r="BL246" s="158"/>
      <c r="BM246" s="108">
        <f t="shared" si="174"/>
        <v>685.76594364496168</v>
      </c>
      <c r="BN246" s="108">
        <f t="shared" si="175"/>
        <v>683.95346491800285</v>
      </c>
      <c r="BO246" s="268">
        <f t="shared" si="176"/>
        <v>-1.8124787269588296</v>
      </c>
      <c r="BP246" s="158">
        <f t="shared" si="177"/>
        <v>-2.6429990345178114E-3</v>
      </c>
    </row>
    <row r="247" spans="1:68">
      <c r="A247" s="82">
        <v>759</v>
      </c>
      <c r="B247" s="92">
        <v>14</v>
      </c>
      <c r="C247" s="92">
        <v>14</v>
      </c>
      <c r="D247" s="83" t="s">
        <v>260</v>
      </c>
      <c r="E247" s="85">
        <v>1873</v>
      </c>
      <c r="F247" s="108">
        <v>1800</v>
      </c>
      <c r="G247" s="157">
        <f t="shared" si="144"/>
        <v>-73</v>
      </c>
      <c r="H247" s="158">
        <f t="shared" si="145"/>
        <v>-3.8974906567004808E-2</v>
      </c>
      <c r="I247" s="158"/>
      <c r="J247" s="108">
        <v>970445.46562884538</v>
      </c>
      <c r="K247" s="291">
        <v>1068520.5712723499</v>
      </c>
      <c r="L247" s="157">
        <f t="shared" si="146"/>
        <v>98075.105643504532</v>
      </c>
      <c r="M247" s="158">
        <f t="shared" si="147"/>
        <v>0.10106194435145534</v>
      </c>
      <c r="N247" s="158"/>
      <c r="O247" s="108">
        <v>857113.79960492207</v>
      </c>
      <c r="P247" s="291">
        <v>699184.52532393858</v>
      </c>
      <c r="Q247" s="157">
        <f t="shared" si="148"/>
        <v>-157929.27428098349</v>
      </c>
      <c r="R247" s="158">
        <f t="shared" si="149"/>
        <v>-0.18425706639396006</v>
      </c>
      <c r="S247" s="158"/>
      <c r="T247" s="108">
        <v>371672.23729888536</v>
      </c>
      <c r="U247" s="108">
        <v>395555.26390379266</v>
      </c>
      <c r="V247" s="157">
        <f t="shared" si="150"/>
        <v>23883.026604907296</v>
      </c>
      <c r="W247" s="158">
        <f t="shared" si="151"/>
        <v>6.4258301288458705E-2</v>
      </c>
      <c r="X247" s="159"/>
      <c r="Y247" s="89">
        <v>2199231.5025326526</v>
      </c>
      <c r="Z247" s="89">
        <v>2163260.360500081</v>
      </c>
      <c r="AA247" s="157">
        <f t="shared" si="152"/>
        <v>-35971.142032571603</v>
      </c>
      <c r="AB247" s="158">
        <f t="shared" si="153"/>
        <v>-1.6356232616323907E-2</v>
      </c>
      <c r="AC247" s="158"/>
      <c r="AD247" s="204">
        <v>-498247</v>
      </c>
      <c r="AE247" s="204">
        <v>-498247</v>
      </c>
      <c r="AF247" s="292">
        <f t="shared" si="154"/>
        <v>0</v>
      </c>
      <c r="AG247" s="203">
        <f t="shared" si="155"/>
        <v>0</v>
      </c>
      <c r="AH247" s="158"/>
      <c r="AI247" s="291">
        <f t="shared" si="142"/>
        <v>1700984.5025326526</v>
      </c>
      <c r="AJ247" s="291">
        <f t="shared" si="143"/>
        <v>1665013.360500081</v>
      </c>
      <c r="AK247" s="157">
        <f t="shared" si="156"/>
        <v>-35971.142032571603</v>
      </c>
      <c r="AL247" s="158">
        <f t="shared" si="157"/>
        <v>-2.1147248536957843E-2</v>
      </c>
      <c r="AN247" s="108">
        <f t="shared" si="158"/>
        <v>518.12358015421535</v>
      </c>
      <c r="AO247" s="108">
        <f t="shared" si="159"/>
        <v>593.62253959574991</v>
      </c>
      <c r="AP247" s="157">
        <f t="shared" si="160"/>
        <v>75.498959441534566</v>
      </c>
      <c r="AQ247" s="158">
        <f t="shared" si="161"/>
        <v>0.14571612320570876</v>
      </c>
      <c r="AR247" s="293"/>
      <c r="AS247" s="108">
        <v>457.61548297112762</v>
      </c>
      <c r="AT247" s="108">
        <f t="shared" si="162"/>
        <v>388.43584740218807</v>
      </c>
      <c r="AU247" s="108">
        <f t="shared" si="163"/>
        <v>-69.179635568939545</v>
      </c>
      <c r="AV247" s="180">
        <f t="shared" si="164"/>
        <v>-0.15117415853104843</v>
      </c>
      <c r="AW247" s="293"/>
      <c r="AX247" s="108">
        <v>198.43685920922871</v>
      </c>
      <c r="AY247" s="108">
        <f t="shared" si="165"/>
        <v>219.75292439099593</v>
      </c>
      <c r="AZ247" s="157">
        <f t="shared" si="166"/>
        <v>21.316065181767215</v>
      </c>
      <c r="BA247" s="158">
        <f t="shared" si="167"/>
        <v>0.10741988795182396</v>
      </c>
      <c r="BB247" s="293"/>
      <c r="BC247" s="108">
        <f t="shared" si="168"/>
        <v>1174.1759223345716</v>
      </c>
      <c r="BD247" s="108">
        <f t="shared" si="169"/>
        <v>1201.811311388934</v>
      </c>
      <c r="BE247" s="157">
        <f t="shared" si="170"/>
        <v>27.635389054362349</v>
      </c>
      <c r="BF247" s="158">
        <f t="shared" si="171"/>
        <v>2.3535986838680786E-2</v>
      </c>
      <c r="BG247" s="294"/>
      <c r="BH247" s="108">
        <v>-266.01548318206085</v>
      </c>
      <c r="BI247" s="108">
        <v>-266.01548318206085</v>
      </c>
      <c r="BJ247" s="157">
        <f t="shared" si="172"/>
        <v>0</v>
      </c>
      <c r="BK247" s="158">
        <f t="shared" si="173"/>
        <v>0</v>
      </c>
      <c r="BL247" s="158"/>
      <c r="BM247" s="108">
        <f t="shared" si="174"/>
        <v>908.16043915251078</v>
      </c>
      <c r="BN247" s="108">
        <f t="shared" si="175"/>
        <v>925.00742250004498</v>
      </c>
      <c r="BO247" s="268">
        <f t="shared" si="176"/>
        <v>16.846983347534206</v>
      </c>
      <c r="BP247" s="158">
        <f t="shared" si="177"/>
        <v>1.8550668605709909E-2</v>
      </c>
    </row>
    <row r="248" spans="1:68">
      <c r="A248" s="82">
        <v>761</v>
      </c>
      <c r="B248" s="92">
        <v>2</v>
      </c>
      <c r="C248" s="92">
        <v>2</v>
      </c>
      <c r="D248" s="83" t="s">
        <v>261</v>
      </c>
      <c r="E248" s="85">
        <v>8410</v>
      </c>
      <c r="F248" s="108">
        <v>8429</v>
      </c>
      <c r="G248" s="157">
        <f t="shared" si="144"/>
        <v>19</v>
      </c>
      <c r="H248" s="158">
        <f t="shared" si="145"/>
        <v>2.2592152199762188E-3</v>
      </c>
      <c r="I248" s="158"/>
      <c r="J248" s="108">
        <v>2987415.4888084317</v>
      </c>
      <c r="K248" s="291">
        <v>2832374.3899775809</v>
      </c>
      <c r="L248" s="157">
        <f t="shared" si="146"/>
        <v>-155041.09883085079</v>
      </c>
      <c r="M248" s="158">
        <f t="shared" si="147"/>
        <v>-5.1898070225474692E-2</v>
      </c>
      <c r="N248" s="158"/>
      <c r="O248" s="108">
        <v>3989356.8961406411</v>
      </c>
      <c r="P248" s="291">
        <v>3993136.165111565</v>
      </c>
      <c r="Q248" s="157">
        <f t="shared" si="148"/>
        <v>3779.2689709239639</v>
      </c>
      <c r="R248" s="158">
        <f t="shared" si="149"/>
        <v>9.4733789663694441E-4</v>
      </c>
      <c r="S248" s="158"/>
      <c r="T248" s="108">
        <v>1385655.8335005266</v>
      </c>
      <c r="U248" s="108">
        <v>1462642.7668702996</v>
      </c>
      <c r="V248" s="157">
        <f t="shared" si="150"/>
        <v>76986.933369772974</v>
      </c>
      <c r="W248" s="158">
        <f t="shared" si="151"/>
        <v>5.5559924411593589E-2</v>
      </c>
      <c r="X248" s="159"/>
      <c r="Y248" s="89">
        <v>8362428.2184496</v>
      </c>
      <c r="Z248" s="89">
        <v>8288153.3219594453</v>
      </c>
      <c r="AA248" s="157">
        <f t="shared" si="152"/>
        <v>-74274.896490154788</v>
      </c>
      <c r="AB248" s="158">
        <f t="shared" si="153"/>
        <v>-8.8819771661879099E-3</v>
      </c>
      <c r="AC248" s="158"/>
      <c r="AD248" s="204">
        <v>1150554</v>
      </c>
      <c r="AE248" s="204">
        <v>1150554</v>
      </c>
      <c r="AF248" s="292">
        <f t="shared" si="154"/>
        <v>0</v>
      </c>
      <c r="AG248" s="203">
        <f t="shared" si="155"/>
        <v>0</v>
      </c>
      <c r="AH248" s="158"/>
      <c r="AI248" s="291">
        <f t="shared" si="142"/>
        <v>9512982.2184496</v>
      </c>
      <c r="AJ248" s="291">
        <f t="shared" si="143"/>
        <v>9438707.3219594453</v>
      </c>
      <c r="AK248" s="157">
        <f t="shared" si="156"/>
        <v>-74274.896490154788</v>
      </c>
      <c r="AL248" s="158">
        <f t="shared" si="157"/>
        <v>-7.8077404944692421E-3</v>
      </c>
      <c r="AN248" s="108">
        <f t="shared" si="158"/>
        <v>355.22181793203708</v>
      </c>
      <c r="AO248" s="108">
        <f t="shared" si="159"/>
        <v>336.0273330143055</v>
      </c>
      <c r="AP248" s="157">
        <f t="shared" si="160"/>
        <v>-19.194484917731586</v>
      </c>
      <c r="AQ248" s="158">
        <f t="shared" si="161"/>
        <v>-5.4035208280489057E-2</v>
      </c>
      <c r="AR248" s="293"/>
      <c r="AS248" s="108">
        <v>474.3587272462118</v>
      </c>
      <c r="AT248" s="108">
        <f t="shared" si="162"/>
        <v>473.73782953037903</v>
      </c>
      <c r="AU248" s="108">
        <f t="shared" si="163"/>
        <v>-0.62089771583276843</v>
      </c>
      <c r="AV248" s="180">
        <f t="shared" si="164"/>
        <v>-1.308920190922295E-3</v>
      </c>
      <c r="AW248" s="293"/>
      <c r="AX248" s="108">
        <v>164.76288151016962</v>
      </c>
      <c r="AY248" s="108">
        <f t="shared" si="165"/>
        <v>173.52506428642775</v>
      </c>
      <c r="AZ248" s="157">
        <f t="shared" si="166"/>
        <v>8.762182776258129</v>
      </c>
      <c r="BA248" s="158">
        <f t="shared" si="167"/>
        <v>5.3180562854609356E-2</v>
      </c>
      <c r="BB248" s="293"/>
      <c r="BC248" s="108">
        <f t="shared" si="168"/>
        <v>994.3434266884185</v>
      </c>
      <c r="BD248" s="108">
        <f t="shared" si="169"/>
        <v>983.29022683111225</v>
      </c>
      <c r="BE248" s="157">
        <f t="shared" si="170"/>
        <v>-11.053199857306254</v>
      </c>
      <c r="BF248" s="158">
        <f t="shared" si="171"/>
        <v>-1.1116078771816348E-2</v>
      </c>
      <c r="BG248" s="294"/>
      <c r="BH248" s="108">
        <v>136.80784780023782</v>
      </c>
      <c r="BI248" s="108">
        <v>136.80784780023782</v>
      </c>
      <c r="BJ248" s="157">
        <f t="shared" si="172"/>
        <v>0</v>
      </c>
      <c r="BK248" s="158">
        <f t="shared" si="173"/>
        <v>0</v>
      </c>
      <c r="BL248" s="158"/>
      <c r="BM248" s="108">
        <f t="shared" si="174"/>
        <v>1131.1512744886563</v>
      </c>
      <c r="BN248" s="108">
        <f t="shared" si="175"/>
        <v>1119.7896929599531</v>
      </c>
      <c r="BO248" s="268">
        <f t="shared" si="176"/>
        <v>-11.361581528703255</v>
      </c>
      <c r="BP248" s="158">
        <f t="shared" si="177"/>
        <v>-1.0044263561334293E-2</v>
      </c>
    </row>
    <row r="249" spans="1:68">
      <c r="A249" s="82">
        <v>762</v>
      </c>
      <c r="B249" s="92">
        <v>11</v>
      </c>
      <c r="C249" s="92">
        <v>11</v>
      </c>
      <c r="D249" s="83" t="s">
        <v>262</v>
      </c>
      <c r="E249" s="85">
        <v>3637</v>
      </c>
      <c r="F249" s="108">
        <v>3570</v>
      </c>
      <c r="G249" s="157">
        <f t="shared" si="144"/>
        <v>-67</v>
      </c>
      <c r="H249" s="158">
        <f t="shared" si="145"/>
        <v>-1.8421776189166895E-2</v>
      </c>
      <c r="I249" s="158"/>
      <c r="J249" s="108">
        <v>2994068.877990555</v>
      </c>
      <c r="K249" s="291">
        <v>2828937.8358384478</v>
      </c>
      <c r="L249" s="157">
        <f t="shared" si="146"/>
        <v>-165131.04215210723</v>
      </c>
      <c r="M249" s="158">
        <f t="shared" si="147"/>
        <v>-5.5152719887637848E-2</v>
      </c>
      <c r="N249" s="158"/>
      <c r="O249" s="108">
        <v>1464583.1682696952</v>
      </c>
      <c r="P249" s="291">
        <v>1394241.3258721954</v>
      </c>
      <c r="Q249" s="157">
        <f t="shared" si="148"/>
        <v>-70341.84239749983</v>
      </c>
      <c r="R249" s="158">
        <f t="shared" si="149"/>
        <v>-4.8028574902034347E-2</v>
      </c>
      <c r="S249" s="158"/>
      <c r="T249" s="108">
        <v>658510.79627621255</v>
      </c>
      <c r="U249" s="108">
        <v>700854.78665498446</v>
      </c>
      <c r="V249" s="157">
        <f t="shared" si="150"/>
        <v>42343.990378771909</v>
      </c>
      <c r="W249" s="158">
        <f t="shared" si="151"/>
        <v>6.4302651707794797E-2</v>
      </c>
      <c r="X249" s="159"/>
      <c r="Y249" s="89">
        <v>5117162.8425364634</v>
      </c>
      <c r="Z249" s="89">
        <v>4924033.9483656278</v>
      </c>
      <c r="AA249" s="157">
        <f t="shared" si="152"/>
        <v>-193128.89417083561</v>
      </c>
      <c r="AB249" s="158">
        <f t="shared" si="153"/>
        <v>-3.7741400872657385E-2</v>
      </c>
      <c r="AC249" s="158"/>
      <c r="AD249" s="204">
        <v>81144</v>
      </c>
      <c r="AE249" s="204">
        <v>81144</v>
      </c>
      <c r="AF249" s="292">
        <f t="shared" si="154"/>
        <v>0</v>
      </c>
      <c r="AG249" s="203">
        <f t="shared" si="155"/>
        <v>0</v>
      </c>
      <c r="AH249" s="158"/>
      <c r="AI249" s="291">
        <f t="shared" si="142"/>
        <v>5198306.8425364634</v>
      </c>
      <c r="AJ249" s="291">
        <f t="shared" si="143"/>
        <v>5005177.9483656278</v>
      </c>
      <c r="AK249" s="157">
        <f t="shared" si="156"/>
        <v>-193128.89417083561</v>
      </c>
      <c r="AL249" s="158">
        <f t="shared" si="157"/>
        <v>-3.7152269002381597E-2</v>
      </c>
      <c r="AN249" s="108">
        <f t="shared" si="158"/>
        <v>823.22487709391123</v>
      </c>
      <c r="AO249" s="108">
        <f t="shared" si="159"/>
        <v>792.41956185950914</v>
      </c>
      <c r="AP249" s="157">
        <f t="shared" si="160"/>
        <v>-30.805315234402087</v>
      </c>
      <c r="AQ249" s="158">
        <f t="shared" si="161"/>
        <v>-3.7420291941551595E-2</v>
      </c>
      <c r="AR249" s="293"/>
      <c r="AS249" s="108">
        <v>402.68990054157143</v>
      </c>
      <c r="AT249" s="108">
        <f t="shared" si="162"/>
        <v>390.54378875971861</v>
      </c>
      <c r="AU249" s="108">
        <f t="shared" si="163"/>
        <v>-12.146111781852824</v>
      </c>
      <c r="AV249" s="180">
        <f t="shared" si="164"/>
        <v>-3.0162444515041735E-2</v>
      </c>
      <c r="AW249" s="293"/>
      <c r="AX249" s="108">
        <v>181.05878368881292</v>
      </c>
      <c r="AY249" s="108">
        <f t="shared" si="165"/>
        <v>196.31786741035978</v>
      </c>
      <c r="AZ249" s="157">
        <f t="shared" si="166"/>
        <v>15.259083721546858</v>
      </c>
      <c r="BA249" s="158">
        <f t="shared" si="167"/>
        <v>8.4276959176820487E-2</v>
      </c>
      <c r="BB249" s="293"/>
      <c r="BC249" s="108">
        <f t="shared" si="168"/>
        <v>1406.9735613242956</v>
      </c>
      <c r="BD249" s="108">
        <f t="shared" si="169"/>
        <v>1379.2812180295875</v>
      </c>
      <c r="BE249" s="157">
        <f t="shared" si="170"/>
        <v>-27.692343294708053</v>
      </c>
      <c r="BF249" s="158">
        <f t="shared" si="171"/>
        <v>-1.9682205875029373E-2</v>
      </c>
      <c r="BG249" s="294"/>
      <c r="BH249" s="108">
        <v>22.310695628265055</v>
      </c>
      <c r="BI249" s="108">
        <v>22.310695628265055</v>
      </c>
      <c r="BJ249" s="157">
        <f t="shared" si="172"/>
        <v>0</v>
      </c>
      <c r="BK249" s="158">
        <f t="shared" si="173"/>
        <v>0</v>
      </c>
      <c r="BL249" s="158"/>
      <c r="BM249" s="108">
        <f t="shared" si="174"/>
        <v>1429.2842569525608</v>
      </c>
      <c r="BN249" s="108">
        <f t="shared" si="175"/>
        <v>1402.0106297942934</v>
      </c>
      <c r="BO249" s="268">
        <f t="shared" si="176"/>
        <v>-27.273627158267345</v>
      </c>
      <c r="BP249" s="158">
        <f t="shared" si="177"/>
        <v>-1.90820174682527E-2</v>
      </c>
    </row>
    <row r="250" spans="1:68">
      <c r="A250" s="82">
        <v>765</v>
      </c>
      <c r="B250" s="92">
        <v>18</v>
      </c>
      <c r="C250" s="92">
        <v>18</v>
      </c>
      <c r="D250" s="83" t="s">
        <v>263</v>
      </c>
      <c r="E250" s="85">
        <v>10274</v>
      </c>
      <c r="F250" s="108">
        <v>10185</v>
      </c>
      <c r="G250" s="157">
        <f t="shared" si="144"/>
        <v>-89</v>
      </c>
      <c r="H250" s="158">
        <f t="shared" si="145"/>
        <v>-8.662643566283823E-3</v>
      </c>
      <c r="I250" s="158"/>
      <c r="J250" s="108">
        <v>3966162.6636468004</v>
      </c>
      <c r="K250" s="291">
        <v>4119539.1053735525</v>
      </c>
      <c r="L250" s="157">
        <f t="shared" si="146"/>
        <v>153376.44172675209</v>
      </c>
      <c r="M250" s="158">
        <f t="shared" si="147"/>
        <v>3.8671243399211921E-2</v>
      </c>
      <c r="N250" s="158"/>
      <c r="O250" s="108">
        <v>1818573.5173308132</v>
      </c>
      <c r="P250" s="291">
        <v>1857925.2743978223</v>
      </c>
      <c r="Q250" s="157">
        <f t="shared" si="148"/>
        <v>39351.757067009108</v>
      </c>
      <c r="R250" s="158">
        <f t="shared" si="149"/>
        <v>2.1638804641105253E-2</v>
      </c>
      <c r="S250" s="158"/>
      <c r="T250" s="108">
        <v>1084083.1045784438</v>
      </c>
      <c r="U250" s="108">
        <v>1157294.0656713548</v>
      </c>
      <c r="V250" s="157">
        <f t="shared" si="150"/>
        <v>73210.961092910962</v>
      </c>
      <c r="W250" s="158">
        <f t="shared" si="151"/>
        <v>6.75326096161048E-2</v>
      </c>
      <c r="X250" s="159"/>
      <c r="Y250" s="89">
        <v>6868819.2855560575</v>
      </c>
      <c r="Z250" s="89">
        <v>7134758.4454427296</v>
      </c>
      <c r="AA250" s="157">
        <f t="shared" si="152"/>
        <v>265939.15988667216</v>
      </c>
      <c r="AB250" s="158">
        <f t="shared" si="153"/>
        <v>3.8716866586648503E-2</v>
      </c>
      <c r="AC250" s="158"/>
      <c r="AD250" s="204">
        <v>1122475</v>
      </c>
      <c r="AE250" s="204">
        <v>1122475</v>
      </c>
      <c r="AF250" s="292">
        <f t="shared" si="154"/>
        <v>0</v>
      </c>
      <c r="AG250" s="203">
        <f t="shared" si="155"/>
        <v>0</v>
      </c>
      <c r="AH250" s="158"/>
      <c r="AI250" s="291">
        <f t="shared" si="142"/>
        <v>7991294.2855560575</v>
      </c>
      <c r="AJ250" s="291">
        <f t="shared" si="143"/>
        <v>8257233.4454427296</v>
      </c>
      <c r="AK250" s="157">
        <f t="shared" si="156"/>
        <v>265939.15988667216</v>
      </c>
      <c r="AL250" s="158">
        <f t="shared" si="157"/>
        <v>3.327860924448077E-2</v>
      </c>
      <c r="AN250" s="108">
        <f t="shared" si="158"/>
        <v>386.03880315814683</v>
      </c>
      <c r="AO250" s="108">
        <f t="shared" si="159"/>
        <v>404.4711934583753</v>
      </c>
      <c r="AP250" s="157">
        <f t="shared" si="160"/>
        <v>18.432390300228462</v>
      </c>
      <c r="AQ250" s="158">
        <f t="shared" si="161"/>
        <v>4.7747506596318365E-2</v>
      </c>
      <c r="AR250" s="293"/>
      <c r="AS250" s="108">
        <v>177.00735033393158</v>
      </c>
      <c r="AT250" s="108">
        <f t="shared" si="162"/>
        <v>182.41779817357116</v>
      </c>
      <c r="AU250" s="108">
        <f t="shared" si="163"/>
        <v>5.4104478396395734</v>
      </c>
      <c r="AV250" s="180">
        <f t="shared" si="164"/>
        <v>3.0566232585440903E-2</v>
      </c>
      <c r="AW250" s="293"/>
      <c r="AX250" s="108">
        <v>105.51714079992639</v>
      </c>
      <c r="AY250" s="108">
        <f t="shared" si="165"/>
        <v>113.62730148957827</v>
      </c>
      <c r="AZ250" s="157">
        <f t="shared" si="166"/>
        <v>8.1101606896518774</v>
      </c>
      <c r="BA250" s="158">
        <f t="shared" si="167"/>
        <v>7.6861073264198373E-2</v>
      </c>
      <c r="BB250" s="293"/>
      <c r="BC250" s="108">
        <f t="shared" si="168"/>
        <v>668.5632942920048</v>
      </c>
      <c r="BD250" s="108">
        <f t="shared" si="169"/>
        <v>700.51629312152477</v>
      </c>
      <c r="BE250" s="157">
        <f t="shared" si="170"/>
        <v>31.95299882951997</v>
      </c>
      <c r="BF250" s="158">
        <f t="shared" si="171"/>
        <v>4.779352845471057E-2</v>
      </c>
      <c r="BG250" s="294"/>
      <c r="BH250" s="108">
        <v>109.25394198948803</v>
      </c>
      <c r="BI250" s="108">
        <v>109.25394198948803</v>
      </c>
      <c r="BJ250" s="157">
        <f t="shared" si="172"/>
        <v>0</v>
      </c>
      <c r="BK250" s="158">
        <f t="shared" si="173"/>
        <v>0</v>
      </c>
      <c r="BL250" s="158"/>
      <c r="BM250" s="108">
        <f t="shared" si="174"/>
        <v>777.8172362814928</v>
      </c>
      <c r="BN250" s="108">
        <f t="shared" si="175"/>
        <v>810.72493327861855</v>
      </c>
      <c r="BO250" s="268">
        <f t="shared" si="176"/>
        <v>32.907696997125754</v>
      </c>
      <c r="BP250" s="158">
        <f t="shared" si="177"/>
        <v>4.2307749767088509E-2</v>
      </c>
    </row>
    <row r="251" spans="1:68">
      <c r="A251" s="82">
        <v>768</v>
      </c>
      <c r="B251" s="92">
        <v>10</v>
      </c>
      <c r="C251" s="92">
        <v>10</v>
      </c>
      <c r="D251" s="83" t="s">
        <v>264</v>
      </c>
      <c r="E251" s="85">
        <v>2368</v>
      </c>
      <c r="F251" s="108">
        <v>2361</v>
      </c>
      <c r="G251" s="157">
        <f t="shared" si="144"/>
        <v>-7</v>
      </c>
      <c r="H251" s="158">
        <f t="shared" si="145"/>
        <v>-2.9560810810810812E-3</v>
      </c>
      <c r="I251" s="158"/>
      <c r="J251" s="108">
        <v>1847494.2301505255</v>
      </c>
      <c r="K251" s="291">
        <v>1881912.5352745634</v>
      </c>
      <c r="L251" s="157">
        <f t="shared" si="146"/>
        <v>34418.305124037899</v>
      </c>
      <c r="M251" s="158">
        <f t="shared" si="147"/>
        <v>1.8629722660207525E-2</v>
      </c>
      <c r="N251" s="158"/>
      <c r="O251" s="108">
        <v>902352.0427186375</v>
      </c>
      <c r="P251" s="291">
        <v>886898.58126556454</v>
      </c>
      <c r="Q251" s="157">
        <f t="shared" si="148"/>
        <v>-15453.46145307296</v>
      </c>
      <c r="R251" s="158">
        <f t="shared" si="149"/>
        <v>-1.7125756602172956E-2</v>
      </c>
      <c r="S251" s="158"/>
      <c r="T251" s="108">
        <v>457650.11431738699</v>
      </c>
      <c r="U251" s="108">
        <v>484437.9131471967</v>
      </c>
      <c r="V251" s="157">
        <f t="shared" si="150"/>
        <v>26787.798829809704</v>
      </c>
      <c r="W251" s="158">
        <f t="shared" si="151"/>
        <v>5.8533359856722283E-2</v>
      </c>
      <c r="X251" s="159"/>
      <c r="Y251" s="89">
        <v>3207496.3871865501</v>
      </c>
      <c r="Z251" s="89">
        <v>3253249.0296873245</v>
      </c>
      <c r="AA251" s="157">
        <f t="shared" si="152"/>
        <v>45752.642500774469</v>
      </c>
      <c r="AB251" s="158">
        <f t="shared" si="153"/>
        <v>1.4264284968035871E-2</v>
      </c>
      <c r="AC251" s="158"/>
      <c r="AD251" s="204">
        <v>328756</v>
      </c>
      <c r="AE251" s="204">
        <v>328756</v>
      </c>
      <c r="AF251" s="292">
        <f t="shared" si="154"/>
        <v>0</v>
      </c>
      <c r="AG251" s="203">
        <f t="shared" si="155"/>
        <v>0</v>
      </c>
      <c r="AH251" s="158"/>
      <c r="AI251" s="291">
        <f t="shared" si="142"/>
        <v>3536252.3871865501</v>
      </c>
      <c r="AJ251" s="291">
        <f t="shared" si="143"/>
        <v>3582005.0296873245</v>
      </c>
      <c r="AK251" s="157">
        <f t="shared" si="156"/>
        <v>45752.642500774469</v>
      </c>
      <c r="AL251" s="158">
        <f t="shared" si="157"/>
        <v>1.2938172248835261E-2</v>
      </c>
      <c r="AN251" s="108">
        <f t="shared" si="158"/>
        <v>780.19182016491789</v>
      </c>
      <c r="AO251" s="108">
        <f t="shared" si="159"/>
        <v>797.08281883717211</v>
      </c>
      <c r="AP251" s="157">
        <f t="shared" si="160"/>
        <v>16.890998672254227</v>
      </c>
      <c r="AQ251" s="158">
        <f t="shared" si="161"/>
        <v>2.1649802312313126E-2</v>
      </c>
      <c r="AR251" s="293"/>
      <c r="AS251" s="108">
        <v>381.06082885077598</v>
      </c>
      <c r="AT251" s="108">
        <f t="shared" si="162"/>
        <v>375.64531184479648</v>
      </c>
      <c r="AU251" s="108">
        <f t="shared" si="163"/>
        <v>-5.4155170059794955</v>
      </c>
      <c r="AV251" s="180">
        <f t="shared" si="164"/>
        <v>-1.4211686418443762E-2</v>
      </c>
      <c r="AW251" s="293"/>
      <c r="AX251" s="108">
        <v>193.26440638403167</v>
      </c>
      <c r="AY251" s="108">
        <f t="shared" si="165"/>
        <v>205.18336007928704</v>
      </c>
      <c r="AZ251" s="157">
        <f t="shared" si="166"/>
        <v>11.918953695255368</v>
      </c>
      <c r="BA251" s="158">
        <f t="shared" si="167"/>
        <v>6.167174762419244E-2</v>
      </c>
      <c r="BB251" s="293"/>
      <c r="BC251" s="108">
        <f t="shared" si="168"/>
        <v>1354.5170553997255</v>
      </c>
      <c r="BD251" s="108">
        <f t="shared" si="169"/>
        <v>1377.9114907612557</v>
      </c>
      <c r="BE251" s="157">
        <f t="shared" si="170"/>
        <v>23.394435361530213</v>
      </c>
      <c r="BF251" s="158">
        <f t="shared" si="171"/>
        <v>1.7271421772261396E-2</v>
      </c>
      <c r="BG251" s="294"/>
      <c r="BH251" s="108">
        <v>138.83277027027026</v>
      </c>
      <c r="BI251" s="108">
        <v>138.83277027027026</v>
      </c>
      <c r="BJ251" s="157">
        <f t="shared" si="172"/>
        <v>0</v>
      </c>
      <c r="BK251" s="158">
        <f t="shared" si="173"/>
        <v>0</v>
      </c>
      <c r="BL251" s="158"/>
      <c r="BM251" s="108">
        <f t="shared" si="174"/>
        <v>1493.3498256699959</v>
      </c>
      <c r="BN251" s="108">
        <f t="shared" si="175"/>
        <v>1517.1558787324543</v>
      </c>
      <c r="BO251" s="268">
        <f t="shared" si="176"/>
        <v>23.806053062458432</v>
      </c>
      <c r="BP251" s="158">
        <f t="shared" si="177"/>
        <v>1.5941377333859315E-2</v>
      </c>
    </row>
    <row r="252" spans="1:68">
      <c r="A252" s="82">
        <v>777</v>
      </c>
      <c r="B252" s="92">
        <v>18</v>
      </c>
      <c r="C252" s="92">
        <v>18</v>
      </c>
      <c r="D252" s="83" t="s">
        <v>265</v>
      </c>
      <c r="E252" s="85">
        <v>7172</v>
      </c>
      <c r="F252" s="108">
        <v>7038</v>
      </c>
      <c r="G252" s="157">
        <f t="shared" si="144"/>
        <v>-134</v>
      </c>
      <c r="H252" s="158">
        <f t="shared" si="145"/>
        <v>-1.8683770217512548E-2</v>
      </c>
      <c r="I252" s="158"/>
      <c r="J252" s="108">
        <v>4247348.218142122</v>
      </c>
      <c r="K252" s="291">
        <v>4374810.923067499</v>
      </c>
      <c r="L252" s="157">
        <f t="shared" si="146"/>
        <v>127462.70492537692</v>
      </c>
      <c r="M252" s="158">
        <f t="shared" si="147"/>
        <v>3.0009949356384947E-2</v>
      </c>
      <c r="N252" s="158"/>
      <c r="O252" s="108">
        <v>3597688.7211164581</v>
      </c>
      <c r="P252" s="291">
        <v>3587699.7029973981</v>
      </c>
      <c r="Q252" s="157">
        <f t="shared" si="148"/>
        <v>-9989.0181190599687</v>
      </c>
      <c r="R252" s="158">
        <f t="shared" si="149"/>
        <v>-2.7765098354479408E-3</v>
      </c>
      <c r="S252" s="158"/>
      <c r="T252" s="108">
        <v>1038899.2281047823</v>
      </c>
      <c r="U252" s="108">
        <v>1119288.3960203065</v>
      </c>
      <c r="V252" s="157">
        <f t="shared" si="150"/>
        <v>80389.167915524216</v>
      </c>
      <c r="W252" s="158">
        <f t="shared" si="151"/>
        <v>7.7379177634172083E-2</v>
      </c>
      <c r="X252" s="159"/>
      <c r="Y252" s="89">
        <v>8883936.1673633624</v>
      </c>
      <c r="Z252" s="89">
        <v>9081799.0220852029</v>
      </c>
      <c r="AA252" s="157">
        <f t="shared" si="152"/>
        <v>197862.85472184047</v>
      </c>
      <c r="AB252" s="158">
        <f t="shared" si="153"/>
        <v>2.227198068449918E-2</v>
      </c>
      <c r="AC252" s="158"/>
      <c r="AD252" s="204">
        <v>-331649</v>
      </c>
      <c r="AE252" s="204">
        <v>-331649</v>
      </c>
      <c r="AF252" s="292">
        <f t="shared" si="154"/>
        <v>0</v>
      </c>
      <c r="AG252" s="203">
        <f t="shared" si="155"/>
        <v>0</v>
      </c>
      <c r="AH252" s="158"/>
      <c r="AI252" s="291">
        <f t="shared" si="142"/>
        <v>8552287.1673633624</v>
      </c>
      <c r="AJ252" s="291">
        <f t="shared" si="143"/>
        <v>8750150.0220852029</v>
      </c>
      <c r="AK252" s="157">
        <f t="shared" si="156"/>
        <v>197862.85472184047</v>
      </c>
      <c r="AL252" s="158">
        <f t="shared" si="157"/>
        <v>2.3135665448292101E-2</v>
      </c>
      <c r="AN252" s="108">
        <f t="shared" si="158"/>
        <v>592.21252344424454</v>
      </c>
      <c r="AO252" s="108">
        <f t="shared" si="159"/>
        <v>621.59859662794815</v>
      </c>
      <c r="AP252" s="157">
        <f t="shared" si="160"/>
        <v>29.386073183703616</v>
      </c>
      <c r="AQ252" s="158">
        <f t="shared" si="161"/>
        <v>4.9620823640806118E-2</v>
      </c>
      <c r="AR252" s="293"/>
      <c r="AS252" s="108">
        <v>501.62977148863052</v>
      </c>
      <c r="AT252" s="108">
        <f t="shared" si="162"/>
        <v>509.76125362281869</v>
      </c>
      <c r="AU252" s="108">
        <f t="shared" si="163"/>
        <v>8.1314821341881611</v>
      </c>
      <c r="AV252" s="180">
        <f t="shared" si="164"/>
        <v>1.6210126663848662E-2</v>
      </c>
      <c r="AW252" s="293"/>
      <c r="AX252" s="108">
        <v>144.85488400791721</v>
      </c>
      <c r="AY252" s="108">
        <f t="shared" si="165"/>
        <v>159.03500938054938</v>
      </c>
      <c r="AZ252" s="157">
        <f t="shared" si="166"/>
        <v>14.180125372632176</v>
      </c>
      <c r="BA252" s="158">
        <f t="shared" si="167"/>
        <v>9.7891938333657738E-2</v>
      </c>
      <c r="BB252" s="293"/>
      <c r="BC252" s="108">
        <f t="shared" si="168"/>
        <v>1238.6971789407924</v>
      </c>
      <c r="BD252" s="108">
        <f t="shared" si="169"/>
        <v>1290.3948596313162</v>
      </c>
      <c r="BE252" s="157">
        <f t="shared" si="170"/>
        <v>51.697680690523839</v>
      </c>
      <c r="BF252" s="158">
        <f t="shared" si="171"/>
        <v>4.1735527915491365E-2</v>
      </c>
      <c r="BG252" s="294"/>
      <c r="BH252" s="108">
        <v>-46.242191857222529</v>
      </c>
      <c r="BI252" s="108">
        <v>-46.242191857222529</v>
      </c>
      <c r="BJ252" s="157">
        <f t="shared" si="172"/>
        <v>0</v>
      </c>
      <c r="BK252" s="158">
        <f t="shared" si="173"/>
        <v>0</v>
      </c>
      <c r="BL252" s="158"/>
      <c r="BM252" s="108">
        <f t="shared" si="174"/>
        <v>1192.4549870835697</v>
      </c>
      <c r="BN252" s="108">
        <f t="shared" si="175"/>
        <v>1243.2722395687983</v>
      </c>
      <c r="BO252" s="268">
        <f t="shared" si="176"/>
        <v>50.817252485228664</v>
      </c>
      <c r="BP252" s="158">
        <f t="shared" si="177"/>
        <v>4.2615656805221856E-2</v>
      </c>
    </row>
    <row r="253" spans="1:68">
      <c r="A253" s="82">
        <v>778</v>
      </c>
      <c r="B253" s="92">
        <v>11</v>
      </c>
      <c r="C253" s="92">
        <v>11</v>
      </c>
      <c r="D253" s="83" t="s">
        <v>266</v>
      </c>
      <c r="E253" s="85">
        <v>6708</v>
      </c>
      <c r="F253" s="108">
        <v>6632</v>
      </c>
      <c r="G253" s="157">
        <f t="shared" si="144"/>
        <v>-76</v>
      </c>
      <c r="H253" s="158">
        <f t="shared" si="145"/>
        <v>-1.1329755515802028E-2</v>
      </c>
      <c r="I253" s="158"/>
      <c r="J253" s="108">
        <v>2062798.5942386547</v>
      </c>
      <c r="K253" s="291">
        <v>1783445.8314911439</v>
      </c>
      <c r="L253" s="157">
        <f t="shared" si="146"/>
        <v>-279352.7627475108</v>
      </c>
      <c r="M253" s="158">
        <f t="shared" si="147"/>
        <v>-0.13542415799959148</v>
      </c>
      <c r="N253" s="158"/>
      <c r="O253" s="108">
        <v>2354239.5373062599</v>
      </c>
      <c r="P253" s="291">
        <v>1734163.7895915969</v>
      </c>
      <c r="Q253" s="157">
        <f t="shared" si="148"/>
        <v>-620075.74771466292</v>
      </c>
      <c r="R253" s="158">
        <f t="shared" si="149"/>
        <v>-0.26338685502842191</v>
      </c>
      <c r="S253" s="158"/>
      <c r="T253" s="108">
        <v>846786.47145595343</v>
      </c>
      <c r="U253" s="108">
        <v>916881.64774068561</v>
      </c>
      <c r="V253" s="157">
        <f t="shared" si="150"/>
        <v>70095.176284732181</v>
      </c>
      <c r="W253" s="158">
        <f t="shared" si="151"/>
        <v>8.2777865078797808E-2</v>
      </c>
      <c r="X253" s="159"/>
      <c r="Y253" s="89">
        <v>5263824.6030008672</v>
      </c>
      <c r="Z253" s="89">
        <v>4434491.2688234262</v>
      </c>
      <c r="AA253" s="157">
        <f t="shared" si="152"/>
        <v>-829333.33417744096</v>
      </c>
      <c r="AB253" s="158">
        <f t="shared" si="153"/>
        <v>-0.15755337548759588</v>
      </c>
      <c r="AC253" s="158"/>
      <c r="AD253" s="204">
        <v>68655</v>
      </c>
      <c r="AE253" s="204">
        <v>68655</v>
      </c>
      <c r="AF253" s="292">
        <f t="shared" si="154"/>
        <v>0</v>
      </c>
      <c r="AG253" s="203">
        <f t="shared" si="155"/>
        <v>0</v>
      </c>
      <c r="AH253" s="158"/>
      <c r="AI253" s="291">
        <f t="shared" si="142"/>
        <v>5332479.6030008672</v>
      </c>
      <c r="AJ253" s="291">
        <f t="shared" si="143"/>
        <v>4503146.2688234262</v>
      </c>
      <c r="AK253" s="157">
        <f t="shared" si="156"/>
        <v>-829333.33417744096</v>
      </c>
      <c r="AL253" s="158">
        <f t="shared" si="157"/>
        <v>-0.15552489571844427</v>
      </c>
      <c r="AN253" s="108">
        <f t="shared" si="158"/>
        <v>307.51320725084298</v>
      </c>
      <c r="AO253" s="108">
        <f t="shared" si="159"/>
        <v>268.91523394016042</v>
      </c>
      <c r="AP253" s="157">
        <f t="shared" si="160"/>
        <v>-38.597973310682562</v>
      </c>
      <c r="AQ253" s="158">
        <f t="shared" si="161"/>
        <v>-0.1255164734410826</v>
      </c>
      <c r="AR253" s="293"/>
      <c r="AS253" s="108">
        <v>350.95997872782647</v>
      </c>
      <c r="AT253" s="108">
        <f t="shared" si="162"/>
        <v>261.48428672973415</v>
      </c>
      <c r="AU253" s="108">
        <f t="shared" si="163"/>
        <v>-89.475691998092316</v>
      </c>
      <c r="AV253" s="180">
        <f t="shared" si="164"/>
        <v>-0.25494557049617828</v>
      </c>
      <c r="AW253" s="293"/>
      <c r="AX253" s="108">
        <v>126.235311785324</v>
      </c>
      <c r="AY253" s="108">
        <f t="shared" si="165"/>
        <v>138.25115315752197</v>
      </c>
      <c r="AZ253" s="157">
        <f t="shared" si="166"/>
        <v>12.015841372197968</v>
      </c>
      <c r="BA253" s="158">
        <f t="shared" si="167"/>
        <v>9.5186055330002517E-2</v>
      </c>
      <c r="BB253" s="293"/>
      <c r="BC253" s="108">
        <f t="shared" si="168"/>
        <v>784.70849776399336</v>
      </c>
      <c r="BD253" s="108">
        <f t="shared" si="169"/>
        <v>668.65067382741654</v>
      </c>
      <c r="BE253" s="157">
        <f t="shared" si="170"/>
        <v>-116.05782393657682</v>
      </c>
      <c r="BF253" s="158">
        <f t="shared" si="171"/>
        <v>-0.147899282685584</v>
      </c>
      <c r="BG253" s="294"/>
      <c r="BH253" s="108">
        <v>10.23479427549195</v>
      </c>
      <c r="BI253" s="108">
        <v>10.23479427549195</v>
      </c>
      <c r="BJ253" s="157">
        <f t="shared" si="172"/>
        <v>0</v>
      </c>
      <c r="BK253" s="158">
        <f t="shared" si="173"/>
        <v>0</v>
      </c>
      <c r="BL253" s="158"/>
      <c r="BM253" s="108">
        <f t="shared" si="174"/>
        <v>794.9432920394853</v>
      </c>
      <c r="BN253" s="108">
        <f t="shared" si="175"/>
        <v>679.00275464768185</v>
      </c>
      <c r="BO253" s="268">
        <f t="shared" si="176"/>
        <v>-115.94053739180345</v>
      </c>
      <c r="BP253" s="158">
        <f t="shared" si="177"/>
        <v>-0.14584755737022384</v>
      </c>
    </row>
    <row r="254" spans="1:68">
      <c r="A254" s="82">
        <v>781</v>
      </c>
      <c r="B254" s="92">
        <v>7</v>
      </c>
      <c r="C254" s="92">
        <v>7</v>
      </c>
      <c r="D254" s="83" t="s">
        <v>267</v>
      </c>
      <c r="E254" s="85">
        <v>3496</v>
      </c>
      <c r="F254" s="108">
        <v>3428</v>
      </c>
      <c r="G254" s="157">
        <f t="shared" si="144"/>
        <v>-68</v>
      </c>
      <c r="H254" s="158">
        <f t="shared" si="145"/>
        <v>-1.9450800915331808E-2</v>
      </c>
      <c r="I254" s="158"/>
      <c r="J254" s="108">
        <v>2817345.9193950053</v>
      </c>
      <c r="K254" s="291">
        <v>2601713.9918892183</v>
      </c>
      <c r="L254" s="157">
        <f t="shared" si="146"/>
        <v>-215631.927505787</v>
      </c>
      <c r="M254" s="158">
        <f t="shared" si="147"/>
        <v>-7.6537256579444685E-2</v>
      </c>
      <c r="N254" s="158"/>
      <c r="O254" s="108">
        <v>855278.61250180576</v>
      </c>
      <c r="P254" s="291">
        <v>865545.02766565944</v>
      </c>
      <c r="Q254" s="157">
        <f t="shared" si="148"/>
        <v>10266.415163853671</v>
      </c>
      <c r="R254" s="158">
        <f t="shared" si="149"/>
        <v>1.2003591594349609E-2</v>
      </c>
      <c r="S254" s="158"/>
      <c r="T254" s="108">
        <v>696754.95936071896</v>
      </c>
      <c r="U254" s="108">
        <v>726771.64886146702</v>
      </c>
      <c r="V254" s="157">
        <f t="shared" si="150"/>
        <v>30016.689500748063</v>
      </c>
      <c r="W254" s="158">
        <f t="shared" si="151"/>
        <v>4.3080697306107064E-2</v>
      </c>
      <c r="X254" s="159"/>
      <c r="Y254" s="89">
        <v>4369379.4912575297</v>
      </c>
      <c r="Z254" s="89">
        <v>4194030.6684163446</v>
      </c>
      <c r="AA254" s="157">
        <f t="shared" si="152"/>
        <v>-175348.82284118515</v>
      </c>
      <c r="AB254" s="158">
        <f t="shared" si="153"/>
        <v>-4.0131287106563239E-2</v>
      </c>
      <c r="AC254" s="158"/>
      <c r="AD254" s="204">
        <v>-359139</v>
      </c>
      <c r="AE254" s="204">
        <v>-359139</v>
      </c>
      <c r="AF254" s="292">
        <f t="shared" si="154"/>
        <v>0</v>
      </c>
      <c r="AG254" s="203">
        <f t="shared" si="155"/>
        <v>0</v>
      </c>
      <c r="AH254" s="158"/>
      <c r="AI254" s="291">
        <f t="shared" si="142"/>
        <v>4010240.4912575297</v>
      </c>
      <c r="AJ254" s="291">
        <f t="shared" si="143"/>
        <v>3834891.6684163446</v>
      </c>
      <c r="AK254" s="157">
        <f t="shared" si="156"/>
        <v>-175348.82284118515</v>
      </c>
      <c r="AL254" s="158">
        <f t="shared" si="157"/>
        <v>-4.3725263665222065E-2</v>
      </c>
      <c r="AN254" s="108">
        <f t="shared" si="158"/>
        <v>805.87697923198095</v>
      </c>
      <c r="AO254" s="108">
        <f t="shared" si="159"/>
        <v>758.95974092450945</v>
      </c>
      <c r="AP254" s="157">
        <f t="shared" si="160"/>
        <v>-46.917238307471507</v>
      </c>
      <c r="AQ254" s="158">
        <f t="shared" si="161"/>
        <v>-5.8218859102024109E-2</v>
      </c>
      <c r="AR254" s="293"/>
      <c r="AS254" s="108">
        <v>244.64491204285062</v>
      </c>
      <c r="AT254" s="108">
        <f t="shared" si="162"/>
        <v>252.49271518834874</v>
      </c>
      <c r="AU254" s="108">
        <f t="shared" si="163"/>
        <v>7.8478031454981192</v>
      </c>
      <c r="AV254" s="180">
        <f t="shared" si="164"/>
        <v>3.2078341952697313E-2</v>
      </c>
      <c r="AW254" s="293"/>
      <c r="AX254" s="108">
        <v>199.30061766610953</v>
      </c>
      <c r="AY254" s="108">
        <f t="shared" si="165"/>
        <v>212.01039931781418</v>
      </c>
      <c r="AZ254" s="157">
        <f t="shared" si="166"/>
        <v>12.709781651704645</v>
      </c>
      <c r="BA254" s="158">
        <f t="shared" si="167"/>
        <v>6.3771913005294736E-2</v>
      </c>
      <c r="BB254" s="293"/>
      <c r="BC254" s="108">
        <f t="shared" si="168"/>
        <v>1249.8225089409409</v>
      </c>
      <c r="BD254" s="108">
        <f t="shared" si="169"/>
        <v>1223.4628554306723</v>
      </c>
      <c r="BE254" s="157">
        <f t="shared" si="170"/>
        <v>-26.359653510268572</v>
      </c>
      <c r="BF254" s="158">
        <f t="shared" si="171"/>
        <v>-2.1090717539248745E-2</v>
      </c>
      <c r="BG254" s="294"/>
      <c r="BH254" s="108">
        <v>-102.72854691075514</v>
      </c>
      <c r="BI254" s="108">
        <v>-102.72854691075514</v>
      </c>
      <c r="BJ254" s="157">
        <f t="shared" si="172"/>
        <v>0</v>
      </c>
      <c r="BK254" s="158">
        <f t="shared" si="173"/>
        <v>0</v>
      </c>
      <c r="BL254" s="158"/>
      <c r="BM254" s="108">
        <f t="shared" si="174"/>
        <v>1147.0939620301858</v>
      </c>
      <c r="BN254" s="108">
        <f t="shared" si="175"/>
        <v>1118.696519374663</v>
      </c>
      <c r="BO254" s="268">
        <f t="shared" si="176"/>
        <v>-28.397442655522809</v>
      </c>
      <c r="BP254" s="158">
        <f t="shared" si="177"/>
        <v>-2.4755986515057195E-2</v>
      </c>
    </row>
    <row r="255" spans="1:68">
      <c r="A255" s="82">
        <v>783</v>
      </c>
      <c r="B255" s="92">
        <v>4</v>
      </c>
      <c r="C255" s="92">
        <v>4</v>
      </c>
      <c r="D255" s="83" t="s">
        <v>268</v>
      </c>
      <c r="E255" s="85">
        <v>6377</v>
      </c>
      <c r="F255" s="108">
        <v>6256</v>
      </c>
      <c r="G255" s="157">
        <f t="shared" si="144"/>
        <v>-121</v>
      </c>
      <c r="H255" s="158">
        <f t="shared" si="145"/>
        <v>-1.897443939156343E-2</v>
      </c>
      <c r="I255" s="158"/>
      <c r="J255" s="108">
        <v>585643.39881362347</v>
      </c>
      <c r="K255" s="291">
        <v>505635.01547756861</v>
      </c>
      <c r="L255" s="157">
        <f t="shared" si="146"/>
        <v>-80008.38333605486</v>
      </c>
      <c r="M255" s="158">
        <f t="shared" si="147"/>
        <v>-0.13661621303703436</v>
      </c>
      <c r="N255" s="158"/>
      <c r="O255" s="108">
        <v>1403302.5518682441</v>
      </c>
      <c r="P255" s="291">
        <v>1456678.7980886046</v>
      </c>
      <c r="Q255" s="157">
        <f t="shared" si="148"/>
        <v>53376.24622036051</v>
      </c>
      <c r="R255" s="158">
        <f t="shared" si="149"/>
        <v>3.8036164153838155E-2</v>
      </c>
      <c r="S255" s="158"/>
      <c r="T255" s="108">
        <v>803572.09885140066</v>
      </c>
      <c r="U255" s="108">
        <v>859463.52291667555</v>
      </c>
      <c r="V255" s="157">
        <f t="shared" si="150"/>
        <v>55891.424065274885</v>
      </c>
      <c r="W255" s="158">
        <f t="shared" si="151"/>
        <v>6.9553714153545443E-2</v>
      </c>
      <c r="X255" s="159"/>
      <c r="Y255" s="89">
        <v>2792518.0495332684</v>
      </c>
      <c r="Z255" s="89">
        <v>2821777.336482849</v>
      </c>
      <c r="AA255" s="157">
        <f t="shared" si="152"/>
        <v>29259.286949580535</v>
      </c>
      <c r="AB255" s="158">
        <f t="shared" si="153"/>
        <v>1.0477743180378307E-2</v>
      </c>
      <c r="AC255" s="158"/>
      <c r="AD255" s="204">
        <v>-63463</v>
      </c>
      <c r="AE255" s="204">
        <v>-63463</v>
      </c>
      <c r="AF255" s="292">
        <f t="shared" si="154"/>
        <v>0</v>
      </c>
      <c r="AG255" s="203">
        <f t="shared" si="155"/>
        <v>0</v>
      </c>
      <c r="AH255" s="158"/>
      <c r="AI255" s="291">
        <f t="shared" si="142"/>
        <v>2729055.0495332684</v>
      </c>
      <c r="AJ255" s="291">
        <f t="shared" si="143"/>
        <v>2758314.336482849</v>
      </c>
      <c r="AK255" s="157">
        <f t="shared" si="156"/>
        <v>29259.286949580535</v>
      </c>
      <c r="AL255" s="158">
        <f t="shared" si="157"/>
        <v>1.0721398586145981E-2</v>
      </c>
      <c r="AN255" s="108">
        <f t="shared" si="158"/>
        <v>91.83681963519264</v>
      </c>
      <c r="AO255" s="108">
        <f t="shared" si="159"/>
        <v>80.824011425442549</v>
      </c>
      <c r="AP255" s="157">
        <f t="shared" si="160"/>
        <v>-11.012808209750091</v>
      </c>
      <c r="AQ255" s="158">
        <f t="shared" si="161"/>
        <v>-0.11991713403727115</v>
      </c>
      <c r="AR255" s="293"/>
      <c r="AS255" s="108">
        <v>220.05685304504377</v>
      </c>
      <c r="AT255" s="108">
        <f t="shared" si="162"/>
        <v>232.84507642081275</v>
      </c>
      <c r="AU255" s="108">
        <f t="shared" si="163"/>
        <v>12.788223375768979</v>
      </c>
      <c r="AV255" s="180">
        <f t="shared" si="164"/>
        <v>5.8113270269984904E-2</v>
      </c>
      <c r="AW255" s="293"/>
      <c r="AX255" s="108">
        <v>126.01099244964728</v>
      </c>
      <c r="AY255" s="108">
        <f t="shared" si="165"/>
        <v>137.38227668105426</v>
      </c>
      <c r="AZ255" s="157">
        <f t="shared" si="166"/>
        <v>11.371284231406989</v>
      </c>
      <c r="BA255" s="158">
        <f t="shared" si="167"/>
        <v>9.0240414826911544E-2</v>
      </c>
      <c r="BB255" s="293"/>
      <c r="BC255" s="108">
        <f t="shared" si="168"/>
        <v>437.90466512988371</v>
      </c>
      <c r="BD255" s="108">
        <f t="shared" si="169"/>
        <v>451.0513645273096</v>
      </c>
      <c r="BE255" s="157">
        <f t="shared" si="170"/>
        <v>13.146699397425891</v>
      </c>
      <c r="BF255" s="158">
        <f t="shared" si="171"/>
        <v>3.0021829965037126E-2</v>
      </c>
      <c r="BG255" s="294"/>
      <c r="BH255" s="108">
        <v>-9.9518582405519833</v>
      </c>
      <c r="BI255" s="108">
        <v>-9.9518582405519833</v>
      </c>
      <c r="BJ255" s="157">
        <f t="shared" si="172"/>
        <v>0</v>
      </c>
      <c r="BK255" s="158">
        <f t="shared" si="173"/>
        <v>0</v>
      </c>
      <c r="BL255" s="158"/>
      <c r="BM255" s="108">
        <f t="shared" si="174"/>
        <v>427.95280688933173</v>
      </c>
      <c r="BN255" s="108">
        <f t="shared" si="175"/>
        <v>440.90702309508458</v>
      </c>
      <c r="BO255" s="268">
        <f t="shared" si="176"/>
        <v>12.954216205752857</v>
      </c>
      <c r="BP255" s="158">
        <f t="shared" si="177"/>
        <v>3.0270198015321832E-2</v>
      </c>
    </row>
    <row r="256" spans="1:68">
      <c r="A256" s="82">
        <v>785</v>
      </c>
      <c r="B256" s="92">
        <v>17</v>
      </c>
      <c r="C256" s="92">
        <v>17</v>
      </c>
      <c r="D256" s="83" t="s">
        <v>269</v>
      </c>
      <c r="E256" s="85">
        <v>2589</v>
      </c>
      <c r="F256" s="108">
        <v>2581</v>
      </c>
      <c r="G256" s="157">
        <f t="shared" si="144"/>
        <v>-8</v>
      </c>
      <c r="H256" s="158">
        <f t="shared" si="145"/>
        <v>-3.0899961375048281E-3</v>
      </c>
      <c r="I256" s="158"/>
      <c r="J256" s="108">
        <v>4095169.8196092211</v>
      </c>
      <c r="K256" s="291">
        <v>3949105.9967741231</v>
      </c>
      <c r="L256" s="157">
        <f t="shared" si="146"/>
        <v>-146063.82283509802</v>
      </c>
      <c r="M256" s="158">
        <f t="shared" si="147"/>
        <v>-3.5667342080831235E-2</v>
      </c>
      <c r="N256" s="158"/>
      <c r="O256" s="108">
        <v>1286305.9413398532</v>
      </c>
      <c r="P256" s="291">
        <v>1200718.2451374752</v>
      </c>
      <c r="Q256" s="157">
        <f t="shared" si="148"/>
        <v>-85587.696202378022</v>
      </c>
      <c r="R256" s="158">
        <f t="shared" si="149"/>
        <v>-6.6537589116028972E-2</v>
      </c>
      <c r="S256" s="158"/>
      <c r="T256" s="108">
        <v>520783.76730482985</v>
      </c>
      <c r="U256" s="108">
        <v>549086.17657322832</v>
      </c>
      <c r="V256" s="157">
        <f t="shared" si="150"/>
        <v>28302.409268398478</v>
      </c>
      <c r="W256" s="158">
        <f t="shared" si="151"/>
        <v>5.434579770961305E-2</v>
      </c>
      <c r="X256" s="159"/>
      <c r="Y256" s="89">
        <v>5902259.5282539045</v>
      </c>
      <c r="Z256" s="89">
        <v>5698910.4184848266</v>
      </c>
      <c r="AA256" s="157">
        <f t="shared" si="152"/>
        <v>-203349.10976907797</v>
      </c>
      <c r="AB256" s="158">
        <f t="shared" si="153"/>
        <v>-3.4452756405517766E-2</v>
      </c>
      <c r="AC256" s="158"/>
      <c r="AD256" s="204">
        <v>63823</v>
      </c>
      <c r="AE256" s="204">
        <v>63823</v>
      </c>
      <c r="AF256" s="292">
        <f t="shared" si="154"/>
        <v>0</v>
      </c>
      <c r="AG256" s="203">
        <f t="shared" si="155"/>
        <v>0</v>
      </c>
      <c r="AH256" s="158"/>
      <c r="AI256" s="291">
        <f t="shared" si="142"/>
        <v>5966082.5282539045</v>
      </c>
      <c r="AJ256" s="291">
        <f t="shared" si="143"/>
        <v>5762733.4184848266</v>
      </c>
      <c r="AK256" s="157">
        <f t="shared" si="156"/>
        <v>-203349.10976907797</v>
      </c>
      <c r="AL256" s="158">
        <f t="shared" si="157"/>
        <v>-3.4084193238371481E-2</v>
      </c>
      <c r="AN256" s="108">
        <f t="shared" si="158"/>
        <v>1581.7573656273546</v>
      </c>
      <c r="AO256" s="108">
        <f t="shared" si="159"/>
        <v>1530.0681893739338</v>
      </c>
      <c r="AP256" s="157">
        <f t="shared" si="160"/>
        <v>-51.689176253420783</v>
      </c>
      <c r="AQ256" s="158">
        <f t="shared" si="161"/>
        <v>-3.2678321831566048E-2</v>
      </c>
      <c r="AR256" s="293"/>
      <c r="AS256" s="108">
        <v>496.83504879870731</v>
      </c>
      <c r="AT256" s="108">
        <f t="shared" si="162"/>
        <v>465.21435301723176</v>
      </c>
      <c r="AU256" s="108">
        <f t="shared" si="163"/>
        <v>-31.620695781475547</v>
      </c>
      <c r="AV256" s="180">
        <f t="shared" si="164"/>
        <v>-6.3644253475939189E-2</v>
      </c>
      <c r="AW256" s="293"/>
      <c r="AX256" s="108">
        <v>201.15247868089219</v>
      </c>
      <c r="AY256" s="108">
        <f t="shared" si="165"/>
        <v>212.74164144642708</v>
      </c>
      <c r="AZ256" s="157">
        <f t="shared" si="166"/>
        <v>11.589162765534894</v>
      </c>
      <c r="BA256" s="158">
        <f t="shared" si="167"/>
        <v>5.7613820329402522E-2</v>
      </c>
      <c r="BB256" s="293"/>
      <c r="BC256" s="108">
        <f t="shared" si="168"/>
        <v>2279.7448931069544</v>
      </c>
      <c r="BD256" s="108">
        <f t="shared" si="169"/>
        <v>2208.0241838375928</v>
      </c>
      <c r="BE256" s="157">
        <f t="shared" si="170"/>
        <v>-71.720709269361578</v>
      </c>
      <c r="BF256" s="158">
        <f t="shared" si="171"/>
        <v>-3.1459971458305092E-2</v>
      </c>
      <c r="BG256" s="294"/>
      <c r="BH256" s="108">
        <v>24.651602935496332</v>
      </c>
      <c r="BI256" s="108">
        <v>24.651602935496332</v>
      </c>
      <c r="BJ256" s="157">
        <f t="shared" si="172"/>
        <v>0</v>
      </c>
      <c r="BK256" s="158">
        <f t="shared" si="173"/>
        <v>0</v>
      </c>
      <c r="BL256" s="158"/>
      <c r="BM256" s="108">
        <f t="shared" si="174"/>
        <v>2304.3964960424505</v>
      </c>
      <c r="BN256" s="108">
        <f t="shared" si="175"/>
        <v>2232.7521962358878</v>
      </c>
      <c r="BO256" s="268">
        <f t="shared" si="176"/>
        <v>-71.644299806562685</v>
      </c>
      <c r="BP256" s="158">
        <f t="shared" si="177"/>
        <v>-3.1090265902419114E-2</v>
      </c>
    </row>
    <row r="257" spans="1:68">
      <c r="A257" s="82">
        <v>790</v>
      </c>
      <c r="B257" s="92">
        <v>6</v>
      </c>
      <c r="C257" s="92">
        <v>6</v>
      </c>
      <c r="D257" s="83" t="s">
        <v>270</v>
      </c>
      <c r="E257" s="85">
        <v>23515</v>
      </c>
      <c r="F257" s="108">
        <v>23464</v>
      </c>
      <c r="G257" s="157">
        <f t="shared" si="144"/>
        <v>-51</v>
      </c>
      <c r="H257" s="158">
        <f t="shared" si="145"/>
        <v>-2.1688284073995323E-3</v>
      </c>
      <c r="I257" s="158"/>
      <c r="J257" s="108">
        <v>5757919.696766248</v>
      </c>
      <c r="K257" s="291">
        <v>5995856.594422915</v>
      </c>
      <c r="L257" s="157">
        <f t="shared" si="146"/>
        <v>237936.89765666705</v>
      </c>
      <c r="M257" s="158">
        <f t="shared" si="147"/>
        <v>4.1323413695800018E-2</v>
      </c>
      <c r="N257" s="158"/>
      <c r="O257" s="108">
        <v>9889016.4406457618</v>
      </c>
      <c r="P257" s="291">
        <v>9418294.7269675694</v>
      </c>
      <c r="Q257" s="157">
        <f t="shared" si="148"/>
        <v>-470721.71367819235</v>
      </c>
      <c r="R257" s="158">
        <f t="shared" si="149"/>
        <v>-4.7600458195562856E-2</v>
      </c>
      <c r="S257" s="158"/>
      <c r="T257" s="108">
        <v>2762814.8218209604</v>
      </c>
      <c r="U257" s="108">
        <v>2975174.8883625916</v>
      </c>
      <c r="V257" s="157">
        <f t="shared" si="150"/>
        <v>212360.06654163124</v>
      </c>
      <c r="W257" s="158">
        <f t="shared" si="151"/>
        <v>7.6863662690815293E-2</v>
      </c>
      <c r="X257" s="159"/>
      <c r="Y257" s="89">
        <v>18409750.959232971</v>
      </c>
      <c r="Z257" s="89">
        <v>18389326.209753074</v>
      </c>
      <c r="AA257" s="157">
        <f t="shared" si="152"/>
        <v>-20424.74947989732</v>
      </c>
      <c r="AB257" s="158">
        <f t="shared" si="153"/>
        <v>-1.1094527853813131E-3</v>
      </c>
      <c r="AC257" s="158"/>
      <c r="AD257" s="204">
        <v>-1492315</v>
      </c>
      <c r="AE257" s="204">
        <v>-1492315</v>
      </c>
      <c r="AF257" s="292">
        <f t="shared" si="154"/>
        <v>0</v>
      </c>
      <c r="AG257" s="203">
        <f t="shared" si="155"/>
        <v>0</v>
      </c>
      <c r="AH257" s="158"/>
      <c r="AI257" s="291">
        <f t="shared" si="142"/>
        <v>16917435.959232971</v>
      </c>
      <c r="AJ257" s="291">
        <f t="shared" si="143"/>
        <v>16897011.209753074</v>
      </c>
      <c r="AK257" s="157">
        <f t="shared" si="156"/>
        <v>-20424.74947989732</v>
      </c>
      <c r="AL257" s="158">
        <f t="shared" si="157"/>
        <v>-1.2073194501292126E-3</v>
      </c>
      <c r="AN257" s="108">
        <f t="shared" si="158"/>
        <v>244.86156482101842</v>
      </c>
      <c r="AO257" s="108">
        <f t="shared" si="159"/>
        <v>255.53429059081637</v>
      </c>
      <c r="AP257" s="157">
        <f t="shared" si="160"/>
        <v>10.67272576979795</v>
      </c>
      <c r="AQ257" s="158">
        <f t="shared" si="161"/>
        <v>4.35867743375698E-2</v>
      </c>
      <c r="AR257" s="293"/>
      <c r="AS257" s="108">
        <v>420.54077995516741</v>
      </c>
      <c r="AT257" s="108">
        <f t="shared" si="162"/>
        <v>401.39339954686199</v>
      </c>
      <c r="AU257" s="108">
        <f t="shared" si="163"/>
        <v>-19.147380408305423</v>
      </c>
      <c r="AV257" s="180">
        <f t="shared" si="164"/>
        <v>-4.5530377363989925E-2</v>
      </c>
      <c r="AW257" s="293"/>
      <c r="AX257" s="108">
        <v>117.49159352842698</v>
      </c>
      <c r="AY257" s="108">
        <f t="shared" si="165"/>
        <v>126.79742960972519</v>
      </c>
      <c r="AZ257" s="157">
        <f t="shared" si="166"/>
        <v>9.3058360812982102</v>
      </c>
      <c r="BA257" s="158">
        <f t="shared" si="167"/>
        <v>7.9204271572388477E-2</v>
      </c>
      <c r="BB257" s="293"/>
      <c r="BC257" s="108">
        <f t="shared" si="168"/>
        <v>782.8939383046129</v>
      </c>
      <c r="BD257" s="108">
        <f t="shared" si="169"/>
        <v>783.72511974740337</v>
      </c>
      <c r="BE257" s="157">
        <f t="shared" si="170"/>
        <v>0.83118144279046646</v>
      </c>
      <c r="BF257" s="158">
        <f t="shared" si="171"/>
        <v>1.0616782199009255E-3</v>
      </c>
      <c r="BG257" s="294"/>
      <c r="BH257" s="108">
        <v>-63.462258133106531</v>
      </c>
      <c r="BI257" s="108">
        <v>-63.462258133106531</v>
      </c>
      <c r="BJ257" s="157">
        <f t="shared" si="172"/>
        <v>0</v>
      </c>
      <c r="BK257" s="158">
        <f t="shared" si="173"/>
        <v>0</v>
      </c>
      <c r="BL257" s="158"/>
      <c r="BM257" s="108">
        <f t="shared" si="174"/>
        <v>719.43168017150629</v>
      </c>
      <c r="BN257" s="108">
        <f t="shared" si="175"/>
        <v>720.12492370239829</v>
      </c>
      <c r="BO257" s="268">
        <f t="shared" si="176"/>
        <v>0.69324353089200486</v>
      </c>
      <c r="BP257" s="158">
        <f t="shared" si="177"/>
        <v>9.6359883780311375E-4</v>
      </c>
    </row>
    <row r="258" spans="1:68">
      <c r="A258" s="82">
        <v>791</v>
      </c>
      <c r="B258" s="92">
        <v>17</v>
      </c>
      <c r="C258" s="92">
        <v>17</v>
      </c>
      <c r="D258" s="83" t="s">
        <v>271</v>
      </c>
      <c r="E258" s="85">
        <v>4931</v>
      </c>
      <c r="F258" s="108">
        <v>4938</v>
      </c>
      <c r="G258" s="157">
        <f t="shared" si="144"/>
        <v>7</v>
      </c>
      <c r="H258" s="158">
        <f t="shared" si="145"/>
        <v>1.419590346785642E-3</v>
      </c>
      <c r="I258" s="158"/>
      <c r="J258" s="108">
        <v>3997512.3884518179</v>
      </c>
      <c r="K258" s="291">
        <v>3911556.6035313443</v>
      </c>
      <c r="L258" s="157">
        <f t="shared" si="146"/>
        <v>-85955.784920473583</v>
      </c>
      <c r="M258" s="158">
        <f t="shared" si="147"/>
        <v>-2.1502318584124037E-2</v>
      </c>
      <c r="N258" s="158"/>
      <c r="O258" s="108">
        <v>2926614.3040297003</v>
      </c>
      <c r="P258" s="291">
        <v>2769556.9991220529</v>
      </c>
      <c r="Q258" s="157">
        <f t="shared" si="148"/>
        <v>-157057.30490764743</v>
      </c>
      <c r="R258" s="158">
        <f t="shared" si="149"/>
        <v>-5.3665187343406612E-2</v>
      </c>
      <c r="S258" s="158"/>
      <c r="T258" s="108">
        <v>966694.76527044084</v>
      </c>
      <c r="U258" s="108">
        <v>1027604.4919533065</v>
      </c>
      <c r="V258" s="157">
        <f t="shared" si="150"/>
        <v>60909.726682865643</v>
      </c>
      <c r="W258" s="158">
        <f t="shared" si="151"/>
        <v>6.3008230592647971E-2</v>
      </c>
      <c r="X258" s="159"/>
      <c r="Y258" s="89">
        <v>7890821.4577519586</v>
      </c>
      <c r="Z258" s="89">
        <v>7708718.0946067041</v>
      </c>
      <c r="AA258" s="157">
        <f t="shared" si="152"/>
        <v>-182103.36314525455</v>
      </c>
      <c r="AB258" s="158">
        <f t="shared" si="153"/>
        <v>-2.307787143838565E-2</v>
      </c>
      <c r="AC258" s="158"/>
      <c r="AD258" s="204">
        <v>-92940</v>
      </c>
      <c r="AE258" s="204">
        <v>-92940</v>
      </c>
      <c r="AF258" s="292">
        <f t="shared" si="154"/>
        <v>0</v>
      </c>
      <c r="AG258" s="203">
        <f t="shared" si="155"/>
        <v>0</v>
      </c>
      <c r="AH258" s="158"/>
      <c r="AI258" s="291">
        <f t="shared" si="142"/>
        <v>7797881.4577519586</v>
      </c>
      <c r="AJ258" s="291">
        <f t="shared" si="143"/>
        <v>7615778.0946067041</v>
      </c>
      <c r="AK258" s="157">
        <f t="shared" si="156"/>
        <v>-182103.36314525455</v>
      </c>
      <c r="AL258" s="158">
        <f t="shared" si="157"/>
        <v>-2.3352927860197673E-2</v>
      </c>
      <c r="AN258" s="108">
        <f t="shared" si="158"/>
        <v>810.68999968603077</v>
      </c>
      <c r="AO258" s="108">
        <f t="shared" si="159"/>
        <v>792.13377957297371</v>
      </c>
      <c r="AP258" s="157">
        <f t="shared" si="160"/>
        <v>-18.556220113057066</v>
      </c>
      <c r="AQ258" s="158">
        <f t="shared" si="161"/>
        <v>-2.2889415337852492E-2</v>
      </c>
      <c r="AR258" s="293"/>
      <c r="AS258" s="108">
        <v>593.51334496647746</v>
      </c>
      <c r="AT258" s="108">
        <f t="shared" si="162"/>
        <v>560.86613995991354</v>
      </c>
      <c r="AU258" s="108">
        <f t="shared" si="163"/>
        <v>-32.647205006563922</v>
      </c>
      <c r="AV258" s="180">
        <f t="shared" si="164"/>
        <v>-5.5006690723033172E-2</v>
      </c>
      <c r="AW258" s="293"/>
      <c r="AX258" s="108">
        <v>196.04436529516138</v>
      </c>
      <c r="AY258" s="108">
        <f t="shared" si="165"/>
        <v>208.10135519508029</v>
      </c>
      <c r="AZ258" s="157">
        <f t="shared" si="166"/>
        <v>12.056989899918904</v>
      </c>
      <c r="BA258" s="158">
        <f t="shared" si="167"/>
        <v>6.1501333546445394E-2</v>
      </c>
      <c r="BB258" s="293"/>
      <c r="BC258" s="108">
        <f t="shared" si="168"/>
        <v>1600.2477099476696</v>
      </c>
      <c r="BD258" s="108">
        <f t="shared" si="169"/>
        <v>1561.1012747279676</v>
      </c>
      <c r="BE258" s="157">
        <f t="shared" si="170"/>
        <v>-39.146435219701971</v>
      </c>
      <c r="BF258" s="158">
        <f t="shared" si="171"/>
        <v>-2.4462734723102411E-2</v>
      </c>
      <c r="BG258" s="294"/>
      <c r="BH258" s="108">
        <v>-23.674913810586087</v>
      </c>
      <c r="BI258" s="108">
        <v>-23.674913810586087</v>
      </c>
      <c r="BJ258" s="157">
        <f t="shared" si="172"/>
        <v>0</v>
      </c>
      <c r="BK258" s="158">
        <f t="shared" si="173"/>
        <v>0</v>
      </c>
      <c r="BL258" s="158"/>
      <c r="BM258" s="108">
        <f t="shared" si="174"/>
        <v>1581.3996061147757</v>
      </c>
      <c r="BN258" s="108">
        <f t="shared" si="175"/>
        <v>1542.2798895517828</v>
      </c>
      <c r="BO258" s="268">
        <f t="shared" si="176"/>
        <v>-39.119716562992835</v>
      </c>
      <c r="BP258" s="158">
        <f t="shared" si="177"/>
        <v>-2.4737401230991315E-2</v>
      </c>
    </row>
    <row r="259" spans="1:68">
      <c r="A259" s="82">
        <v>831</v>
      </c>
      <c r="B259" s="92">
        <v>9</v>
      </c>
      <c r="C259" s="92">
        <v>9</v>
      </c>
      <c r="D259" s="83" t="s">
        <v>272</v>
      </c>
      <c r="E259" s="85">
        <v>4625</v>
      </c>
      <c r="F259" s="108">
        <v>4596</v>
      </c>
      <c r="G259" s="157">
        <f t="shared" si="144"/>
        <v>-29</v>
      </c>
      <c r="H259" s="158">
        <f t="shared" si="145"/>
        <v>-6.2702702702702702E-3</v>
      </c>
      <c r="I259" s="158"/>
      <c r="J259" s="108">
        <v>2459695.3723364519</v>
      </c>
      <c r="K259" s="291">
        <v>2355490.176976515</v>
      </c>
      <c r="L259" s="157">
        <f t="shared" si="146"/>
        <v>-104205.19535993692</v>
      </c>
      <c r="M259" s="158">
        <f t="shared" si="147"/>
        <v>-4.2365081681213612E-2</v>
      </c>
      <c r="N259" s="158"/>
      <c r="O259" s="108">
        <v>859406.91590333427</v>
      </c>
      <c r="P259" s="291">
        <v>697018.31996043469</v>
      </c>
      <c r="Q259" s="157">
        <f t="shared" si="148"/>
        <v>-162388.59594289958</v>
      </c>
      <c r="R259" s="158">
        <f t="shared" si="149"/>
        <v>-0.18895425780023045</v>
      </c>
      <c r="S259" s="158"/>
      <c r="T259" s="108">
        <v>381024.67569434841</v>
      </c>
      <c r="U259" s="108">
        <v>406916.92374073935</v>
      </c>
      <c r="V259" s="157">
        <f t="shared" si="150"/>
        <v>25892.248046390945</v>
      </c>
      <c r="W259" s="158">
        <f t="shared" si="151"/>
        <v>6.7954255191496504E-2</v>
      </c>
      <c r="X259" s="159"/>
      <c r="Y259" s="89">
        <v>3700126.9639341347</v>
      </c>
      <c r="Z259" s="89">
        <v>3459425.4206776894</v>
      </c>
      <c r="AA259" s="157">
        <f t="shared" si="152"/>
        <v>-240701.54325644532</v>
      </c>
      <c r="AB259" s="158">
        <f t="shared" si="153"/>
        <v>-6.5052238910342966E-2</v>
      </c>
      <c r="AC259" s="158"/>
      <c r="AD259" s="204">
        <v>-1020398</v>
      </c>
      <c r="AE259" s="204">
        <v>-1020398</v>
      </c>
      <c r="AF259" s="292">
        <f t="shared" si="154"/>
        <v>0</v>
      </c>
      <c r="AG259" s="203">
        <f t="shared" si="155"/>
        <v>0</v>
      </c>
      <c r="AH259" s="158"/>
      <c r="AI259" s="291">
        <f t="shared" si="142"/>
        <v>2679728.9639341347</v>
      </c>
      <c r="AJ259" s="291">
        <f t="shared" si="143"/>
        <v>2439027.4206776894</v>
      </c>
      <c r="AK259" s="157">
        <f t="shared" si="156"/>
        <v>-240701.54325644532</v>
      </c>
      <c r="AL259" s="158">
        <f t="shared" si="157"/>
        <v>-8.9823092744077057E-2</v>
      </c>
      <c r="AN259" s="108">
        <f t="shared" si="158"/>
        <v>531.82602645112479</v>
      </c>
      <c r="AO259" s="108">
        <f t="shared" si="159"/>
        <v>512.50874172683098</v>
      </c>
      <c r="AP259" s="157">
        <f t="shared" si="160"/>
        <v>-19.317284724293813</v>
      </c>
      <c r="AQ259" s="158">
        <f t="shared" si="161"/>
        <v>-3.6322563702265678E-2</v>
      </c>
      <c r="AR259" s="293"/>
      <c r="AS259" s="108">
        <v>185.81771154666686</v>
      </c>
      <c r="AT259" s="108">
        <f t="shared" si="162"/>
        <v>151.65759790261851</v>
      </c>
      <c r="AU259" s="108">
        <f t="shared" si="163"/>
        <v>-34.160113644048351</v>
      </c>
      <c r="AV259" s="180">
        <f t="shared" si="164"/>
        <v>-0.18383669328243379</v>
      </c>
      <c r="AW259" s="293"/>
      <c r="AX259" s="108">
        <v>82.383713663642894</v>
      </c>
      <c r="AY259" s="108">
        <f t="shared" si="165"/>
        <v>88.53718967379011</v>
      </c>
      <c r="AZ259" s="157">
        <f t="shared" si="166"/>
        <v>6.1534760101472159</v>
      </c>
      <c r="BA259" s="158">
        <f t="shared" si="167"/>
        <v>7.4692869943575171E-2</v>
      </c>
      <c r="BB259" s="293"/>
      <c r="BC259" s="108">
        <f t="shared" si="168"/>
        <v>800.0274516614345</v>
      </c>
      <c r="BD259" s="108">
        <f t="shared" si="169"/>
        <v>752.70352930323963</v>
      </c>
      <c r="BE259" s="157">
        <f t="shared" si="170"/>
        <v>-47.323922358194864</v>
      </c>
      <c r="BF259" s="158">
        <f t="shared" si="171"/>
        <v>-5.9152873141935618E-2</v>
      </c>
      <c r="BG259" s="294"/>
      <c r="BH259" s="108">
        <v>-220.62659459459459</v>
      </c>
      <c r="BI259" s="108">
        <v>-220.62659459459459</v>
      </c>
      <c r="BJ259" s="157">
        <f t="shared" si="172"/>
        <v>0</v>
      </c>
      <c r="BK259" s="158">
        <f t="shared" si="173"/>
        <v>0</v>
      </c>
      <c r="BL259" s="158"/>
      <c r="BM259" s="108">
        <f t="shared" si="174"/>
        <v>579.40085706683999</v>
      </c>
      <c r="BN259" s="108">
        <f t="shared" si="175"/>
        <v>530.68481737982802</v>
      </c>
      <c r="BO259" s="268">
        <f t="shared" si="176"/>
        <v>-48.716039687011971</v>
      </c>
      <c r="BP259" s="158">
        <f t="shared" si="177"/>
        <v>-8.4080026967222901E-2</v>
      </c>
    </row>
    <row r="260" spans="1:68">
      <c r="A260" s="82">
        <v>832</v>
      </c>
      <c r="B260" s="92">
        <v>17</v>
      </c>
      <c r="C260" s="92">
        <v>17</v>
      </c>
      <c r="D260" s="83" t="s">
        <v>273</v>
      </c>
      <c r="E260" s="85">
        <v>3731</v>
      </c>
      <c r="F260" s="108">
        <v>3657</v>
      </c>
      <c r="G260" s="157">
        <f t="shared" si="144"/>
        <v>-74</v>
      </c>
      <c r="H260" s="158">
        <f t="shared" si="145"/>
        <v>-1.9833824711873494E-2</v>
      </c>
      <c r="I260" s="158"/>
      <c r="J260" s="108">
        <v>6857576.6395489499</v>
      </c>
      <c r="K260" s="291">
        <v>6509984.0698892549</v>
      </c>
      <c r="L260" s="157">
        <f t="shared" si="146"/>
        <v>-347592.56965969503</v>
      </c>
      <c r="M260" s="158">
        <f t="shared" si="147"/>
        <v>-5.0687376595262894E-2</v>
      </c>
      <c r="N260" s="158"/>
      <c r="O260" s="108">
        <v>1993501.3859209314</v>
      </c>
      <c r="P260" s="291">
        <v>1914825.8888853793</v>
      </c>
      <c r="Q260" s="157">
        <f t="shared" si="148"/>
        <v>-78675.497035552049</v>
      </c>
      <c r="R260" s="158">
        <f t="shared" si="149"/>
        <v>-3.9465985622681964E-2</v>
      </c>
      <c r="S260" s="158"/>
      <c r="T260" s="108">
        <v>541926.47079402232</v>
      </c>
      <c r="U260" s="108">
        <v>578913.49542059249</v>
      </c>
      <c r="V260" s="157">
        <f t="shared" si="150"/>
        <v>36987.024626570172</v>
      </c>
      <c r="W260" s="158">
        <f t="shared" si="151"/>
        <v>6.8251001971498734E-2</v>
      </c>
      <c r="X260" s="159"/>
      <c r="Y260" s="89">
        <v>9393004.4962639026</v>
      </c>
      <c r="Z260" s="89">
        <v>9003723.4541952256</v>
      </c>
      <c r="AA260" s="157">
        <f t="shared" si="152"/>
        <v>-389281.04206867702</v>
      </c>
      <c r="AB260" s="158">
        <f t="shared" si="153"/>
        <v>-4.1443719336397081E-2</v>
      </c>
      <c r="AC260" s="158"/>
      <c r="AD260" s="204">
        <v>-91843</v>
      </c>
      <c r="AE260" s="204">
        <v>-91843</v>
      </c>
      <c r="AF260" s="292">
        <f t="shared" si="154"/>
        <v>0</v>
      </c>
      <c r="AG260" s="203">
        <f t="shared" si="155"/>
        <v>0</v>
      </c>
      <c r="AH260" s="158"/>
      <c r="AI260" s="291">
        <f t="shared" si="142"/>
        <v>9301161.4962639026</v>
      </c>
      <c r="AJ260" s="291">
        <f t="shared" si="143"/>
        <v>8911880.4541952256</v>
      </c>
      <c r="AK260" s="157">
        <f t="shared" si="156"/>
        <v>-389281.04206867702</v>
      </c>
      <c r="AL260" s="158">
        <f t="shared" si="157"/>
        <v>-4.1852949464972061E-2</v>
      </c>
      <c r="AN260" s="108">
        <f t="shared" si="158"/>
        <v>1837.9996353655722</v>
      </c>
      <c r="AO260" s="108">
        <f t="shared" si="159"/>
        <v>1780.1433059582321</v>
      </c>
      <c r="AP260" s="157">
        <f t="shared" si="160"/>
        <v>-57.856329407340127</v>
      </c>
      <c r="AQ260" s="158">
        <f t="shared" si="161"/>
        <v>-3.1477878610042642E-2</v>
      </c>
      <c r="AR260" s="293"/>
      <c r="AS260" s="108">
        <v>534.30752771935977</v>
      </c>
      <c r="AT260" s="108">
        <f t="shared" si="162"/>
        <v>523.60565733808562</v>
      </c>
      <c r="AU260" s="108">
        <f t="shared" si="163"/>
        <v>-10.701870381274148</v>
      </c>
      <c r="AV260" s="180">
        <f t="shared" si="164"/>
        <v>-2.0029420934707866E-2</v>
      </c>
      <c r="AW260" s="293"/>
      <c r="AX260" s="108">
        <v>145.24965714125497</v>
      </c>
      <c r="AY260" s="108">
        <f t="shared" si="165"/>
        <v>158.30284260885767</v>
      </c>
      <c r="AZ260" s="157">
        <f t="shared" si="166"/>
        <v>13.053185467602702</v>
      </c>
      <c r="BA260" s="158">
        <f t="shared" si="167"/>
        <v>8.9867237723724944E-2</v>
      </c>
      <c r="BB260" s="293"/>
      <c r="BC260" s="108">
        <f t="shared" si="168"/>
        <v>2517.5568202261866</v>
      </c>
      <c r="BD260" s="108">
        <f t="shared" si="169"/>
        <v>2462.0518059051751</v>
      </c>
      <c r="BE260" s="157">
        <f t="shared" si="170"/>
        <v>-55.505014321011458</v>
      </c>
      <c r="BF260" s="158">
        <f t="shared" si="171"/>
        <v>-2.2047174417308558E-2</v>
      </c>
      <c r="BG260" s="294"/>
      <c r="BH260" s="108">
        <v>-24.616188689359422</v>
      </c>
      <c r="BI260" s="108">
        <v>-24.616188689359422</v>
      </c>
      <c r="BJ260" s="157">
        <f t="shared" si="172"/>
        <v>0</v>
      </c>
      <c r="BK260" s="158">
        <f t="shared" si="173"/>
        <v>0</v>
      </c>
      <c r="BL260" s="158"/>
      <c r="BM260" s="108">
        <f t="shared" si="174"/>
        <v>2492.9406315368274</v>
      </c>
      <c r="BN260" s="108">
        <f t="shared" si="175"/>
        <v>2436.9375045652791</v>
      </c>
      <c r="BO260" s="268">
        <f t="shared" si="176"/>
        <v>-56.003126971548227</v>
      </c>
      <c r="BP260" s="158">
        <f t="shared" si="177"/>
        <v>-2.2464685385236743E-2</v>
      </c>
    </row>
    <row r="261" spans="1:68">
      <c r="A261" s="82">
        <v>833</v>
      </c>
      <c r="B261" s="92">
        <v>2</v>
      </c>
      <c r="C261" s="92">
        <v>2</v>
      </c>
      <c r="D261" s="83" t="s">
        <v>274</v>
      </c>
      <c r="E261" s="85">
        <v>1705</v>
      </c>
      <c r="F261" s="108">
        <v>1692</v>
      </c>
      <c r="G261" s="157">
        <f t="shared" si="144"/>
        <v>-13</v>
      </c>
      <c r="H261" s="158">
        <f t="shared" si="145"/>
        <v>-7.624633431085044E-3</v>
      </c>
      <c r="I261" s="158"/>
      <c r="J261" s="108">
        <v>1440985.7374407141</v>
      </c>
      <c r="K261" s="291">
        <v>1404650.3861998087</v>
      </c>
      <c r="L261" s="157">
        <f t="shared" si="146"/>
        <v>-36335.351240905467</v>
      </c>
      <c r="M261" s="158">
        <f t="shared" si="147"/>
        <v>-2.5215621707290074E-2</v>
      </c>
      <c r="N261" s="158"/>
      <c r="O261" s="108">
        <v>417782.28411695146</v>
      </c>
      <c r="P261" s="291">
        <v>408203.59004074312</v>
      </c>
      <c r="Q261" s="157">
        <f t="shared" si="148"/>
        <v>-9578.6940762083395</v>
      </c>
      <c r="R261" s="158">
        <f t="shared" si="149"/>
        <v>-2.2927477876316407E-2</v>
      </c>
      <c r="S261" s="158"/>
      <c r="T261" s="108">
        <v>258525.91009583516</v>
      </c>
      <c r="U261" s="108">
        <v>270622.27402297163</v>
      </c>
      <c r="V261" s="157">
        <f t="shared" si="150"/>
        <v>12096.363927136466</v>
      </c>
      <c r="W261" s="158">
        <f t="shared" si="151"/>
        <v>4.6789754739292332E-2</v>
      </c>
      <c r="X261" s="159"/>
      <c r="Y261" s="89">
        <v>2117293.931653501</v>
      </c>
      <c r="Z261" s="89">
        <v>2083476.2502635233</v>
      </c>
      <c r="AA261" s="157">
        <f t="shared" si="152"/>
        <v>-33817.68138997769</v>
      </c>
      <c r="AB261" s="158">
        <f t="shared" si="153"/>
        <v>-1.5972124079894644E-2</v>
      </c>
      <c r="AC261" s="158"/>
      <c r="AD261" s="204">
        <v>-423394</v>
      </c>
      <c r="AE261" s="204">
        <v>-423394</v>
      </c>
      <c r="AF261" s="292">
        <f t="shared" si="154"/>
        <v>0</v>
      </c>
      <c r="AG261" s="203">
        <f t="shared" si="155"/>
        <v>0</v>
      </c>
      <c r="AH261" s="158"/>
      <c r="AI261" s="291">
        <f t="shared" si="142"/>
        <v>1693899.931653501</v>
      </c>
      <c r="AJ261" s="291">
        <f t="shared" si="143"/>
        <v>1660082.2502635233</v>
      </c>
      <c r="AK261" s="157">
        <f t="shared" si="156"/>
        <v>-33817.68138997769</v>
      </c>
      <c r="AL261" s="158">
        <f t="shared" si="157"/>
        <v>-1.9964391495645523E-2</v>
      </c>
      <c r="AN261" s="108">
        <f t="shared" si="158"/>
        <v>845.15292518516958</v>
      </c>
      <c r="AO261" s="108">
        <f t="shared" si="159"/>
        <v>830.17162304953229</v>
      </c>
      <c r="AP261" s="157">
        <f t="shared" si="160"/>
        <v>-14.981302135637293</v>
      </c>
      <c r="AQ261" s="158">
        <f t="shared" si="161"/>
        <v>-1.7726143623480864E-2</v>
      </c>
      <c r="AR261" s="293"/>
      <c r="AS261" s="108">
        <v>245.03359772255217</v>
      </c>
      <c r="AT261" s="108">
        <f t="shared" si="162"/>
        <v>241.25507685623117</v>
      </c>
      <c r="AU261" s="108">
        <f t="shared" si="163"/>
        <v>-3.7785208663210028</v>
      </c>
      <c r="AV261" s="180">
        <f t="shared" si="164"/>
        <v>-1.5420419491205303E-2</v>
      </c>
      <c r="AW261" s="293"/>
      <c r="AX261" s="108">
        <v>151.62809976295318</v>
      </c>
      <c r="AY261" s="108">
        <f t="shared" si="165"/>
        <v>159.94224233036149</v>
      </c>
      <c r="AZ261" s="157">
        <f t="shared" si="166"/>
        <v>8.3141425674083109</v>
      </c>
      <c r="BA261" s="158">
        <f t="shared" si="167"/>
        <v>5.4832465620859014E-2</v>
      </c>
      <c r="BB261" s="293"/>
      <c r="BC261" s="108">
        <f t="shared" si="168"/>
        <v>1241.8146226706751</v>
      </c>
      <c r="BD261" s="108">
        <f t="shared" si="169"/>
        <v>1231.3689422361249</v>
      </c>
      <c r="BE261" s="157">
        <f t="shared" si="170"/>
        <v>-10.445680434550241</v>
      </c>
      <c r="BF261" s="158">
        <f t="shared" si="171"/>
        <v>-8.4116262152603097E-3</v>
      </c>
      <c r="BG261" s="294"/>
      <c r="BH261" s="108">
        <v>-248.324926686217</v>
      </c>
      <c r="BI261" s="108">
        <v>-248.324926686217</v>
      </c>
      <c r="BJ261" s="157">
        <f t="shared" si="172"/>
        <v>0</v>
      </c>
      <c r="BK261" s="158">
        <f t="shared" si="173"/>
        <v>0</v>
      </c>
      <c r="BL261" s="158"/>
      <c r="BM261" s="108">
        <f t="shared" si="174"/>
        <v>993.48969598445808</v>
      </c>
      <c r="BN261" s="108">
        <f t="shared" si="175"/>
        <v>981.13608171603028</v>
      </c>
      <c r="BO261" s="268">
        <f t="shared" si="176"/>
        <v>-12.353614268427805</v>
      </c>
      <c r="BP261" s="158">
        <f t="shared" si="177"/>
        <v>-1.2434567080423007E-2</v>
      </c>
    </row>
    <row r="262" spans="1:68">
      <c r="A262" s="82">
        <v>834</v>
      </c>
      <c r="B262" s="92">
        <v>5</v>
      </c>
      <c r="C262" s="92">
        <v>5</v>
      </c>
      <c r="D262" s="83" t="s">
        <v>275</v>
      </c>
      <c r="E262" s="85">
        <v>5844</v>
      </c>
      <c r="F262" s="108">
        <v>5832</v>
      </c>
      <c r="G262" s="157">
        <f t="shared" si="144"/>
        <v>-12</v>
      </c>
      <c r="H262" s="158">
        <f t="shared" si="145"/>
        <v>-2.0533880903490761E-3</v>
      </c>
      <c r="I262" s="158"/>
      <c r="J262" s="108">
        <v>3621813.0629298892</v>
      </c>
      <c r="K262" s="291">
        <v>3667906.8448013868</v>
      </c>
      <c r="L262" s="157">
        <f t="shared" si="146"/>
        <v>46093.781871497631</v>
      </c>
      <c r="M262" s="158">
        <f t="shared" si="147"/>
        <v>1.2726714789142035E-2</v>
      </c>
      <c r="N262" s="158"/>
      <c r="O262" s="108">
        <v>1713630.193337966</v>
      </c>
      <c r="P262" s="291">
        <v>1656478.3634961266</v>
      </c>
      <c r="Q262" s="157">
        <f t="shared" si="148"/>
        <v>-57151.829841839382</v>
      </c>
      <c r="R262" s="158">
        <f t="shared" si="149"/>
        <v>-3.3351320526463071E-2</v>
      </c>
      <c r="S262" s="158"/>
      <c r="T262" s="108">
        <v>708488.99731680378</v>
      </c>
      <c r="U262" s="108">
        <v>753788.09504205233</v>
      </c>
      <c r="V262" s="157">
        <f t="shared" si="150"/>
        <v>45299.097725248546</v>
      </c>
      <c r="W262" s="158">
        <f t="shared" si="151"/>
        <v>6.3937616387559598E-2</v>
      </c>
      <c r="X262" s="159"/>
      <c r="Y262" s="89">
        <v>6043932.2535846587</v>
      </c>
      <c r="Z262" s="89">
        <v>6078173.3033395661</v>
      </c>
      <c r="AA262" s="157">
        <f t="shared" si="152"/>
        <v>34241.049754907377</v>
      </c>
      <c r="AB262" s="158">
        <f t="shared" si="153"/>
        <v>5.6653596232153327E-3</v>
      </c>
      <c r="AC262" s="158"/>
      <c r="AD262" s="204">
        <v>-1454600</v>
      </c>
      <c r="AE262" s="204">
        <v>-1454600</v>
      </c>
      <c r="AF262" s="292">
        <f t="shared" si="154"/>
        <v>0</v>
      </c>
      <c r="AG262" s="203">
        <f t="shared" si="155"/>
        <v>0</v>
      </c>
      <c r="AH262" s="158"/>
      <c r="AI262" s="291">
        <f t="shared" si="142"/>
        <v>4589332.2535846587</v>
      </c>
      <c r="AJ262" s="291">
        <f t="shared" si="143"/>
        <v>4623573.3033395661</v>
      </c>
      <c r="AK262" s="157">
        <f t="shared" si="156"/>
        <v>34241.049754907377</v>
      </c>
      <c r="AL262" s="158">
        <f t="shared" si="157"/>
        <v>7.4610091104565825E-3</v>
      </c>
      <c r="AN262" s="108">
        <f t="shared" si="158"/>
        <v>619.74898407424519</v>
      </c>
      <c r="AO262" s="108">
        <f t="shared" si="159"/>
        <v>628.92778545977137</v>
      </c>
      <c r="AP262" s="157">
        <f t="shared" si="160"/>
        <v>9.1788013855261852</v>
      </c>
      <c r="AQ262" s="158">
        <f t="shared" si="161"/>
        <v>1.4810514613811091E-2</v>
      </c>
      <c r="AR262" s="293"/>
      <c r="AS262" s="108">
        <v>293.22898585523029</v>
      </c>
      <c r="AT262" s="108">
        <f t="shared" si="162"/>
        <v>284.03264120303953</v>
      </c>
      <c r="AU262" s="108">
        <f t="shared" si="163"/>
        <v>-9.1963446521907599</v>
      </c>
      <c r="AV262" s="180">
        <f t="shared" si="164"/>
        <v>-3.1362331474048322E-2</v>
      </c>
      <c r="AW262" s="293"/>
      <c r="AX262" s="108">
        <v>121.23357243614028</v>
      </c>
      <c r="AY262" s="108">
        <f t="shared" si="165"/>
        <v>129.25035923217632</v>
      </c>
      <c r="AZ262" s="157">
        <f t="shared" si="166"/>
        <v>8.0167867960360439</v>
      </c>
      <c r="BA262" s="158">
        <f t="shared" si="167"/>
        <v>6.6126788437739739E-2</v>
      </c>
      <c r="BB262" s="293"/>
      <c r="BC262" s="108">
        <f t="shared" si="168"/>
        <v>1034.2115423656157</v>
      </c>
      <c r="BD262" s="108">
        <f t="shared" si="169"/>
        <v>1042.2107858949873</v>
      </c>
      <c r="BE262" s="157">
        <f t="shared" si="170"/>
        <v>7.9992435293715971</v>
      </c>
      <c r="BF262" s="158">
        <f t="shared" si="171"/>
        <v>7.7346299105059638E-3</v>
      </c>
      <c r="BG262" s="294"/>
      <c r="BH262" s="108">
        <v>-248.90485968514716</v>
      </c>
      <c r="BI262" s="108">
        <v>-248.90485968514716</v>
      </c>
      <c r="BJ262" s="157">
        <f t="shared" si="172"/>
        <v>0</v>
      </c>
      <c r="BK262" s="158">
        <f t="shared" si="173"/>
        <v>0</v>
      </c>
      <c r="BL262" s="158"/>
      <c r="BM262" s="108">
        <f t="shared" si="174"/>
        <v>785.30668268046861</v>
      </c>
      <c r="BN262" s="108">
        <f t="shared" si="175"/>
        <v>792.79377629279259</v>
      </c>
      <c r="BO262" s="268">
        <f t="shared" si="176"/>
        <v>7.4870936123239744</v>
      </c>
      <c r="BP262" s="158">
        <f t="shared" si="177"/>
        <v>9.5339741497786016E-3</v>
      </c>
    </row>
    <row r="263" spans="1:68">
      <c r="A263" s="82">
        <v>837</v>
      </c>
      <c r="B263" s="92">
        <v>6</v>
      </c>
      <c r="C263" s="92">
        <v>6</v>
      </c>
      <c r="D263" s="83" t="s">
        <v>276</v>
      </c>
      <c r="E263" s="85">
        <v>255050</v>
      </c>
      <c r="F263" s="108">
        <v>260180</v>
      </c>
      <c r="G263" s="157">
        <f t="shared" si="144"/>
        <v>5130</v>
      </c>
      <c r="H263" s="158">
        <f t="shared" si="145"/>
        <v>2.0113703195451874E-2</v>
      </c>
      <c r="I263" s="158"/>
      <c r="J263" s="108">
        <v>11349233.908394352</v>
      </c>
      <c r="K263" s="291">
        <v>21254622.505788319</v>
      </c>
      <c r="L263" s="157">
        <f t="shared" si="146"/>
        <v>9905388.5973939672</v>
      </c>
      <c r="M263" s="158">
        <f t="shared" si="147"/>
        <v>0.87278037243267514</v>
      </c>
      <c r="N263" s="158"/>
      <c r="O263" s="108">
        <v>-161466.89274224796</v>
      </c>
      <c r="P263" s="291">
        <v>4405884.4201235231</v>
      </c>
      <c r="Q263" s="157">
        <f t="shared" si="148"/>
        <v>4567351.3128657714</v>
      </c>
      <c r="R263" s="158">
        <f t="shared" si="149"/>
        <v>-28.286611795748762</v>
      </c>
      <c r="S263" s="158"/>
      <c r="T263" s="108">
        <v>25664370.233016901</v>
      </c>
      <c r="U263" s="108">
        <v>27211846.680377971</v>
      </c>
      <c r="V263" s="157">
        <f t="shared" si="150"/>
        <v>1547476.4473610707</v>
      </c>
      <c r="W263" s="158">
        <f t="shared" si="151"/>
        <v>6.0296684988212217E-2</v>
      </c>
      <c r="X263" s="159"/>
      <c r="Y263" s="89">
        <v>36852137.248669006</v>
      </c>
      <c r="Z263" s="89">
        <v>52872353.606289819</v>
      </c>
      <c r="AA263" s="157">
        <f t="shared" si="152"/>
        <v>16020216.357620813</v>
      </c>
      <c r="AB263" s="158">
        <f t="shared" si="153"/>
        <v>0.4347160722191063</v>
      </c>
      <c r="AC263" s="158"/>
      <c r="AD263" s="204">
        <v>86962315</v>
      </c>
      <c r="AE263" s="204">
        <v>86962315</v>
      </c>
      <c r="AF263" s="292">
        <f t="shared" si="154"/>
        <v>0</v>
      </c>
      <c r="AG263" s="203">
        <f t="shared" si="155"/>
        <v>0</v>
      </c>
      <c r="AH263" s="158"/>
      <c r="AI263" s="291">
        <f t="shared" si="142"/>
        <v>123814452.248669</v>
      </c>
      <c r="AJ263" s="291">
        <f t="shared" si="143"/>
        <v>139834668.6062898</v>
      </c>
      <c r="AK263" s="157">
        <f t="shared" si="156"/>
        <v>16020216.357620806</v>
      </c>
      <c r="AL263" s="158">
        <f t="shared" si="157"/>
        <v>0.1293889046607079</v>
      </c>
      <c r="AN263" s="108">
        <f t="shared" si="158"/>
        <v>44.498074528109591</v>
      </c>
      <c r="AO263" s="108">
        <f t="shared" si="159"/>
        <v>81.691992104651845</v>
      </c>
      <c r="AP263" s="157">
        <f t="shared" si="160"/>
        <v>37.193917576542255</v>
      </c>
      <c r="AQ263" s="158">
        <f t="shared" si="161"/>
        <v>0.83585453912273722</v>
      </c>
      <c r="AR263" s="293"/>
      <c r="AS263" s="108">
        <v>-0.63307936774063112</v>
      </c>
      <c r="AT263" s="108">
        <f t="shared" si="162"/>
        <v>16.933985779550785</v>
      </c>
      <c r="AU263" s="108">
        <f t="shared" si="163"/>
        <v>17.567065147291416</v>
      </c>
      <c r="AV263" s="180">
        <f t="shared" si="164"/>
        <v>-27.74859842611162</v>
      </c>
      <c r="AW263" s="293"/>
      <c r="AX263" s="108">
        <v>100.62485878461831</v>
      </c>
      <c r="AY263" s="108">
        <f t="shared" si="165"/>
        <v>104.58854131900212</v>
      </c>
      <c r="AZ263" s="157">
        <f t="shared" si="166"/>
        <v>3.9636825343838069</v>
      </c>
      <c r="BA263" s="158">
        <f t="shared" si="167"/>
        <v>3.939068916228583E-2</v>
      </c>
      <c r="BB263" s="293"/>
      <c r="BC263" s="108">
        <f t="shared" si="168"/>
        <v>144.48985394498729</v>
      </c>
      <c r="BD263" s="108">
        <f t="shared" si="169"/>
        <v>203.21451920320479</v>
      </c>
      <c r="BE263" s="157">
        <f t="shared" si="170"/>
        <v>58.724665258217499</v>
      </c>
      <c r="BF263" s="158">
        <f t="shared" si="171"/>
        <v>0.40642760481006635</v>
      </c>
      <c r="BG263" s="294"/>
      <c r="BH263" s="108">
        <v>340.96183101352676</v>
      </c>
      <c r="BI263" s="108">
        <v>340.96183101352676</v>
      </c>
      <c r="BJ263" s="157">
        <f t="shared" si="172"/>
        <v>0</v>
      </c>
      <c r="BK263" s="158">
        <f t="shared" si="173"/>
        <v>0</v>
      </c>
      <c r="BL263" s="158"/>
      <c r="BM263" s="108">
        <f t="shared" si="174"/>
        <v>485.45168495851402</v>
      </c>
      <c r="BN263" s="108">
        <f t="shared" si="175"/>
        <v>537.45356524825047</v>
      </c>
      <c r="BO263" s="268">
        <f t="shared" si="176"/>
        <v>52.001880289736448</v>
      </c>
      <c r="BP263" s="158">
        <f t="shared" si="177"/>
        <v>0.10712060932321298</v>
      </c>
    </row>
    <row r="264" spans="1:68">
      <c r="A264" s="82">
        <v>844</v>
      </c>
      <c r="B264" s="92">
        <v>11</v>
      </c>
      <c r="C264" s="92">
        <v>11</v>
      </c>
      <c r="D264" s="83" t="s">
        <v>277</v>
      </c>
      <c r="E264" s="85">
        <v>1412</v>
      </c>
      <c r="F264" s="108">
        <v>1388</v>
      </c>
      <c r="G264" s="157">
        <f t="shared" si="144"/>
        <v>-24</v>
      </c>
      <c r="H264" s="158">
        <f t="shared" si="145"/>
        <v>-1.69971671388102E-2</v>
      </c>
      <c r="I264" s="158"/>
      <c r="J264" s="108">
        <v>131118.1258899867</v>
      </c>
      <c r="K264" s="291">
        <v>303310.0030011558</v>
      </c>
      <c r="L264" s="157">
        <f t="shared" si="146"/>
        <v>172191.8771111691</v>
      </c>
      <c r="M264" s="158">
        <f t="shared" si="147"/>
        <v>1.3132576136395124</v>
      </c>
      <c r="N264" s="158"/>
      <c r="O264" s="108">
        <v>800745.64624365338</v>
      </c>
      <c r="P264" s="291">
        <v>734975.89369569323</v>
      </c>
      <c r="Q264" s="157">
        <f t="shared" si="148"/>
        <v>-65769.752547960146</v>
      </c>
      <c r="R264" s="158">
        <f t="shared" si="149"/>
        <v>-8.2135635524826223E-2</v>
      </c>
      <c r="S264" s="158"/>
      <c r="T264" s="108">
        <v>262381.75084959721</v>
      </c>
      <c r="U264" s="108">
        <v>280154.16815757146</v>
      </c>
      <c r="V264" s="157">
        <f t="shared" si="150"/>
        <v>17772.417307974247</v>
      </c>
      <c r="W264" s="158">
        <f t="shared" si="151"/>
        <v>6.7734959654880009E-2</v>
      </c>
      <c r="X264" s="159"/>
      <c r="Y264" s="89">
        <v>1194245.5229832372</v>
      </c>
      <c r="Z264" s="89">
        <v>1318440.0648544205</v>
      </c>
      <c r="AA264" s="157">
        <f t="shared" si="152"/>
        <v>124194.54187118332</v>
      </c>
      <c r="AB264" s="158">
        <f t="shared" si="153"/>
        <v>0.10399414482287037</v>
      </c>
      <c r="AC264" s="158"/>
      <c r="AD264" s="204">
        <v>-318234</v>
      </c>
      <c r="AE264" s="204">
        <v>-318234</v>
      </c>
      <c r="AF264" s="292">
        <f t="shared" si="154"/>
        <v>0</v>
      </c>
      <c r="AG264" s="203">
        <f t="shared" si="155"/>
        <v>0</v>
      </c>
      <c r="AH264" s="158"/>
      <c r="AI264" s="291">
        <f t="shared" si="142"/>
        <v>876011.52298323717</v>
      </c>
      <c r="AJ264" s="291">
        <f t="shared" si="143"/>
        <v>1000206.0648544205</v>
      </c>
      <c r="AK264" s="157">
        <f t="shared" si="156"/>
        <v>124194.54187118332</v>
      </c>
      <c r="AL264" s="158">
        <f t="shared" si="157"/>
        <v>0.14177272628588453</v>
      </c>
      <c r="AN264" s="108">
        <f t="shared" si="158"/>
        <v>92.859862528319184</v>
      </c>
      <c r="AO264" s="108">
        <f t="shared" si="159"/>
        <v>218.52305691725923</v>
      </c>
      <c r="AP264" s="157">
        <f t="shared" si="160"/>
        <v>125.66319438894004</v>
      </c>
      <c r="AQ264" s="158">
        <f t="shared" si="161"/>
        <v>1.3532563043652679</v>
      </c>
      <c r="AR264" s="293"/>
      <c r="AS264" s="108">
        <v>567.10031603658172</v>
      </c>
      <c r="AT264" s="108">
        <f t="shared" si="162"/>
        <v>529.52153724473578</v>
      </c>
      <c r="AU264" s="108">
        <f t="shared" si="163"/>
        <v>-37.578778791845934</v>
      </c>
      <c r="AV264" s="180">
        <f t="shared" si="164"/>
        <v>-6.6264781960413952E-2</v>
      </c>
      <c r="AW264" s="293"/>
      <c r="AX264" s="108">
        <v>185.82276972351079</v>
      </c>
      <c r="AY264" s="108">
        <f t="shared" si="165"/>
        <v>201.84017878787569</v>
      </c>
      <c r="AZ264" s="157">
        <f t="shared" si="166"/>
        <v>16.017409064364898</v>
      </c>
      <c r="BA264" s="158">
        <f t="shared" si="167"/>
        <v>8.6197235614330278E-2</v>
      </c>
      <c r="BB264" s="293"/>
      <c r="BC264" s="108">
        <f t="shared" si="168"/>
        <v>845.7829482884116</v>
      </c>
      <c r="BD264" s="108">
        <f t="shared" si="169"/>
        <v>949.88477294987069</v>
      </c>
      <c r="BE264" s="157">
        <f t="shared" si="170"/>
        <v>104.10182466145909</v>
      </c>
      <c r="BF264" s="158">
        <f t="shared" si="171"/>
        <v>0.12308338075640704</v>
      </c>
      <c r="BG264" s="294"/>
      <c r="BH264" s="108">
        <v>-225.37818696883852</v>
      </c>
      <c r="BI264" s="108">
        <v>-225.37818696883852</v>
      </c>
      <c r="BJ264" s="157">
        <f t="shared" si="172"/>
        <v>0</v>
      </c>
      <c r="BK264" s="158">
        <f t="shared" si="173"/>
        <v>0</v>
      </c>
      <c r="BL264" s="158"/>
      <c r="BM264" s="108">
        <f t="shared" si="174"/>
        <v>620.40476131957303</v>
      </c>
      <c r="BN264" s="108">
        <f t="shared" si="175"/>
        <v>720.60955681154212</v>
      </c>
      <c r="BO264" s="268">
        <f t="shared" si="176"/>
        <v>100.20479549196909</v>
      </c>
      <c r="BP264" s="158">
        <f t="shared" si="177"/>
        <v>0.16151519417555404</v>
      </c>
    </row>
    <row r="265" spans="1:68">
      <c r="A265" s="82">
        <v>845</v>
      </c>
      <c r="B265" s="92">
        <v>19</v>
      </c>
      <c r="C265" s="92">
        <v>19</v>
      </c>
      <c r="D265" s="83" t="s">
        <v>278</v>
      </c>
      <c r="E265" s="85">
        <v>2831</v>
      </c>
      <c r="F265" s="108">
        <v>2826</v>
      </c>
      <c r="G265" s="157">
        <f t="shared" si="144"/>
        <v>-5</v>
      </c>
      <c r="H265" s="158">
        <f t="shared" si="145"/>
        <v>-1.7661603673613563E-3</v>
      </c>
      <c r="I265" s="158"/>
      <c r="J265" s="108">
        <v>2653802.1357265827</v>
      </c>
      <c r="K265" s="291">
        <v>2692544.0921070739</v>
      </c>
      <c r="L265" s="157">
        <f t="shared" si="146"/>
        <v>38741.956380491145</v>
      </c>
      <c r="M265" s="158">
        <f t="shared" si="147"/>
        <v>1.4598660487506169E-2</v>
      </c>
      <c r="N265" s="158"/>
      <c r="O265" s="108">
        <v>1167700.098500143</v>
      </c>
      <c r="P265" s="291">
        <v>976732.69273964711</v>
      </c>
      <c r="Q265" s="157">
        <f t="shared" si="148"/>
        <v>-190967.40576049592</v>
      </c>
      <c r="R265" s="158">
        <f t="shared" si="149"/>
        <v>-0.16354148295935297</v>
      </c>
      <c r="S265" s="158"/>
      <c r="T265" s="108">
        <v>468072.42922719033</v>
      </c>
      <c r="U265" s="108">
        <v>490947.86556004855</v>
      </c>
      <c r="V265" s="157">
        <f t="shared" si="150"/>
        <v>22875.436332858226</v>
      </c>
      <c r="W265" s="158">
        <f t="shared" si="151"/>
        <v>4.8871573937022204E-2</v>
      </c>
      <c r="X265" s="159"/>
      <c r="Y265" s="89">
        <v>4289574.6634539161</v>
      </c>
      <c r="Z265" s="89">
        <v>4160224.6504067699</v>
      </c>
      <c r="AA265" s="157">
        <f t="shared" si="152"/>
        <v>-129350.01304714615</v>
      </c>
      <c r="AB265" s="158">
        <f t="shared" si="153"/>
        <v>-3.0154507893096098E-2</v>
      </c>
      <c r="AC265" s="158"/>
      <c r="AD265" s="204">
        <v>-21147</v>
      </c>
      <c r="AE265" s="204">
        <v>-21147</v>
      </c>
      <c r="AF265" s="292">
        <f t="shared" si="154"/>
        <v>0</v>
      </c>
      <c r="AG265" s="203">
        <f t="shared" si="155"/>
        <v>0</v>
      </c>
      <c r="AH265" s="158"/>
      <c r="AI265" s="291">
        <f t="shared" si="142"/>
        <v>4268427.6634539161</v>
      </c>
      <c r="AJ265" s="291">
        <f t="shared" si="143"/>
        <v>4139077.6504067699</v>
      </c>
      <c r="AK265" s="157">
        <f t="shared" si="156"/>
        <v>-129350.01304714615</v>
      </c>
      <c r="AL265" s="158">
        <f t="shared" si="157"/>
        <v>-3.0303901868745507E-2</v>
      </c>
      <c r="AN265" s="108">
        <f t="shared" si="158"/>
        <v>937.40803098784272</v>
      </c>
      <c r="AO265" s="108">
        <f t="shared" si="159"/>
        <v>952.77568722826391</v>
      </c>
      <c r="AP265" s="157">
        <f t="shared" si="160"/>
        <v>15.367656240421184</v>
      </c>
      <c r="AQ265" s="158">
        <f t="shared" si="161"/>
        <v>1.6393774890350269E-2</v>
      </c>
      <c r="AR265" s="293"/>
      <c r="AS265" s="108">
        <v>412.46912698698094</v>
      </c>
      <c r="AT265" s="108">
        <f t="shared" si="162"/>
        <v>345.62374123837475</v>
      </c>
      <c r="AU265" s="108">
        <f t="shared" si="163"/>
        <v>-66.845385748606191</v>
      </c>
      <c r="AV265" s="180">
        <f t="shared" si="164"/>
        <v>-0.1620615492773986</v>
      </c>
      <c r="AW265" s="293"/>
      <c r="AX265" s="108">
        <v>165.33819471112341</v>
      </c>
      <c r="AY265" s="108">
        <f t="shared" si="165"/>
        <v>173.72535936307452</v>
      </c>
      <c r="AZ265" s="157">
        <f t="shared" si="166"/>
        <v>8.3871646519511103</v>
      </c>
      <c r="BA265" s="158">
        <f t="shared" si="167"/>
        <v>5.0727326898694206E-2</v>
      </c>
      <c r="BB265" s="293"/>
      <c r="BC265" s="108">
        <f t="shared" si="168"/>
        <v>1515.215352685947</v>
      </c>
      <c r="BD265" s="108">
        <f t="shared" si="169"/>
        <v>1472.1247878297133</v>
      </c>
      <c r="BE265" s="157">
        <f t="shared" si="170"/>
        <v>-43.090564856233641</v>
      </c>
      <c r="BF265" s="158">
        <f t="shared" si="171"/>
        <v>-2.8438574609113573E-2</v>
      </c>
      <c r="BG265" s="294"/>
      <c r="BH265" s="108">
        <v>-7.4697986577181208</v>
      </c>
      <c r="BI265" s="108">
        <v>-7.4697986577181208</v>
      </c>
      <c r="BJ265" s="157">
        <f t="shared" si="172"/>
        <v>0</v>
      </c>
      <c r="BK265" s="158">
        <f t="shared" si="173"/>
        <v>0</v>
      </c>
      <c r="BL265" s="158"/>
      <c r="BM265" s="108">
        <f t="shared" si="174"/>
        <v>1507.745554028229</v>
      </c>
      <c r="BN265" s="108">
        <f t="shared" si="175"/>
        <v>1464.6417729677175</v>
      </c>
      <c r="BO265" s="268">
        <f t="shared" si="176"/>
        <v>-43.103781060511437</v>
      </c>
      <c r="BP265" s="158">
        <f t="shared" si="177"/>
        <v>-2.8588232905314488E-2</v>
      </c>
    </row>
    <row r="266" spans="1:68">
      <c r="A266" s="82">
        <v>846</v>
      </c>
      <c r="B266" s="92">
        <v>14</v>
      </c>
      <c r="C266" s="92">
        <v>14</v>
      </c>
      <c r="D266" s="83" t="s">
        <v>279</v>
      </c>
      <c r="E266" s="85">
        <v>4758</v>
      </c>
      <c r="F266" s="108">
        <v>4662</v>
      </c>
      <c r="G266" s="157">
        <f t="shared" si="144"/>
        <v>-96</v>
      </c>
      <c r="H266" s="158">
        <f t="shared" si="145"/>
        <v>-2.0176544766708701E-2</v>
      </c>
      <c r="I266" s="158"/>
      <c r="J266" s="108">
        <v>2832638.0814541159</v>
      </c>
      <c r="K266" s="291">
        <v>2544818.130909727</v>
      </c>
      <c r="L266" s="157">
        <f t="shared" si="146"/>
        <v>-287819.95054438896</v>
      </c>
      <c r="M266" s="158">
        <f t="shared" si="147"/>
        <v>-0.10160844494353423</v>
      </c>
      <c r="N266" s="158"/>
      <c r="O266" s="108">
        <v>2876946.9306597882</v>
      </c>
      <c r="P266" s="291">
        <v>2876516.2998199537</v>
      </c>
      <c r="Q266" s="157">
        <f t="shared" si="148"/>
        <v>-430.6308398344554</v>
      </c>
      <c r="R266" s="158">
        <f t="shared" si="149"/>
        <v>-1.4968327543521845E-4</v>
      </c>
      <c r="S266" s="158"/>
      <c r="T266" s="108">
        <v>791501.36746686872</v>
      </c>
      <c r="U266" s="108">
        <v>851535.80190979177</v>
      </c>
      <c r="V266" s="157">
        <f t="shared" si="150"/>
        <v>60034.434442923055</v>
      </c>
      <c r="W266" s="158">
        <f t="shared" si="151"/>
        <v>7.584880697686984E-2</v>
      </c>
      <c r="X266" s="159"/>
      <c r="Y266" s="89">
        <v>6501086.3795807734</v>
      </c>
      <c r="Z266" s="89">
        <v>6272870.2326394729</v>
      </c>
      <c r="AA266" s="157">
        <f t="shared" si="152"/>
        <v>-228216.14694130048</v>
      </c>
      <c r="AB266" s="158">
        <f t="shared" si="153"/>
        <v>-3.5104309282538271E-2</v>
      </c>
      <c r="AC266" s="158"/>
      <c r="AD266" s="204">
        <v>-346962</v>
      </c>
      <c r="AE266" s="204">
        <v>-346962</v>
      </c>
      <c r="AF266" s="292">
        <f t="shared" si="154"/>
        <v>0</v>
      </c>
      <c r="AG266" s="203">
        <f t="shared" si="155"/>
        <v>0</v>
      </c>
      <c r="AH266" s="158"/>
      <c r="AI266" s="291">
        <f t="shared" ref="AI266:AI302" si="178">SUM(Y266,AD266)</f>
        <v>6154124.3795807734</v>
      </c>
      <c r="AJ266" s="291">
        <f t="shared" ref="AJ266:AJ302" si="179">SUM(Z266,AE266)</f>
        <v>5925908.2326394729</v>
      </c>
      <c r="AK266" s="157">
        <f t="shared" si="156"/>
        <v>-228216.14694130048</v>
      </c>
      <c r="AL266" s="158">
        <f t="shared" si="157"/>
        <v>-3.708344727294037E-2</v>
      </c>
      <c r="AN266" s="108">
        <f t="shared" si="158"/>
        <v>595.34217769107102</v>
      </c>
      <c r="AO266" s="108">
        <f t="shared" si="159"/>
        <v>545.86403494417141</v>
      </c>
      <c r="AP266" s="157">
        <f t="shared" si="160"/>
        <v>-49.478142746899607</v>
      </c>
      <c r="AQ266" s="158">
        <f t="shared" si="161"/>
        <v>-8.3108747542114017E-2</v>
      </c>
      <c r="AR266" s="293"/>
      <c r="AS266" s="108">
        <v>604.65467226981673</v>
      </c>
      <c r="AT266" s="108">
        <f t="shared" si="162"/>
        <v>617.01336332474341</v>
      </c>
      <c r="AU266" s="108">
        <f t="shared" si="163"/>
        <v>12.35869105492668</v>
      </c>
      <c r="AV266" s="180">
        <f t="shared" si="164"/>
        <v>2.0439255035495412E-2</v>
      </c>
      <c r="AW266" s="293"/>
      <c r="AX266" s="108">
        <v>166.35169555840031</v>
      </c>
      <c r="AY266" s="108">
        <f t="shared" si="165"/>
        <v>182.65461216426249</v>
      </c>
      <c r="AZ266" s="157">
        <f t="shared" si="166"/>
        <v>16.30291660586218</v>
      </c>
      <c r="BA266" s="158">
        <f t="shared" si="167"/>
        <v>9.8002707764038341E-2</v>
      </c>
      <c r="BB266" s="293"/>
      <c r="BC266" s="108">
        <f t="shared" si="168"/>
        <v>1366.3485455192883</v>
      </c>
      <c r="BD266" s="108">
        <f t="shared" si="169"/>
        <v>1345.5320104331774</v>
      </c>
      <c r="BE266" s="157">
        <f t="shared" si="170"/>
        <v>-20.816535086110889</v>
      </c>
      <c r="BF266" s="158">
        <f t="shared" si="171"/>
        <v>-1.5235157350132393E-2</v>
      </c>
      <c r="BG266" s="294"/>
      <c r="BH266" s="108">
        <v>-72.921815889029006</v>
      </c>
      <c r="BI266" s="108">
        <v>-72.921815889029006</v>
      </c>
      <c r="BJ266" s="157">
        <f t="shared" si="172"/>
        <v>0</v>
      </c>
      <c r="BK266" s="158">
        <f t="shared" si="173"/>
        <v>0</v>
      </c>
      <c r="BL266" s="158"/>
      <c r="BM266" s="108">
        <f t="shared" si="174"/>
        <v>1293.4267296302592</v>
      </c>
      <c r="BN266" s="108">
        <f t="shared" si="175"/>
        <v>1271.108587009754</v>
      </c>
      <c r="BO266" s="268">
        <f t="shared" si="176"/>
        <v>-22.318142620505114</v>
      </c>
      <c r="BP266" s="158">
        <f t="shared" si="177"/>
        <v>-1.7255049790787153E-2</v>
      </c>
    </row>
    <row r="267" spans="1:68">
      <c r="A267" s="82">
        <v>848</v>
      </c>
      <c r="B267" s="92">
        <v>12</v>
      </c>
      <c r="C267" s="92">
        <v>12</v>
      </c>
      <c r="D267" s="83" t="s">
        <v>280</v>
      </c>
      <c r="E267" s="85">
        <v>4066</v>
      </c>
      <c r="F267" s="108">
        <v>3976</v>
      </c>
      <c r="G267" s="157">
        <f t="shared" ref="G267:G302" si="180">F267-E267</f>
        <v>-90</v>
      </c>
      <c r="H267" s="158">
        <f t="shared" ref="H267:H302" si="181">G267/E267</f>
        <v>-2.2134776192818496E-2</v>
      </c>
      <c r="I267" s="158"/>
      <c r="J267" s="108">
        <v>2165137.5251658689</v>
      </c>
      <c r="K267" s="291">
        <v>1903413.2409534643</v>
      </c>
      <c r="L267" s="157">
        <f t="shared" ref="L267:L302" si="182">K267-J267</f>
        <v>-261724.28421240463</v>
      </c>
      <c r="M267" s="158">
        <f t="shared" ref="M267:M302" si="183">L267/J267</f>
        <v>-0.12088113626516829</v>
      </c>
      <c r="N267" s="158"/>
      <c r="O267" s="108">
        <v>2631174.3483328619</v>
      </c>
      <c r="P267" s="291">
        <v>2570506.3830926218</v>
      </c>
      <c r="Q267" s="157">
        <f t="shared" ref="Q267:Q302" si="184">P267-O267</f>
        <v>-60667.965240240097</v>
      </c>
      <c r="R267" s="158">
        <f t="shared" ref="R267:R302" si="185">Q267/O267</f>
        <v>-2.3057371807641679E-2</v>
      </c>
      <c r="S267" s="158"/>
      <c r="T267" s="108">
        <v>722295.26623316633</v>
      </c>
      <c r="U267" s="108">
        <v>769745.9027310611</v>
      </c>
      <c r="V267" s="157">
        <f t="shared" ref="V267:V302" si="186">U267-T267</f>
        <v>47450.636497894768</v>
      </c>
      <c r="W267" s="158">
        <f t="shared" ref="W267:W302" si="187">V267/T267</f>
        <v>6.5694237130133823E-2</v>
      </c>
      <c r="X267" s="159"/>
      <c r="Y267" s="89">
        <v>5518607.139731897</v>
      </c>
      <c r="Z267" s="89">
        <v>5243665.5267771473</v>
      </c>
      <c r="AA267" s="157">
        <f t="shared" ref="AA267:AA302" si="188">Z267-Y267</f>
        <v>-274941.61295474973</v>
      </c>
      <c r="AB267" s="158">
        <f t="shared" ref="AB267:AB302" si="189">AA267/Y267</f>
        <v>-4.9820834495587385E-2</v>
      </c>
      <c r="AC267" s="158"/>
      <c r="AD267" s="204">
        <v>747252</v>
      </c>
      <c r="AE267" s="204">
        <v>747252</v>
      </c>
      <c r="AF267" s="292">
        <f t="shared" ref="AF267:AF302" si="190">AE267-AD267</f>
        <v>0</v>
      </c>
      <c r="AG267" s="203">
        <f t="shared" ref="AG267:AG302" si="191">AF267/AD267</f>
        <v>0</v>
      </c>
      <c r="AH267" s="158"/>
      <c r="AI267" s="291">
        <f t="shared" si="178"/>
        <v>6265859.139731897</v>
      </c>
      <c r="AJ267" s="291">
        <f t="shared" si="179"/>
        <v>5990917.5267771473</v>
      </c>
      <c r="AK267" s="157">
        <f t="shared" ref="AK267:AK302" si="192">AJ267-AI267</f>
        <v>-274941.61295474973</v>
      </c>
      <c r="AL267" s="158">
        <f t="shared" ref="AL267:AL302" si="193">AK267/AI267</f>
        <v>-4.3879315960255356E-2</v>
      </c>
      <c r="AN267" s="108">
        <f t="shared" ref="AN267:AN302" si="194">J267/E267</f>
        <v>532.49816162466038</v>
      </c>
      <c r="AO267" s="108">
        <f t="shared" ref="AO267:AO302" si="195">K267/F267</f>
        <v>478.72566422370835</v>
      </c>
      <c r="AP267" s="157">
        <f t="shared" ref="AP267:AP302" si="196">AO267-AN267</f>
        <v>-53.772497400952034</v>
      </c>
      <c r="AQ267" s="158">
        <f t="shared" ref="AQ267:AQ302" si="197">AP267/AN267</f>
        <v>-0.10098156439994325</v>
      </c>
      <c r="AR267" s="293"/>
      <c r="AS267" s="108">
        <v>647.11617027369948</v>
      </c>
      <c r="AT267" s="108">
        <f t="shared" ref="AT267:AT302" si="198">P267/F267</f>
        <v>646.50562955045825</v>
      </c>
      <c r="AU267" s="108">
        <f t="shared" ref="AU267:AU302" si="199">AT267-AS267</f>
        <v>-0.61054072324122899</v>
      </c>
      <c r="AV267" s="180">
        <f t="shared" ref="AV267:AV302" si="200">AU267/AS267</f>
        <v>-9.4347931837802663E-4</v>
      </c>
      <c r="AW267" s="293"/>
      <c r="AX267" s="108">
        <v>177.64271181337097</v>
      </c>
      <c r="AY267" s="108">
        <f t="shared" ref="AY267:AY302" si="201">U267/F267</f>
        <v>193.59806406716828</v>
      </c>
      <c r="AZ267" s="157">
        <f t="shared" ref="AZ267:AZ302" si="202">AY267-AX267</f>
        <v>15.955352253797315</v>
      </c>
      <c r="BA267" s="158">
        <f t="shared" ref="BA267:BA302" si="203">AZ267/AX267</f>
        <v>8.981709461044364E-2</v>
      </c>
      <c r="BB267" s="293"/>
      <c r="BC267" s="108">
        <f t="shared" ref="BC267:BC302" si="204">Y267/E267</f>
        <v>1357.2570437117306</v>
      </c>
      <c r="BD267" s="108">
        <f t="shared" ref="BD267:BD302" si="205">Z267/F267</f>
        <v>1318.8293578413347</v>
      </c>
      <c r="BE267" s="157">
        <f t="shared" ref="BE267:BE302" si="206">BD267-BC267</f>
        <v>-38.427685870395862</v>
      </c>
      <c r="BF267" s="158">
        <f t="shared" ref="BF267:BF302" si="207">BE267/BC267</f>
        <v>-2.831275479352573E-2</v>
      </c>
      <c r="BG267" s="294"/>
      <c r="BH267" s="108">
        <v>183.78061977373341</v>
      </c>
      <c r="BI267" s="108">
        <v>183.78061977373341</v>
      </c>
      <c r="BJ267" s="157">
        <f t="shared" ref="BJ267:BJ302" si="208">BI267-BH267</f>
        <v>0</v>
      </c>
      <c r="BK267" s="158">
        <f t="shared" ref="BK267:BK302" si="209">BJ267/BH267</f>
        <v>0</v>
      </c>
      <c r="BL267" s="158"/>
      <c r="BM267" s="108">
        <f t="shared" ref="BM267:BM302" si="210">AI267/E267</f>
        <v>1541.037663485464</v>
      </c>
      <c r="BN267" s="108">
        <f t="shared" ref="BN267:BN302" si="211">AJ267/F267</f>
        <v>1506.770001704514</v>
      </c>
      <c r="BO267" s="268">
        <f t="shared" ref="BO267:BO302" si="212">BN267-BM267</f>
        <v>-34.267661780949993</v>
      </c>
      <c r="BP267" s="158">
        <f t="shared" ref="BP267:BP302" si="213">BO267/BM267</f>
        <v>-2.223674514446624E-2</v>
      </c>
    </row>
    <row r="268" spans="1:68">
      <c r="A268" s="82">
        <v>849</v>
      </c>
      <c r="B268" s="92">
        <v>16</v>
      </c>
      <c r="C268" s="92">
        <v>16</v>
      </c>
      <c r="D268" s="83" t="s">
        <v>281</v>
      </c>
      <c r="E268" s="85">
        <v>2849</v>
      </c>
      <c r="F268" s="108">
        <v>2799</v>
      </c>
      <c r="G268" s="157">
        <f t="shared" si="180"/>
        <v>-50</v>
      </c>
      <c r="H268" s="158">
        <f t="shared" si="181"/>
        <v>-1.755001755001755E-2</v>
      </c>
      <c r="I268" s="158"/>
      <c r="J268" s="108">
        <v>2749058.4467449514</v>
      </c>
      <c r="K268" s="291">
        <v>2745550.8335065367</v>
      </c>
      <c r="L268" s="157">
        <f t="shared" si="182"/>
        <v>-3507.6132384147495</v>
      </c>
      <c r="M268" s="158">
        <f t="shared" si="183"/>
        <v>-1.2759325806870247E-3</v>
      </c>
      <c r="N268" s="158"/>
      <c r="O268" s="108">
        <v>1821310.369386377</v>
      </c>
      <c r="P268" s="291">
        <v>1752113.2803877266</v>
      </c>
      <c r="Q268" s="157">
        <f t="shared" si="184"/>
        <v>-69197.088998650433</v>
      </c>
      <c r="R268" s="158">
        <f t="shared" si="185"/>
        <v>-3.7993024232307986E-2</v>
      </c>
      <c r="S268" s="158"/>
      <c r="T268" s="108">
        <v>500650.53786459123</v>
      </c>
      <c r="U268" s="108">
        <v>530481.21467383497</v>
      </c>
      <c r="V268" s="157">
        <f t="shared" si="186"/>
        <v>29830.676809243741</v>
      </c>
      <c r="W268" s="158">
        <f t="shared" si="187"/>
        <v>5.9583830542716633E-2</v>
      </c>
      <c r="X268" s="159"/>
      <c r="Y268" s="89">
        <v>5071019.3539959192</v>
      </c>
      <c r="Z268" s="89">
        <v>5028145.3285680981</v>
      </c>
      <c r="AA268" s="157">
        <f t="shared" si="188"/>
        <v>-42874.025427821092</v>
      </c>
      <c r="AB268" s="158">
        <f t="shared" si="189"/>
        <v>-8.4547154003734443E-3</v>
      </c>
      <c r="AC268" s="158"/>
      <c r="AD268" s="204">
        <v>340462</v>
      </c>
      <c r="AE268" s="204">
        <v>340462</v>
      </c>
      <c r="AF268" s="292">
        <f t="shared" si="190"/>
        <v>0</v>
      </c>
      <c r="AG268" s="203">
        <f t="shared" si="191"/>
        <v>0</v>
      </c>
      <c r="AH268" s="158"/>
      <c r="AI268" s="291">
        <f t="shared" si="178"/>
        <v>5411481.3539959192</v>
      </c>
      <c r="AJ268" s="291">
        <f t="shared" si="179"/>
        <v>5368607.3285680981</v>
      </c>
      <c r="AK268" s="157">
        <f t="shared" si="192"/>
        <v>-42874.025427821092</v>
      </c>
      <c r="AL268" s="158">
        <f t="shared" si="193"/>
        <v>-7.9227890891950068E-3</v>
      </c>
      <c r="AN268" s="108">
        <f t="shared" si="194"/>
        <v>964.92047972795763</v>
      </c>
      <c r="AO268" s="108">
        <f t="shared" si="195"/>
        <v>980.90419203520423</v>
      </c>
      <c r="AP268" s="157">
        <f t="shared" si="196"/>
        <v>15.983712307246606</v>
      </c>
      <c r="AQ268" s="158">
        <f t="shared" si="197"/>
        <v>1.6564797455385062E-2</v>
      </c>
      <c r="AR268" s="293"/>
      <c r="AS268" s="108">
        <v>639.28057893519724</v>
      </c>
      <c r="AT268" s="108">
        <f t="shared" si="198"/>
        <v>625.97830667657252</v>
      </c>
      <c r="AU268" s="108">
        <f t="shared" si="199"/>
        <v>-13.302272258624726</v>
      </c>
      <c r="AV268" s="180">
        <f t="shared" si="200"/>
        <v>-2.0808190795943378E-2</v>
      </c>
      <c r="AW268" s="293"/>
      <c r="AX268" s="108">
        <v>175.72851451898603</v>
      </c>
      <c r="AY268" s="108">
        <f t="shared" si="201"/>
        <v>189.52526426360663</v>
      </c>
      <c r="AZ268" s="157">
        <f t="shared" si="202"/>
        <v>13.796749744620598</v>
      </c>
      <c r="BA268" s="158">
        <f t="shared" si="203"/>
        <v>7.8511730338049215E-2</v>
      </c>
      <c r="BB268" s="293"/>
      <c r="BC268" s="108">
        <f t="shared" si="204"/>
        <v>1779.9295731821408</v>
      </c>
      <c r="BD268" s="108">
        <f t="shared" si="205"/>
        <v>1796.4077629753833</v>
      </c>
      <c r="BE268" s="157">
        <f t="shared" si="206"/>
        <v>16.478189793242564</v>
      </c>
      <c r="BF268" s="158">
        <f t="shared" si="207"/>
        <v>9.2577762859364244E-3</v>
      </c>
      <c r="BG268" s="294"/>
      <c r="BH268" s="108">
        <v>119.50228150228151</v>
      </c>
      <c r="BI268" s="108">
        <v>119.50228150228151</v>
      </c>
      <c r="BJ268" s="157">
        <f t="shared" si="208"/>
        <v>0</v>
      </c>
      <c r="BK268" s="158">
        <f t="shared" si="209"/>
        <v>0</v>
      </c>
      <c r="BL268" s="158"/>
      <c r="BM268" s="108">
        <f t="shared" si="210"/>
        <v>1899.4318546844224</v>
      </c>
      <c r="BN268" s="108">
        <f t="shared" si="211"/>
        <v>1918.0447761943901</v>
      </c>
      <c r="BO268" s="268">
        <f t="shared" si="212"/>
        <v>18.612921509967691</v>
      </c>
      <c r="BP268" s="158">
        <f t="shared" si="213"/>
        <v>9.7992046748421515E-3</v>
      </c>
    </row>
    <row r="269" spans="1:68">
      <c r="A269" s="82">
        <v>850</v>
      </c>
      <c r="B269" s="92">
        <v>13</v>
      </c>
      <c r="C269" s="92">
        <v>13</v>
      </c>
      <c r="D269" s="83" t="s">
        <v>282</v>
      </c>
      <c r="E269" s="85">
        <v>2368</v>
      </c>
      <c r="F269" s="108">
        <v>2349</v>
      </c>
      <c r="G269" s="157">
        <f t="shared" si="180"/>
        <v>-19</v>
      </c>
      <c r="H269" s="158">
        <f t="shared" si="181"/>
        <v>-8.0236486486486482E-3</v>
      </c>
      <c r="I269" s="158"/>
      <c r="J269" s="108">
        <v>1816140.263983238</v>
      </c>
      <c r="K269" s="291">
        <v>1929991.8575286637</v>
      </c>
      <c r="L269" s="157">
        <f t="shared" si="182"/>
        <v>113851.59354542568</v>
      </c>
      <c r="M269" s="158">
        <f t="shared" si="183"/>
        <v>6.2688766833306916E-2</v>
      </c>
      <c r="N269" s="158"/>
      <c r="O269" s="108">
        <v>1058748.8134188382</v>
      </c>
      <c r="P269" s="291">
        <v>953349.61667134508</v>
      </c>
      <c r="Q269" s="157">
        <f t="shared" si="184"/>
        <v>-105399.19674749312</v>
      </c>
      <c r="R269" s="158">
        <f t="shared" si="185"/>
        <v>-9.9550710623368108E-2</v>
      </c>
      <c r="S269" s="158"/>
      <c r="T269" s="108">
        <v>232401.95156787522</v>
      </c>
      <c r="U269" s="108">
        <v>250137.25084978653</v>
      </c>
      <c r="V269" s="157">
        <f t="shared" si="186"/>
        <v>17735.299281911313</v>
      </c>
      <c r="W269" s="158">
        <f t="shared" si="187"/>
        <v>7.6313039379669531E-2</v>
      </c>
      <c r="X269" s="159"/>
      <c r="Y269" s="89">
        <v>3107291.0289699514</v>
      </c>
      <c r="Z269" s="89">
        <v>3133478.7250497956</v>
      </c>
      <c r="AA269" s="157">
        <f t="shared" si="188"/>
        <v>26187.696079844143</v>
      </c>
      <c r="AB269" s="158">
        <f t="shared" si="189"/>
        <v>8.427822124059365E-3</v>
      </c>
      <c r="AC269" s="158"/>
      <c r="AD269" s="204">
        <v>-411332</v>
      </c>
      <c r="AE269" s="204">
        <v>-411332</v>
      </c>
      <c r="AF269" s="292">
        <f t="shared" si="190"/>
        <v>0</v>
      </c>
      <c r="AG269" s="203">
        <f t="shared" si="191"/>
        <v>0</v>
      </c>
      <c r="AH269" s="158"/>
      <c r="AI269" s="291">
        <f t="shared" si="178"/>
        <v>2695959.0289699514</v>
      </c>
      <c r="AJ269" s="291">
        <f t="shared" si="179"/>
        <v>2722146.7250497956</v>
      </c>
      <c r="AK269" s="157">
        <f t="shared" si="192"/>
        <v>26187.696079844143</v>
      </c>
      <c r="AL269" s="158">
        <f t="shared" si="193"/>
        <v>9.7136847401756363E-3</v>
      </c>
      <c r="AN269" s="108">
        <f t="shared" si="194"/>
        <v>766.95112499292145</v>
      </c>
      <c r="AO269" s="108">
        <f t="shared" si="195"/>
        <v>821.62275756860947</v>
      </c>
      <c r="AP269" s="157">
        <f t="shared" si="196"/>
        <v>54.671632575688022</v>
      </c>
      <c r="AQ269" s="158">
        <f t="shared" si="197"/>
        <v>7.1284376271294483E-2</v>
      </c>
      <c r="AR269" s="293"/>
      <c r="AS269" s="108">
        <v>447.10676242349587</v>
      </c>
      <c r="AT269" s="108">
        <f t="shared" si="198"/>
        <v>405.85339151611117</v>
      </c>
      <c r="AU269" s="108">
        <f t="shared" si="199"/>
        <v>-41.253370907384692</v>
      </c>
      <c r="AV269" s="180">
        <f t="shared" si="200"/>
        <v>-9.2267383037946168E-2</v>
      </c>
      <c r="AW269" s="293"/>
      <c r="AX269" s="108">
        <v>98.142716033731091</v>
      </c>
      <c r="AY269" s="108">
        <f t="shared" si="201"/>
        <v>106.48669682834675</v>
      </c>
      <c r="AZ269" s="157">
        <f t="shared" si="202"/>
        <v>8.3439807946156606</v>
      </c>
      <c r="BA269" s="158">
        <f t="shared" si="203"/>
        <v>8.5018849404451799E-2</v>
      </c>
      <c r="BB269" s="293"/>
      <c r="BC269" s="108">
        <f t="shared" si="204"/>
        <v>1312.2006034501485</v>
      </c>
      <c r="BD269" s="108">
        <f t="shared" si="205"/>
        <v>1333.9628459130674</v>
      </c>
      <c r="BE269" s="157">
        <f t="shared" si="206"/>
        <v>21.762242462918948</v>
      </c>
      <c r="BF269" s="158">
        <f t="shared" si="207"/>
        <v>1.6584539288962242E-2</v>
      </c>
      <c r="BG269" s="294"/>
      <c r="BH269" s="108">
        <v>-173.7043918918919</v>
      </c>
      <c r="BI269" s="108">
        <v>-173.7043918918919</v>
      </c>
      <c r="BJ269" s="157">
        <f t="shared" si="208"/>
        <v>0</v>
      </c>
      <c r="BK269" s="158">
        <f t="shared" si="209"/>
        <v>0</v>
      </c>
      <c r="BL269" s="158"/>
      <c r="BM269" s="108">
        <f t="shared" si="210"/>
        <v>1138.4962115582566</v>
      </c>
      <c r="BN269" s="108">
        <f t="shared" si="211"/>
        <v>1158.8534376542339</v>
      </c>
      <c r="BO269" s="268">
        <f t="shared" si="212"/>
        <v>20.357226095977239</v>
      </c>
      <c r="BP269" s="158">
        <f t="shared" si="213"/>
        <v>1.7880802666979771E-2</v>
      </c>
    </row>
    <row r="270" spans="1:68">
      <c r="A270" s="82">
        <v>851</v>
      </c>
      <c r="B270" s="92">
        <v>19</v>
      </c>
      <c r="C270" s="92">
        <v>19</v>
      </c>
      <c r="D270" s="83" t="s">
        <v>283</v>
      </c>
      <c r="E270" s="85">
        <v>21018</v>
      </c>
      <c r="F270" s="108">
        <v>20959</v>
      </c>
      <c r="G270" s="157">
        <f t="shared" si="180"/>
        <v>-59</v>
      </c>
      <c r="H270" s="158">
        <f t="shared" si="181"/>
        <v>-2.8071177086306976E-3</v>
      </c>
      <c r="I270" s="158"/>
      <c r="J270" s="108">
        <v>3541289.4089864623</v>
      </c>
      <c r="K270" s="291">
        <v>4012677.0255858954</v>
      </c>
      <c r="L270" s="157">
        <f t="shared" si="182"/>
        <v>471387.61659943312</v>
      </c>
      <c r="M270" s="158">
        <f t="shared" si="183"/>
        <v>0.13311185903169293</v>
      </c>
      <c r="N270" s="158"/>
      <c r="O270" s="108">
        <v>6208895.9296519831</v>
      </c>
      <c r="P270" s="291">
        <v>3487715.3384220102</v>
      </c>
      <c r="Q270" s="157">
        <f t="shared" si="184"/>
        <v>-2721180.5912299729</v>
      </c>
      <c r="R270" s="158">
        <f t="shared" si="185"/>
        <v>-0.43827125177511206</v>
      </c>
      <c r="S270" s="158"/>
      <c r="T270" s="108">
        <v>1826235.4940023492</v>
      </c>
      <c r="U270" s="108">
        <v>1960151.8098176823</v>
      </c>
      <c r="V270" s="157">
        <f t="shared" si="186"/>
        <v>133916.31581533304</v>
      </c>
      <c r="W270" s="158">
        <f t="shared" si="187"/>
        <v>7.332916059026108E-2</v>
      </c>
      <c r="X270" s="159"/>
      <c r="Y270" s="89">
        <v>11576420.832640795</v>
      </c>
      <c r="Z270" s="89">
        <v>9460544.1738255881</v>
      </c>
      <c r="AA270" s="157">
        <f t="shared" si="188"/>
        <v>-2115876.658815207</v>
      </c>
      <c r="AB270" s="158">
        <f t="shared" si="189"/>
        <v>-0.18277468393765506</v>
      </c>
      <c r="AC270" s="158"/>
      <c r="AD270" s="204">
        <v>-159551</v>
      </c>
      <c r="AE270" s="204">
        <v>-159551</v>
      </c>
      <c r="AF270" s="292">
        <f t="shared" si="190"/>
        <v>0</v>
      </c>
      <c r="AG270" s="203">
        <f t="shared" si="191"/>
        <v>0</v>
      </c>
      <c r="AH270" s="158"/>
      <c r="AI270" s="291">
        <f t="shared" si="178"/>
        <v>11416869.832640795</v>
      </c>
      <c r="AJ270" s="291">
        <f t="shared" si="179"/>
        <v>9300993.1738255881</v>
      </c>
      <c r="AK270" s="157">
        <f t="shared" si="192"/>
        <v>-2115876.658815207</v>
      </c>
      <c r="AL270" s="158">
        <f t="shared" si="193"/>
        <v>-0.18532896405334517</v>
      </c>
      <c r="AN270" s="108">
        <f t="shared" si="194"/>
        <v>168.48841036190228</v>
      </c>
      <c r="AO270" s="108">
        <f t="shared" si="195"/>
        <v>191.45364881845009</v>
      </c>
      <c r="AP270" s="157">
        <f t="shared" si="196"/>
        <v>22.965238456547809</v>
      </c>
      <c r="AQ270" s="158">
        <f t="shared" si="197"/>
        <v>0.13630159135111994</v>
      </c>
      <c r="AR270" s="293"/>
      <c r="AS270" s="108">
        <v>295.40850364696848</v>
      </c>
      <c r="AT270" s="108">
        <f t="shared" si="198"/>
        <v>166.40657180313994</v>
      </c>
      <c r="AU270" s="108">
        <f t="shared" si="199"/>
        <v>-129.00193184382854</v>
      </c>
      <c r="AV270" s="180">
        <f t="shared" si="200"/>
        <v>-0.43668997422631362</v>
      </c>
      <c r="AW270" s="293"/>
      <c r="AX270" s="108">
        <v>86.889118565151264</v>
      </c>
      <c r="AY270" s="108">
        <f t="shared" si="201"/>
        <v>93.523155199087853</v>
      </c>
      <c r="AZ270" s="157">
        <f t="shared" si="202"/>
        <v>6.6340366339365886</v>
      </c>
      <c r="BA270" s="158">
        <f t="shared" si="203"/>
        <v>7.635060342984433E-2</v>
      </c>
      <c r="BB270" s="293"/>
      <c r="BC270" s="108">
        <f t="shared" si="204"/>
        <v>550.78603257402199</v>
      </c>
      <c r="BD270" s="108">
        <f t="shared" si="205"/>
        <v>451.38337582067788</v>
      </c>
      <c r="BE270" s="157">
        <f t="shared" si="206"/>
        <v>-99.402656753344104</v>
      </c>
      <c r="BF270" s="158">
        <f t="shared" si="207"/>
        <v>-0.18047417849141817</v>
      </c>
      <c r="BG270" s="294"/>
      <c r="BH270" s="108">
        <v>-7.5911599581311258</v>
      </c>
      <c r="BI270" s="108">
        <v>-7.5911599581311258</v>
      </c>
      <c r="BJ270" s="157">
        <f t="shared" si="208"/>
        <v>0</v>
      </c>
      <c r="BK270" s="158">
        <f t="shared" si="209"/>
        <v>0</v>
      </c>
      <c r="BL270" s="158"/>
      <c r="BM270" s="108">
        <f t="shared" si="210"/>
        <v>543.19487261589086</v>
      </c>
      <c r="BN270" s="108">
        <f t="shared" si="211"/>
        <v>443.77084659695538</v>
      </c>
      <c r="BO270" s="268">
        <f t="shared" si="212"/>
        <v>-99.424026018935479</v>
      </c>
      <c r="BP270" s="158">
        <f t="shared" si="213"/>
        <v>-0.18303564895621013</v>
      </c>
    </row>
    <row r="271" spans="1:68">
      <c r="A271" s="82">
        <v>853</v>
      </c>
      <c r="B271" s="92">
        <v>2</v>
      </c>
      <c r="C271" s="92">
        <v>2</v>
      </c>
      <c r="D271" s="83" t="s">
        <v>284</v>
      </c>
      <c r="E271" s="85">
        <v>201863</v>
      </c>
      <c r="F271" s="108">
        <v>206073</v>
      </c>
      <c r="G271" s="157">
        <f t="shared" si="180"/>
        <v>4210</v>
      </c>
      <c r="H271" s="158">
        <f t="shared" si="181"/>
        <v>2.08557288854322E-2</v>
      </c>
      <c r="I271" s="158"/>
      <c r="J271" s="108">
        <v>34666850.89157863</v>
      </c>
      <c r="K271" s="291">
        <v>45343129.940951891</v>
      </c>
      <c r="L271" s="157">
        <f t="shared" si="182"/>
        <v>10676279.049373262</v>
      </c>
      <c r="M271" s="158">
        <f t="shared" si="183"/>
        <v>0.30796795136551541</v>
      </c>
      <c r="N271" s="158"/>
      <c r="O271" s="108">
        <v>-2215592.3726901491</v>
      </c>
      <c r="P271" s="291">
        <v>-812676.50260739285</v>
      </c>
      <c r="Q271" s="157">
        <f t="shared" si="184"/>
        <v>1402915.8700827563</v>
      </c>
      <c r="R271" s="158">
        <f t="shared" si="185"/>
        <v>-0.63320125460594112</v>
      </c>
      <c r="S271" s="158"/>
      <c r="T271" s="108">
        <v>24632053.048204392</v>
      </c>
      <c r="U271" s="108">
        <v>25935321.506804086</v>
      </c>
      <c r="V271" s="157">
        <f t="shared" si="186"/>
        <v>1303268.4585996941</v>
      </c>
      <c r="W271" s="158">
        <f t="shared" si="187"/>
        <v>5.2909453225406182E-2</v>
      </c>
      <c r="X271" s="159"/>
      <c r="Y271" s="89">
        <v>57083311.567092873</v>
      </c>
      <c r="Z271" s="89">
        <v>70465774.945148587</v>
      </c>
      <c r="AA271" s="157">
        <f t="shared" si="188"/>
        <v>13382463.378055714</v>
      </c>
      <c r="AB271" s="158">
        <f t="shared" si="189"/>
        <v>0.23443740404455399</v>
      </c>
      <c r="AC271" s="158"/>
      <c r="AD271" s="204">
        <v>48831670</v>
      </c>
      <c r="AE271" s="204">
        <v>48831670</v>
      </c>
      <c r="AF271" s="292">
        <f t="shared" si="190"/>
        <v>0</v>
      </c>
      <c r="AG271" s="203">
        <f t="shared" si="191"/>
        <v>0</v>
      </c>
      <c r="AH271" s="158"/>
      <c r="AI271" s="291">
        <f t="shared" si="178"/>
        <v>105914981.56709287</v>
      </c>
      <c r="AJ271" s="291">
        <f t="shared" si="179"/>
        <v>119297444.94514859</v>
      </c>
      <c r="AK271" s="157">
        <f t="shared" si="192"/>
        <v>13382463.378055722</v>
      </c>
      <c r="AL271" s="158">
        <f t="shared" si="193"/>
        <v>0.1263509956764565</v>
      </c>
      <c r="AN271" s="108">
        <f t="shared" si="194"/>
        <v>171.7345471511799</v>
      </c>
      <c r="AO271" s="108">
        <f t="shared" si="195"/>
        <v>220.03430794403872</v>
      </c>
      <c r="AP271" s="157">
        <f t="shared" si="196"/>
        <v>48.29976079285882</v>
      </c>
      <c r="AQ271" s="158">
        <f t="shared" si="197"/>
        <v>0.28124661923928435</v>
      </c>
      <c r="AR271" s="293"/>
      <c r="AS271" s="108">
        <v>-10.975723003671545</v>
      </c>
      <c r="AT271" s="108">
        <f t="shared" si="198"/>
        <v>-3.9436340646634584</v>
      </c>
      <c r="AU271" s="108">
        <f t="shared" si="199"/>
        <v>7.0320889390080872</v>
      </c>
      <c r="AV271" s="180">
        <f t="shared" si="200"/>
        <v>-0.64069482590401994</v>
      </c>
      <c r="AW271" s="293"/>
      <c r="AX271" s="108">
        <v>122.02361526483007</v>
      </c>
      <c r="AY271" s="108">
        <f t="shared" si="201"/>
        <v>125.85501985609025</v>
      </c>
      <c r="AZ271" s="157">
        <f t="shared" si="202"/>
        <v>3.8314045912601813</v>
      </c>
      <c r="BA271" s="158">
        <f t="shared" si="203"/>
        <v>3.1398877856100349E-2</v>
      </c>
      <c r="BB271" s="293"/>
      <c r="BC271" s="108">
        <f t="shared" si="204"/>
        <v>282.78243941233842</v>
      </c>
      <c r="BD271" s="108">
        <f t="shared" si="205"/>
        <v>341.94569373546551</v>
      </c>
      <c r="BE271" s="157">
        <f t="shared" si="206"/>
        <v>59.163254323127092</v>
      </c>
      <c r="BF271" s="158">
        <f t="shared" si="207"/>
        <v>0.20921827552685604</v>
      </c>
      <c r="BG271" s="294"/>
      <c r="BH271" s="108">
        <v>241.90500487954702</v>
      </c>
      <c r="BI271" s="108">
        <v>241.90500487954702</v>
      </c>
      <c r="BJ271" s="157">
        <f t="shared" si="208"/>
        <v>0</v>
      </c>
      <c r="BK271" s="158">
        <f t="shared" si="209"/>
        <v>0</v>
      </c>
      <c r="BL271" s="158"/>
      <c r="BM271" s="108">
        <f t="shared" si="210"/>
        <v>524.68744429188541</v>
      </c>
      <c r="BN271" s="108">
        <f t="shared" si="211"/>
        <v>578.90866316862753</v>
      </c>
      <c r="BO271" s="268">
        <f t="shared" si="212"/>
        <v>54.221218876742114</v>
      </c>
      <c r="BP271" s="158">
        <f t="shared" si="213"/>
        <v>0.10334003503727576</v>
      </c>
    </row>
    <row r="272" spans="1:68">
      <c r="A272" s="82">
        <v>854</v>
      </c>
      <c r="B272" s="92">
        <v>19</v>
      </c>
      <c r="C272" s="92">
        <v>19</v>
      </c>
      <c r="D272" s="83" t="s">
        <v>285</v>
      </c>
      <c r="E272" s="85">
        <v>3253</v>
      </c>
      <c r="F272" s="108">
        <v>3191</v>
      </c>
      <c r="G272" s="157">
        <f t="shared" si="180"/>
        <v>-62</v>
      </c>
      <c r="H272" s="158">
        <f t="shared" si="181"/>
        <v>-1.9059329849369814E-2</v>
      </c>
      <c r="I272" s="158"/>
      <c r="J272" s="108">
        <v>1128931.3193726104</v>
      </c>
      <c r="K272" s="291">
        <v>1263030.9027719027</v>
      </c>
      <c r="L272" s="157">
        <f t="shared" si="182"/>
        <v>134099.58339929231</v>
      </c>
      <c r="M272" s="158">
        <f t="shared" si="183"/>
        <v>0.11878453640015629</v>
      </c>
      <c r="N272" s="158"/>
      <c r="O272" s="108">
        <v>1441043.5113467067</v>
      </c>
      <c r="P272" s="291">
        <v>1166624.567382958</v>
      </c>
      <c r="Q272" s="157">
        <f t="shared" si="184"/>
        <v>-274418.94396374864</v>
      </c>
      <c r="R272" s="158">
        <f t="shared" si="185"/>
        <v>-0.19043071343993931</v>
      </c>
      <c r="S272" s="158"/>
      <c r="T272" s="108">
        <v>441790.74599143118</v>
      </c>
      <c r="U272" s="108">
        <v>473656.32172734611</v>
      </c>
      <c r="V272" s="157">
        <f t="shared" si="186"/>
        <v>31865.575735914928</v>
      </c>
      <c r="W272" s="158">
        <f t="shared" si="187"/>
        <v>7.212821007466956E-2</v>
      </c>
      <c r="X272" s="159"/>
      <c r="Y272" s="89">
        <v>3011765.5767107485</v>
      </c>
      <c r="Z272" s="89">
        <v>2903311.7918822072</v>
      </c>
      <c r="AA272" s="157">
        <f t="shared" si="188"/>
        <v>-108453.78482854133</v>
      </c>
      <c r="AB272" s="158">
        <f t="shared" si="189"/>
        <v>-3.601003533182931E-2</v>
      </c>
      <c r="AC272" s="158"/>
      <c r="AD272" s="204">
        <v>-9860</v>
      </c>
      <c r="AE272" s="204">
        <v>-9860</v>
      </c>
      <c r="AF272" s="292">
        <f t="shared" si="190"/>
        <v>0</v>
      </c>
      <c r="AG272" s="203">
        <f t="shared" si="191"/>
        <v>0</v>
      </c>
      <c r="AH272" s="158"/>
      <c r="AI272" s="291">
        <f t="shared" si="178"/>
        <v>3001905.5767107485</v>
      </c>
      <c r="AJ272" s="291">
        <f t="shared" si="179"/>
        <v>2893451.7918822072</v>
      </c>
      <c r="AK272" s="157">
        <f t="shared" si="192"/>
        <v>-108453.78482854133</v>
      </c>
      <c r="AL272" s="158">
        <f t="shared" si="193"/>
        <v>-3.6128313185445508E-2</v>
      </c>
      <c r="AN272" s="108">
        <f t="shared" si="194"/>
        <v>347.04313537430386</v>
      </c>
      <c r="AO272" s="108">
        <f t="shared" si="195"/>
        <v>395.81037379251103</v>
      </c>
      <c r="AP272" s="157">
        <f t="shared" si="196"/>
        <v>48.767238418207171</v>
      </c>
      <c r="AQ272" s="158">
        <f t="shared" si="197"/>
        <v>0.14052212375735137</v>
      </c>
      <c r="AR272" s="293"/>
      <c r="AS272" s="108">
        <v>442.98909048469312</v>
      </c>
      <c r="AT272" s="108">
        <f t="shared" si="198"/>
        <v>365.59842287150047</v>
      </c>
      <c r="AU272" s="108">
        <f t="shared" si="199"/>
        <v>-77.390667613192647</v>
      </c>
      <c r="AV272" s="180">
        <f t="shared" si="200"/>
        <v>-0.17470106888753453</v>
      </c>
      <c r="AW272" s="293"/>
      <c r="AX272" s="108">
        <v>135.81025084273938</v>
      </c>
      <c r="AY272" s="108">
        <f t="shared" si="201"/>
        <v>148.43507418594362</v>
      </c>
      <c r="AZ272" s="157">
        <f t="shared" si="202"/>
        <v>12.624823343204241</v>
      </c>
      <c r="BA272" s="158">
        <f t="shared" si="203"/>
        <v>9.2959281533343721E-2</v>
      </c>
      <c r="BB272" s="293"/>
      <c r="BC272" s="108">
        <f t="shared" si="204"/>
        <v>925.84247670173636</v>
      </c>
      <c r="BD272" s="108">
        <f t="shared" si="205"/>
        <v>909.84387084995524</v>
      </c>
      <c r="BE272" s="157">
        <f t="shared" si="206"/>
        <v>-15.998605851781122</v>
      </c>
      <c r="BF272" s="158">
        <f t="shared" si="207"/>
        <v>-1.728005168738346E-2</v>
      </c>
      <c r="BG272" s="294"/>
      <c r="BH272" s="108">
        <v>-3.0310482631417153</v>
      </c>
      <c r="BI272" s="108">
        <v>-3.0310482631417153</v>
      </c>
      <c r="BJ272" s="157">
        <f t="shared" si="208"/>
        <v>0</v>
      </c>
      <c r="BK272" s="158">
        <f t="shared" si="209"/>
        <v>0</v>
      </c>
      <c r="BL272" s="158"/>
      <c r="BM272" s="108">
        <f t="shared" si="210"/>
        <v>922.8114284385947</v>
      </c>
      <c r="BN272" s="108">
        <f t="shared" si="211"/>
        <v>906.7539303924184</v>
      </c>
      <c r="BO272" s="268">
        <f t="shared" si="212"/>
        <v>-16.057498046176306</v>
      </c>
      <c r="BP272" s="158">
        <f t="shared" si="213"/>
        <v>-1.7400627637810834E-2</v>
      </c>
    </row>
    <row r="273" spans="1:68">
      <c r="A273" s="82">
        <v>857</v>
      </c>
      <c r="B273" s="92">
        <v>11</v>
      </c>
      <c r="C273" s="92">
        <v>11</v>
      </c>
      <c r="D273" s="83" t="s">
        <v>286</v>
      </c>
      <c r="E273" s="85">
        <v>2313</v>
      </c>
      <c r="F273" s="108">
        <v>2311</v>
      </c>
      <c r="G273" s="157">
        <f t="shared" si="180"/>
        <v>-2</v>
      </c>
      <c r="H273" s="158">
        <f t="shared" si="181"/>
        <v>-8.6467790747946386E-4</v>
      </c>
      <c r="I273" s="158"/>
      <c r="J273" s="108">
        <v>-1583598.6685286751</v>
      </c>
      <c r="K273" s="291">
        <v>-1608040.5074073309</v>
      </c>
      <c r="L273" s="157">
        <f t="shared" si="182"/>
        <v>-24441.838878655806</v>
      </c>
      <c r="M273" s="158">
        <f t="shared" si="183"/>
        <v>1.5434364378043314E-2</v>
      </c>
      <c r="N273" s="158"/>
      <c r="O273" s="108">
        <v>1257965.7852350762</v>
      </c>
      <c r="P273" s="291">
        <v>1091870.8629604105</v>
      </c>
      <c r="Q273" s="157">
        <f t="shared" si="184"/>
        <v>-166094.92227466567</v>
      </c>
      <c r="R273" s="158">
        <f t="shared" si="185"/>
        <v>-0.1320345308466617</v>
      </c>
      <c r="S273" s="158"/>
      <c r="T273" s="108">
        <v>387001.52356012899</v>
      </c>
      <c r="U273" s="108">
        <v>416427.19205773494</v>
      </c>
      <c r="V273" s="157">
        <f t="shared" si="186"/>
        <v>29425.668497605948</v>
      </c>
      <c r="W273" s="158">
        <f t="shared" si="187"/>
        <v>7.6035019776954538E-2</v>
      </c>
      <c r="X273" s="159"/>
      <c r="Y273" s="89">
        <v>61368.640266530099</v>
      </c>
      <c r="Z273" s="89">
        <v>-99742.452389185433</v>
      </c>
      <c r="AA273" s="157">
        <f t="shared" si="188"/>
        <v>-161111.09265571553</v>
      </c>
      <c r="AB273" s="158">
        <f t="shared" si="189"/>
        <v>-2.6253000222262388</v>
      </c>
      <c r="AC273" s="158"/>
      <c r="AD273" s="204">
        <v>138965</v>
      </c>
      <c r="AE273" s="204">
        <v>138965</v>
      </c>
      <c r="AF273" s="292">
        <f t="shared" si="190"/>
        <v>0</v>
      </c>
      <c r="AG273" s="203">
        <f t="shared" si="191"/>
        <v>0</v>
      </c>
      <c r="AH273" s="158"/>
      <c r="AI273" s="291">
        <f t="shared" si="178"/>
        <v>200333.6402665301</v>
      </c>
      <c r="AJ273" s="291">
        <f t="shared" si="179"/>
        <v>39222.547610814567</v>
      </c>
      <c r="AK273" s="157">
        <f t="shared" si="192"/>
        <v>-161111.09265571553</v>
      </c>
      <c r="AL273" s="158">
        <f t="shared" si="193"/>
        <v>-0.80421387262452937</v>
      </c>
      <c r="AN273" s="108">
        <f t="shared" si="194"/>
        <v>-684.65139149532001</v>
      </c>
      <c r="AO273" s="108">
        <f t="shared" si="195"/>
        <v>-695.82021090754256</v>
      </c>
      <c r="AP273" s="157">
        <f t="shared" si="196"/>
        <v>-11.168819412222547</v>
      </c>
      <c r="AQ273" s="158">
        <f t="shared" si="197"/>
        <v>1.6313147904116823E-2</v>
      </c>
      <c r="AR273" s="293"/>
      <c r="AS273" s="108">
        <v>543.86761142891316</v>
      </c>
      <c r="AT273" s="108">
        <f t="shared" si="198"/>
        <v>472.46683814816555</v>
      </c>
      <c r="AU273" s="108">
        <f t="shared" si="199"/>
        <v>-71.400773280747615</v>
      </c>
      <c r="AV273" s="180">
        <f t="shared" si="200"/>
        <v>-0.13128337076950597</v>
      </c>
      <c r="AW273" s="293"/>
      <c r="AX273" s="108">
        <v>167.31583379166838</v>
      </c>
      <c r="AY273" s="108">
        <f t="shared" si="201"/>
        <v>180.19350586660966</v>
      </c>
      <c r="AZ273" s="157">
        <f t="shared" si="202"/>
        <v>12.877672074941273</v>
      </c>
      <c r="BA273" s="158">
        <f t="shared" si="203"/>
        <v>7.6966248699305864E-2</v>
      </c>
      <c r="BB273" s="293"/>
      <c r="BC273" s="108">
        <f t="shared" si="204"/>
        <v>26.532053725261608</v>
      </c>
      <c r="BD273" s="108">
        <f t="shared" si="205"/>
        <v>-43.15986689276739</v>
      </c>
      <c r="BE273" s="157">
        <f t="shared" si="206"/>
        <v>-69.691920618029002</v>
      </c>
      <c r="BF273" s="158">
        <f t="shared" si="207"/>
        <v>-2.6267065994847645</v>
      </c>
      <c r="BG273" s="294"/>
      <c r="BH273" s="108">
        <v>60.079982706441854</v>
      </c>
      <c r="BI273" s="108">
        <v>60.079982706441854</v>
      </c>
      <c r="BJ273" s="157">
        <f t="shared" si="208"/>
        <v>0</v>
      </c>
      <c r="BK273" s="158">
        <f t="shared" si="209"/>
        <v>0</v>
      </c>
      <c r="BL273" s="158"/>
      <c r="BM273" s="108">
        <f t="shared" si="210"/>
        <v>86.612036431703459</v>
      </c>
      <c r="BN273" s="108">
        <f t="shared" si="211"/>
        <v>16.972110606150828</v>
      </c>
      <c r="BO273" s="268">
        <f t="shared" si="212"/>
        <v>-69.639925825552638</v>
      </c>
      <c r="BP273" s="158">
        <f t="shared" si="213"/>
        <v>-0.80404443417591376</v>
      </c>
    </row>
    <row r="274" spans="1:68">
      <c r="A274" s="82">
        <v>858</v>
      </c>
      <c r="B274" s="92">
        <v>1</v>
      </c>
      <c r="C274" s="93">
        <v>35</v>
      </c>
      <c r="D274" s="83" t="s">
        <v>287</v>
      </c>
      <c r="E274" s="85">
        <v>41338</v>
      </c>
      <c r="F274" s="108">
        <v>42225</v>
      </c>
      <c r="G274" s="157">
        <f t="shared" si="180"/>
        <v>887</v>
      </c>
      <c r="H274" s="158">
        <f t="shared" si="181"/>
        <v>2.1457254826068025E-2</v>
      </c>
      <c r="I274" s="158"/>
      <c r="J274" s="108">
        <v>32967462.867159531</v>
      </c>
      <c r="K274" s="291">
        <v>32663789.908829827</v>
      </c>
      <c r="L274" s="157">
        <f t="shared" si="182"/>
        <v>-303672.95832970366</v>
      </c>
      <c r="M274" s="158">
        <f t="shared" si="183"/>
        <v>-9.2112929512755091E-3</v>
      </c>
      <c r="N274" s="158"/>
      <c r="O274" s="108">
        <v>-905598.72621046787</v>
      </c>
      <c r="P274" s="291">
        <v>-963985.02684763051</v>
      </c>
      <c r="Q274" s="157">
        <f t="shared" si="184"/>
        <v>-58386.30063716264</v>
      </c>
      <c r="R274" s="158">
        <f t="shared" si="185"/>
        <v>6.4472595805742369E-2</v>
      </c>
      <c r="S274" s="158"/>
      <c r="T274" s="108">
        <v>2278167.5324566048</v>
      </c>
      <c r="U274" s="108">
        <v>2297067.4755605711</v>
      </c>
      <c r="V274" s="157">
        <f t="shared" si="186"/>
        <v>18899.943103966303</v>
      </c>
      <c r="W274" s="158">
        <f t="shared" si="187"/>
        <v>8.2961164333625742E-3</v>
      </c>
      <c r="X274" s="159"/>
      <c r="Y274" s="89">
        <v>34340031.67340567</v>
      </c>
      <c r="Z274" s="89">
        <v>33996872.357542768</v>
      </c>
      <c r="AA274" s="157">
        <f t="shared" si="188"/>
        <v>-343159.31586290151</v>
      </c>
      <c r="AB274" s="158">
        <f t="shared" si="189"/>
        <v>-9.9929819263579241E-3</v>
      </c>
      <c r="AC274" s="158"/>
      <c r="AD274" s="204">
        <v>-2704969</v>
      </c>
      <c r="AE274" s="204">
        <v>-2704969</v>
      </c>
      <c r="AF274" s="292">
        <f t="shared" si="190"/>
        <v>0</v>
      </c>
      <c r="AG274" s="203">
        <f t="shared" si="191"/>
        <v>0</v>
      </c>
      <c r="AH274" s="158"/>
      <c r="AI274" s="291">
        <f t="shared" si="178"/>
        <v>31635062.67340567</v>
      </c>
      <c r="AJ274" s="291">
        <f t="shared" si="179"/>
        <v>31291903.357542768</v>
      </c>
      <c r="AK274" s="157">
        <f t="shared" si="192"/>
        <v>-343159.31586290151</v>
      </c>
      <c r="AL274" s="158">
        <f t="shared" si="193"/>
        <v>-1.0847435941746428E-2</v>
      </c>
      <c r="AN274" s="108">
        <f t="shared" si="194"/>
        <v>797.50986663988419</v>
      </c>
      <c r="AO274" s="108">
        <f t="shared" si="195"/>
        <v>773.56518434173654</v>
      </c>
      <c r="AP274" s="157">
        <f t="shared" si="196"/>
        <v>-23.944682298147654</v>
      </c>
      <c r="AQ274" s="158">
        <f t="shared" si="197"/>
        <v>-3.0024308538065876E-2</v>
      </c>
      <c r="AR274" s="293"/>
      <c r="AS274" s="108">
        <v>-21.907173211342297</v>
      </c>
      <c r="AT274" s="108">
        <f t="shared" si="198"/>
        <v>-22.829722364656732</v>
      </c>
      <c r="AU274" s="108">
        <f t="shared" si="199"/>
        <v>-0.92254915331443499</v>
      </c>
      <c r="AV274" s="180">
        <f t="shared" si="200"/>
        <v>4.2111738671824217E-2</v>
      </c>
      <c r="AW274" s="293"/>
      <c r="AX274" s="108">
        <v>55.110734250728257</v>
      </c>
      <c r="AY274" s="108">
        <f t="shared" si="201"/>
        <v>54.40065069415207</v>
      </c>
      <c r="AZ274" s="157">
        <f t="shared" si="202"/>
        <v>-0.71008355657618694</v>
      </c>
      <c r="BA274" s="158">
        <f t="shared" si="203"/>
        <v>-1.2884668771525278E-2</v>
      </c>
      <c r="BB274" s="293"/>
      <c r="BC274" s="108">
        <f t="shared" si="204"/>
        <v>830.71342767927013</v>
      </c>
      <c r="BD274" s="108">
        <f t="shared" si="205"/>
        <v>805.1361126712319</v>
      </c>
      <c r="BE274" s="157">
        <f t="shared" si="206"/>
        <v>-25.577315008038227</v>
      </c>
      <c r="BF274" s="158">
        <f t="shared" si="207"/>
        <v>-3.078957695374266E-2</v>
      </c>
      <c r="BG274" s="294"/>
      <c r="BH274" s="108">
        <v>-65.435410518167302</v>
      </c>
      <c r="BI274" s="108">
        <v>-65.435410518167302</v>
      </c>
      <c r="BJ274" s="157">
        <f t="shared" si="208"/>
        <v>0</v>
      </c>
      <c r="BK274" s="158">
        <f t="shared" si="209"/>
        <v>0</v>
      </c>
      <c r="BL274" s="158"/>
      <c r="BM274" s="108">
        <f t="shared" si="210"/>
        <v>765.27801716110287</v>
      </c>
      <c r="BN274" s="108">
        <f t="shared" si="211"/>
        <v>741.07527193706972</v>
      </c>
      <c r="BO274" s="268">
        <f t="shared" si="212"/>
        <v>-24.202745224033151</v>
      </c>
      <c r="BP274" s="158">
        <f t="shared" si="213"/>
        <v>-3.1626081869980199E-2</v>
      </c>
    </row>
    <row r="275" spans="1:68">
      <c r="A275" s="82">
        <v>859</v>
      </c>
      <c r="B275" s="92">
        <v>17</v>
      </c>
      <c r="C275" s="92">
        <v>17</v>
      </c>
      <c r="D275" s="83" t="s">
        <v>288</v>
      </c>
      <c r="E275" s="85">
        <v>6525</v>
      </c>
      <c r="F275" s="108">
        <v>6501</v>
      </c>
      <c r="G275" s="157">
        <f t="shared" si="180"/>
        <v>-24</v>
      </c>
      <c r="H275" s="158">
        <f t="shared" si="181"/>
        <v>-3.6781609195402297E-3</v>
      </c>
      <c r="I275" s="158"/>
      <c r="J275" s="108">
        <v>7285990.6823436534</v>
      </c>
      <c r="K275" s="291">
        <v>6881265.7439282183</v>
      </c>
      <c r="L275" s="157">
        <f t="shared" si="182"/>
        <v>-404724.93841543514</v>
      </c>
      <c r="M275" s="158">
        <f t="shared" si="183"/>
        <v>-5.5548374416154074E-2</v>
      </c>
      <c r="N275" s="158"/>
      <c r="O275" s="108">
        <v>4801935.6825613212</v>
      </c>
      <c r="P275" s="291">
        <v>4833093.7523663035</v>
      </c>
      <c r="Q275" s="157">
        <f t="shared" si="184"/>
        <v>31158.069804982282</v>
      </c>
      <c r="R275" s="158">
        <f t="shared" si="185"/>
        <v>6.4886478838389544E-3</v>
      </c>
      <c r="S275" s="158"/>
      <c r="T275" s="108">
        <v>411420.72695270064</v>
      </c>
      <c r="U275" s="108">
        <v>452442.34959827928</v>
      </c>
      <c r="V275" s="157">
        <f t="shared" si="186"/>
        <v>41021.622645578638</v>
      </c>
      <c r="W275" s="158">
        <f t="shared" si="187"/>
        <v>9.9707233880549542E-2</v>
      </c>
      <c r="X275" s="159"/>
      <c r="Y275" s="89">
        <v>12499347.091857674</v>
      </c>
      <c r="Z275" s="89">
        <v>12166801.8458928</v>
      </c>
      <c r="AA275" s="157">
        <f t="shared" si="188"/>
        <v>-332545.24596487358</v>
      </c>
      <c r="AB275" s="158">
        <f t="shared" si="189"/>
        <v>-2.6605009327367209E-2</v>
      </c>
      <c r="AC275" s="158"/>
      <c r="AD275" s="204">
        <v>-926108</v>
      </c>
      <c r="AE275" s="204">
        <v>-926108</v>
      </c>
      <c r="AF275" s="292">
        <f t="shared" si="190"/>
        <v>0</v>
      </c>
      <c r="AG275" s="203">
        <f t="shared" si="191"/>
        <v>0</v>
      </c>
      <c r="AH275" s="158"/>
      <c r="AI275" s="291">
        <f t="shared" si="178"/>
        <v>11573239.091857674</v>
      </c>
      <c r="AJ275" s="291">
        <f t="shared" si="179"/>
        <v>11240693.8458928</v>
      </c>
      <c r="AK275" s="157">
        <f t="shared" si="192"/>
        <v>-332545.24596487358</v>
      </c>
      <c r="AL275" s="158">
        <f t="shared" si="193"/>
        <v>-2.8733982191626459E-2</v>
      </c>
      <c r="AN275" s="108">
        <f t="shared" si="194"/>
        <v>1116.6269244971115</v>
      </c>
      <c r="AO275" s="108">
        <f t="shared" si="195"/>
        <v>1058.4934231546251</v>
      </c>
      <c r="AP275" s="157">
        <f t="shared" si="196"/>
        <v>-58.133501342486397</v>
      </c>
      <c r="AQ275" s="158">
        <f t="shared" si="197"/>
        <v>-5.2061704824704659E-2</v>
      </c>
      <c r="AR275" s="293"/>
      <c r="AS275" s="108">
        <v>735.92884023928298</v>
      </c>
      <c r="AT275" s="108">
        <f t="shared" si="198"/>
        <v>743.43850982407378</v>
      </c>
      <c r="AU275" s="108">
        <f t="shared" si="199"/>
        <v>7.5096695847907995</v>
      </c>
      <c r="AV275" s="180">
        <f t="shared" si="200"/>
        <v>1.0204342015389795E-2</v>
      </c>
      <c r="AW275" s="293"/>
      <c r="AX275" s="108">
        <v>63.052984973593965</v>
      </c>
      <c r="AY275" s="108">
        <f t="shared" si="201"/>
        <v>69.59580827538521</v>
      </c>
      <c r="AZ275" s="157">
        <f t="shared" si="202"/>
        <v>6.5428233017912447</v>
      </c>
      <c r="BA275" s="158">
        <f t="shared" si="203"/>
        <v>0.10376706676981783</v>
      </c>
      <c r="BB275" s="293"/>
      <c r="BC275" s="108">
        <f t="shared" si="204"/>
        <v>1915.6087497099884</v>
      </c>
      <c r="BD275" s="108">
        <f t="shared" si="205"/>
        <v>1871.527741254084</v>
      </c>
      <c r="BE275" s="157">
        <f t="shared" si="206"/>
        <v>-44.081008455904339</v>
      </c>
      <c r="BF275" s="158">
        <f t="shared" si="207"/>
        <v>-2.301148836503171E-2</v>
      </c>
      <c r="BG275" s="294"/>
      <c r="BH275" s="108">
        <v>-141.93226053639847</v>
      </c>
      <c r="BI275" s="108">
        <v>-141.93226053639847</v>
      </c>
      <c r="BJ275" s="157">
        <f t="shared" si="208"/>
        <v>0</v>
      </c>
      <c r="BK275" s="158">
        <f t="shared" si="209"/>
        <v>0</v>
      </c>
      <c r="BL275" s="158"/>
      <c r="BM275" s="108">
        <f t="shared" si="210"/>
        <v>1773.6764891735897</v>
      </c>
      <c r="BN275" s="108">
        <f t="shared" si="211"/>
        <v>1729.0715037521611</v>
      </c>
      <c r="BO275" s="268">
        <f t="shared" si="212"/>
        <v>-44.604985421428637</v>
      </c>
      <c r="BP275" s="158">
        <f t="shared" si="213"/>
        <v>-2.5148320843003037E-2</v>
      </c>
    </row>
    <row r="276" spans="1:68">
      <c r="A276" s="82">
        <v>886</v>
      </c>
      <c r="B276" s="92">
        <v>4</v>
      </c>
      <c r="C276" s="92">
        <v>4</v>
      </c>
      <c r="D276" s="83" t="s">
        <v>289</v>
      </c>
      <c r="E276" s="85">
        <v>12533</v>
      </c>
      <c r="F276" s="108">
        <v>12382</v>
      </c>
      <c r="G276" s="157">
        <f t="shared" si="180"/>
        <v>-151</v>
      </c>
      <c r="H276" s="158">
        <f t="shared" si="181"/>
        <v>-1.2048192771084338E-2</v>
      </c>
      <c r="I276" s="158"/>
      <c r="J276" s="108">
        <v>3668172.741622217</v>
      </c>
      <c r="K276" s="291">
        <v>3797414.7324039903</v>
      </c>
      <c r="L276" s="157">
        <f t="shared" si="182"/>
        <v>129241.99078177335</v>
      </c>
      <c r="M276" s="158">
        <f t="shared" si="183"/>
        <v>3.5233343652354067E-2</v>
      </c>
      <c r="N276" s="158"/>
      <c r="O276" s="108">
        <v>3818667.6604900956</v>
      </c>
      <c r="P276" s="291">
        <v>4067463.5604810449</v>
      </c>
      <c r="Q276" s="157">
        <f t="shared" si="184"/>
        <v>248795.89999094931</v>
      </c>
      <c r="R276" s="158">
        <f t="shared" si="185"/>
        <v>6.5152540653149779E-2</v>
      </c>
      <c r="S276" s="158"/>
      <c r="T276" s="108">
        <v>856658.33900917671</v>
      </c>
      <c r="U276" s="108">
        <v>942439.07687551004</v>
      </c>
      <c r="V276" s="157">
        <f t="shared" si="186"/>
        <v>85780.737866333337</v>
      </c>
      <c r="W276" s="158">
        <f t="shared" si="187"/>
        <v>0.10013413044639076</v>
      </c>
      <c r="X276" s="159"/>
      <c r="Y276" s="89">
        <v>8343498.7411214896</v>
      </c>
      <c r="Z276" s="89">
        <v>8807317.369760545</v>
      </c>
      <c r="AA276" s="157">
        <f t="shared" si="188"/>
        <v>463818.62863905542</v>
      </c>
      <c r="AB276" s="158">
        <f t="shared" si="189"/>
        <v>5.5590423517785696E-2</v>
      </c>
      <c r="AC276" s="158"/>
      <c r="AD276" s="204">
        <v>269189</v>
      </c>
      <c r="AE276" s="204">
        <v>269189</v>
      </c>
      <c r="AF276" s="292">
        <f t="shared" si="190"/>
        <v>0</v>
      </c>
      <c r="AG276" s="203">
        <f t="shared" si="191"/>
        <v>0</v>
      </c>
      <c r="AH276" s="158"/>
      <c r="AI276" s="291">
        <f t="shared" si="178"/>
        <v>8612687.7411214896</v>
      </c>
      <c r="AJ276" s="291">
        <f t="shared" si="179"/>
        <v>9076506.369760545</v>
      </c>
      <c r="AK276" s="157">
        <f t="shared" si="192"/>
        <v>463818.62863905542</v>
      </c>
      <c r="AL276" s="158">
        <f t="shared" si="193"/>
        <v>5.3852948415224894E-2</v>
      </c>
      <c r="AN276" s="108">
        <f t="shared" si="194"/>
        <v>292.68114111722787</v>
      </c>
      <c r="AO276" s="108">
        <f t="shared" si="195"/>
        <v>306.68831629817402</v>
      </c>
      <c r="AP276" s="157">
        <f t="shared" si="196"/>
        <v>14.007175180946149</v>
      </c>
      <c r="AQ276" s="158">
        <f t="shared" si="197"/>
        <v>4.7858140526163391E-2</v>
      </c>
      <c r="AR276" s="293"/>
      <c r="AS276" s="108">
        <v>304.68903379000204</v>
      </c>
      <c r="AT276" s="108">
        <f t="shared" si="198"/>
        <v>328.49810696826398</v>
      </c>
      <c r="AU276" s="108">
        <f t="shared" si="199"/>
        <v>23.80907317826194</v>
      </c>
      <c r="AV276" s="180">
        <f t="shared" si="200"/>
        <v>7.814220578306616E-2</v>
      </c>
      <c r="AW276" s="293"/>
      <c r="AX276" s="108">
        <v>68.352217267148859</v>
      </c>
      <c r="AY276" s="108">
        <f t="shared" si="201"/>
        <v>76.113638901268786</v>
      </c>
      <c r="AZ276" s="157">
        <f t="shared" si="202"/>
        <v>7.7614216341199267</v>
      </c>
      <c r="BA276" s="158">
        <f t="shared" si="203"/>
        <v>0.11355040032988348</v>
      </c>
      <c r="BB276" s="293"/>
      <c r="BC276" s="108">
        <f t="shared" si="204"/>
        <v>665.7223921743788</v>
      </c>
      <c r="BD276" s="108">
        <f t="shared" si="205"/>
        <v>711.30006216770676</v>
      </c>
      <c r="BE276" s="157">
        <f t="shared" si="206"/>
        <v>45.577669993327959</v>
      </c>
      <c r="BF276" s="158">
        <f t="shared" si="207"/>
        <v>6.8463477463124575E-2</v>
      </c>
      <c r="BG276" s="294"/>
      <c r="BH276" s="108">
        <v>21.478416979174977</v>
      </c>
      <c r="BI276" s="108">
        <v>21.478416979174977</v>
      </c>
      <c r="BJ276" s="157">
        <f t="shared" si="208"/>
        <v>0</v>
      </c>
      <c r="BK276" s="158">
        <f t="shared" si="209"/>
        <v>0</v>
      </c>
      <c r="BL276" s="158"/>
      <c r="BM276" s="108">
        <f t="shared" si="210"/>
        <v>687.20080915355379</v>
      </c>
      <c r="BN276" s="108">
        <f t="shared" si="211"/>
        <v>733.04041106126192</v>
      </c>
      <c r="BO276" s="268">
        <f t="shared" si="212"/>
        <v>45.839601907708129</v>
      </c>
      <c r="BP276" s="158">
        <f t="shared" si="213"/>
        <v>6.6704813639800811E-2</v>
      </c>
    </row>
    <row r="277" spans="1:68">
      <c r="A277" s="82">
        <v>887</v>
      </c>
      <c r="B277" s="92">
        <v>6</v>
      </c>
      <c r="C277" s="92">
        <v>6</v>
      </c>
      <c r="D277" s="83" t="s">
        <v>290</v>
      </c>
      <c r="E277" s="85">
        <v>4568</v>
      </c>
      <c r="F277" s="108">
        <v>4493</v>
      </c>
      <c r="G277" s="157">
        <f t="shared" si="180"/>
        <v>-75</v>
      </c>
      <c r="H277" s="158">
        <f t="shared" si="181"/>
        <v>-1.6418563922942206E-2</v>
      </c>
      <c r="I277" s="158"/>
      <c r="J277" s="108">
        <v>45965.900076800142</v>
      </c>
      <c r="K277" s="291">
        <v>-88499.163776999456</v>
      </c>
      <c r="L277" s="157">
        <f t="shared" si="182"/>
        <v>-134465.0638537996</v>
      </c>
      <c r="M277" s="158">
        <f t="shared" si="183"/>
        <v>-2.9253221111548875</v>
      </c>
      <c r="N277" s="158"/>
      <c r="O277" s="108">
        <v>2503436.5583130633</v>
      </c>
      <c r="P277" s="291">
        <v>2438586.1903065587</v>
      </c>
      <c r="Q277" s="157">
        <f t="shared" si="184"/>
        <v>-64850.368006504606</v>
      </c>
      <c r="R277" s="158">
        <f t="shared" si="185"/>
        <v>-2.5904538220135255E-2</v>
      </c>
      <c r="S277" s="158"/>
      <c r="T277" s="108">
        <v>721235.42344425688</v>
      </c>
      <c r="U277" s="108">
        <v>772020.5370815444</v>
      </c>
      <c r="V277" s="157">
        <f t="shared" si="186"/>
        <v>50785.113637287519</v>
      </c>
      <c r="W277" s="158">
        <f t="shared" si="187"/>
        <v>7.041405896948795E-2</v>
      </c>
      <c r="X277" s="159"/>
      <c r="Y277" s="89">
        <v>3270637.8818341205</v>
      </c>
      <c r="Z277" s="89">
        <v>3122107.5636111037</v>
      </c>
      <c r="AA277" s="157">
        <f t="shared" si="188"/>
        <v>-148530.3182230168</v>
      </c>
      <c r="AB277" s="158">
        <f t="shared" si="189"/>
        <v>-4.5413256859766882E-2</v>
      </c>
      <c r="AC277" s="158"/>
      <c r="AD277" s="204">
        <v>-95446</v>
      </c>
      <c r="AE277" s="204">
        <v>-95446</v>
      </c>
      <c r="AF277" s="292">
        <f t="shared" si="190"/>
        <v>0</v>
      </c>
      <c r="AG277" s="203">
        <f t="shared" si="191"/>
        <v>0</v>
      </c>
      <c r="AH277" s="158"/>
      <c r="AI277" s="291">
        <f t="shared" si="178"/>
        <v>3175191.8818341205</v>
      </c>
      <c r="AJ277" s="291">
        <f t="shared" si="179"/>
        <v>3026661.5636111037</v>
      </c>
      <c r="AK277" s="157">
        <f t="shared" si="192"/>
        <v>-148530.3182230168</v>
      </c>
      <c r="AL277" s="158">
        <f t="shared" si="193"/>
        <v>-4.6778375528353774E-2</v>
      </c>
      <c r="AN277" s="108">
        <f t="shared" si="194"/>
        <v>10.062587582486897</v>
      </c>
      <c r="AO277" s="108">
        <f t="shared" si="195"/>
        <v>-19.697120805029925</v>
      </c>
      <c r="AP277" s="157">
        <f t="shared" si="196"/>
        <v>-29.759708387516824</v>
      </c>
      <c r="AQ277" s="158">
        <f t="shared" si="197"/>
        <v>-2.9574608065336139</v>
      </c>
      <c r="AR277" s="293"/>
      <c r="AS277" s="108">
        <v>548.03777546257959</v>
      </c>
      <c r="AT277" s="108">
        <f t="shared" si="198"/>
        <v>542.7523236827418</v>
      </c>
      <c r="AU277" s="108">
        <f t="shared" si="199"/>
        <v>-5.2854517798377856</v>
      </c>
      <c r="AV277" s="180">
        <f t="shared" si="200"/>
        <v>-9.6443201846378567E-3</v>
      </c>
      <c r="AW277" s="293"/>
      <c r="AX277" s="108">
        <v>157.88866537746429</v>
      </c>
      <c r="AY277" s="108">
        <f t="shared" si="201"/>
        <v>171.82740642812027</v>
      </c>
      <c r="AZ277" s="157">
        <f t="shared" si="202"/>
        <v>13.938741050655977</v>
      </c>
      <c r="BA277" s="158">
        <f t="shared" si="203"/>
        <v>8.828208799746734E-2</v>
      </c>
      <c r="BB277" s="293"/>
      <c r="BC277" s="108">
        <f t="shared" si="204"/>
        <v>715.98902842253074</v>
      </c>
      <c r="BD277" s="108">
        <f t="shared" si="205"/>
        <v>694.88260930583215</v>
      </c>
      <c r="BE277" s="157">
        <f t="shared" si="206"/>
        <v>-21.106419116698589</v>
      </c>
      <c r="BF277" s="158">
        <f t="shared" si="207"/>
        <v>-2.9478690704521433E-2</v>
      </c>
      <c r="BG277" s="294"/>
      <c r="BH277" s="108">
        <v>-20.894483362521893</v>
      </c>
      <c r="BI277" s="108">
        <v>-20.894483362521893</v>
      </c>
      <c r="BJ277" s="157">
        <f t="shared" si="208"/>
        <v>0</v>
      </c>
      <c r="BK277" s="158">
        <f t="shared" si="209"/>
        <v>0</v>
      </c>
      <c r="BL277" s="158"/>
      <c r="BM277" s="108">
        <f t="shared" si="210"/>
        <v>695.09454506000884</v>
      </c>
      <c r="BN277" s="108">
        <f t="shared" si="211"/>
        <v>673.6393420011359</v>
      </c>
      <c r="BO277" s="268">
        <f t="shared" si="212"/>
        <v>-21.455203058872939</v>
      </c>
      <c r="BP277" s="158">
        <f t="shared" si="213"/>
        <v>-3.0866596798023598E-2</v>
      </c>
    </row>
    <row r="278" spans="1:68">
      <c r="A278" s="82">
        <v>889</v>
      </c>
      <c r="B278" s="92">
        <v>17</v>
      </c>
      <c r="C278" s="92">
        <v>17</v>
      </c>
      <c r="D278" s="83" t="s">
        <v>291</v>
      </c>
      <c r="E278" s="85">
        <v>2491</v>
      </c>
      <c r="F278" s="108">
        <v>2466</v>
      </c>
      <c r="G278" s="157">
        <f t="shared" si="180"/>
        <v>-25</v>
      </c>
      <c r="H278" s="158">
        <f t="shared" si="181"/>
        <v>-1.0036130068245684E-2</v>
      </c>
      <c r="I278" s="158"/>
      <c r="J278" s="108">
        <v>3552131.7803719668</v>
      </c>
      <c r="K278" s="291">
        <v>3739535.8896151353</v>
      </c>
      <c r="L278" s="157">
        <f t="shared" si="182"/>
        <v>187404.1092431685</v>
      </c>
      <c r="M278" s="158">
        <f t="shared" si="183"/>
        <v>5.2758208543587364E-2</v>
      </c>
      <c r="N278" s="158"/>
      <c r="O278" s="108">
        <v>1239228.5133721351</v>
      </c>
      <c r="P278" s="291">
        <v>1229350.1688606602</v>
      </c>
      <c r="Q278" s="157">
        <f t="shared" si="184"/>
        <v>-9878.3445114749484</v>
      </c>
      <c r="R278" s="158">
        <f t="shared" si="185"/>
        <v>-7.9713663822941136E-3</v>
      </c>
      <c r="S278" s="158"/>
      <c r="T278" s="108">
        <v>404272.84258457518</v>
      </c>
      <c r="U278" s="108">
        <v>427365.91256594856</v>
      </c>
      <c r="V278" s="157">
        <f t="shared" si="186"/>
        <v>23093.069981373381</v>
      </c>
      <c r="W278" s="158">
        <f t="shared" si="187"/>
        <v>5.7122486471601751E-2</v>
      </c>
      <c r="X278" s="159"/>
      <c r="Y278" s="89">
        <v>5195633.1363286776</v>
      </c>
      <c r="Z278" s="89">
        <v>5396251.9710417436</v>
      </c>
      <c r="AA278" s="157">
        <f t="shared" si="188"/>
        <v>200618.834713066</v>
      </c>
      <c r="AB278" s="158">
        <f t="shared" si="189"/>
        <v>3.8612971595378395E-2</v>
      </c>
      <c r="AC278" s="158"/>
      <c r="AD278" s="204">
        <v>671911</v>
      </c>
      <c r="AE278" s="204">
        <v>671911</v>
      </c>
      <c r="AF278" s="292">
        <f t="shared" si="190"/>
        <v>0</v>
      </c>
      <c r="AG278" s="203">
        <f t="shared" si="191"/>
        <v>0</v>
      </c>
      <c r="AH278" s="158"/>
      <c r="AI278" s="291">
        <f t="shared" si="178"/>
        <v>5867544.1363286776</v>
      </c>
      <c r="AJ278" s="291">
        <f t="shared" si="179"/>
        <v>6068162.9710417436</v>
      </c>
      <c r="AK278" s="157">
        <f t="shared" si="192"/>
        <v>200618.834713066</v>
      </c>
      <c r="AL278" s="158">
        <f t="shared" si="193"/>
        <v>3.4191278335844476E-2</v>
      </c>
      <c r="AN278" s="108">
        <f t="shared" si="194"/>
        <v>1425.9862626944869</v>
      </c>
      <c r="AO278" s="108">
        <f t="shared" si="195"/>
        <v>1516.4379114416606</v>
      </c>
      <c r="AP278" s="157">
        <f t="shared" si="196"/>
        <v>90.451648747173749</v>
      </c>
      <c r="AQ278" s="158">
        <f t="shared" si="197"/>
        <v>6.3430939773753442E-2</v>
      </c>
      <c r="AR278" s="293"/>
      <c r="AS278" s="108">
        <v>497.4823417792594</v>
      </c>
      <c r="AT278" s="108">
        <f t="shared" si="198"/>
        <v>498.51993871073</v>
      </c>
      <c r="AU278" s="108">
        <f t="shared" si="199"/>
        <v>1.0375969314706026</v>
      </c>
      <c r="AV278" s="180">
        <f t="shared" si="200"/>
        <v>2.0856960023135866E-3</v>
      </c>
      <c r="AW278" s="293"/>
      <c r="AX278" s="108">
        <v>162.29339324952838</v>
      </c>
      <c r="AY278" s="108">
        <f t="shared" si="201"/>
        <v>173.30328976721353</v>
      </c>
      <c r="AZ278" s="157">
        <f t="shared" si="202"/>
        <v>11.009896517685149</v>
      </c>
      <c r="BA278" s="158">
        <f t="shared" si="203"/>
        <v>6.7839462206309764E-2</v>
      </c>
      <c r="BB278" s="293"/>
      <c r="BC278" s="108">
        <f t="shared" si="204"/>
        <v>2085.7619977232748</v>
      </c>
      <c r="BD278" s="108">
        <f t="shared" si="205"/>
        <v>2188.2611399196039</v>
      </c>
      <c r="BE278" s="157">
        <f t="shared" si="206"/>
        <v>102.4991421963291</v>
      </c>
      <c r="BF278" s="158">
        <f t="shared" si="207"/>
        <v>4.9142300180084121E-2</v>
      </c>
      <c r="BG278" s="294"/>
      <c r="BH278" s="108">
        <v>269.73544761140107</v>
      </c>
      <c r="BI278" s="108">
        <v>269.73544761140107</v>
      </c>
      <c r="BJ278" s="157">
        <f t="shared" si="208"/>
        <v>0</v>
      </c>
      <c r="BK278" s="158">
        <f t="shared" si="209"/>
        <v>0</v>
      </c>
      <c r="BL278" s="158"/>
      <c r="BM278" s="108">
        <f t="shared" si="210"/>
        <v>2355.4974453346758</v>
      </c>
      <c r="BN278" s="108">
        <f t="shared" si="211"/>
        <v>2460.7311318093039</v>
      </c>
      <c r="BO278" s="268">
        <f t="shared" si="212"/>
        <v>105.23368647462803</v>
      </c>
      <c r="BP278" s="158">
        <f t="shared" si="213"/>
        <v>4.4675780346548469E-2</v>
      </c>
    </row>
    <row r="279" spans="1:68">
      <c r="A279" s="82">
        <v>890</v>
      </c>
      <c r="B279" s="92">
        <v>19</v>
      </c>
      <c r="C279" s="92">
        <v>19</v>
      </c>
      <c r="D279" s="83" t="s">
        <v>292</v>
      </c>
      <c r="E279" s="85">
        <v>1139</v>
      </c>
      <c r="F279" s="108">
        <v>1137</v>
      </c>
      <c r="G279" s="157">
        <f t="shared" si="180"/>
        <v>-2</v>
      </c>
      <c r="H279" s="158">
        <f t="shared" si="181"/>
        <v>-1.7559262510974539E-3</v>
      </c>
      <c r="I279" s="158"/>
      <c r="J279" s="108">
        <v>2231003.9422599827</v>
      </c>
      <c r="K279" s="291">
        <v>2217883.740759057</v>
      </c>
      <c r="L279" s="157">
        <f t="shared" si="182"/>
        <v>-13120.201500925701</v>
      </c>
      <c r="M279" s="158">
        <f t="shared" si="183"/>
        <v>-5.8808508817044403E-3</v>
      </c>
      <c r="N279" s="158"/>
      <c r="O279" s="108">
        <v>403703.09425761091</v>
      </c>
      <c r="P279" s="291">
        <v>372270.5304726598</v>
      </c>
      <c r="Q279" s="157">
        <f t="shared" si="184"/>
        <v>-31432.563784951111</v>
      </c>
      <c r="R279" s="158">
        <f t="shared" si="185"/>
        <v>-7.7860596641583762E-2</v>
      </c>
      <c r="S279" s="158"/>
      <c r="T279" s="108">
        <v>173186.2200255646</v>
      </c>
      <c r="U279" s="108">
        <v>183565.89791733885</v>
      </c>
      <c r="V279" s="157">
        <f t="shared" si="186"/>
        <v>10379.677891774249</v>
      </c>
      <c r="W279" s="158">
        <f t="shared" si="187"/>
        <v>5.993362457037326E-2</v>
      </c>
      <c r="X279" s="159"/>
      <c r="Y279" s="89">
        <v>2807893.2565431581</v>
      </c>
      <c r="Z279" s="89">
        <v>2773720.1691490556</v>
      </c>
      <c r="AA279" s="157">
        <f t="shared" si="188"/>
        <v>-34173.087394102477</v>
      </c>
      <c r="AB279" s="158">
        <f t="shared" si="189"/>
        <v>-1.2170365563031946E-2</v>
      </c>
      <c r="AC279" s="158"/>
      <c r="AD279" s="204">
        <v>330350</v>
      </c>
      <c r="AE279" s="204">
        <v>330350</v>
      </c>
      <c r="AF279" s="292">
        <f t="shared" si="190"/>
        <v>0</v>
      </c>
      <c r="AG279" s="203">
        <f t="shared" si="191"/>
        <v>0</v>
      </c>
      <c r="AH279" s="158"/>
      <c r="AI279" s="291">
        <f t="shared" si="178"/>
        <v>3138243.2565431581</v>
      </c>
      <c r="AJ279" s="291">
        <f t="shared" si="179"/>
        <v>3104070.1691490556</v>
      </c>
      <c r="AK279" s="157">
        <f t="shared" si="192"/>
        <v>-34173.087394102477</v>
      </c>
      <c r="AL279" s="158">
        <f t="shared" si="193"/>
        <v>-1.0889241081886323E-2</v>
      </c>
      <c r="AN279" s="108">
        <f t="shared" si="194"/>
        <v>1958.739194258106</v>
      </c>
      <c r="AO279" s="108">
        <f t="shared" si="195"/>
        <v>1950.6453304828997</v>
      </c>
      <c r="AP279" s="157">
        <f t="shared" si="196"/>
        <v>-8.0938637752062732</v>
      </c>
      <c r="AQ279" s="158">
        <f t="shared" si="197"/>
        <v>-4.1321804347065781E-3</v>
      </c>
      <c r="AR279" s="293"/>
      <c r="AS279" s="108">
        <v>354.43643042810442</v>
      </c>
      <c r="AT279" s="108">
        <f t="shared" si="198"/>
        <v>327.41471457577819</v>
      </c>
      <c r="AU279" s="108">
        <f t="shared" si="199"/>
        <v>-27.021715852326224</v>
      </c>
      <c r="AV279" s="180">
        <f t="shared" si="200"/>
        <v>-7.6238539643591854E-2</v>
      </c>
      <c r="AW279" s="293"/>
      <c r="AX279" s="108">
        <v>152.05111503561423</v>
      </c>
      <c r="AY279" s="108">
        <f t="shared" si="201"/>
        <v>161.44757952272548</v>
      </c>
      <c r="AZ279" s="157">
        <f t="shared" si="202"/>
        <v>9.3964644871112455</v>
      </c>
      <c r="BA279" s="158">
        <f t="shared" si="203"/>
        <v>6.1798063663724895E-2</v>
      </c>
      <c r="BB279" s="293"/>
      <c r="BC279" s="108">
        <f t="shared" si="204"/>
        <v>2465.2267397218243</v>
      </c>
      <c r="BD279" s="108">
        <f t="shared" si="205"/>
        <v>2439.5076245814034</v>
      </c>
      <c r="BE279" s="157">
        <f t="shared" si="206"/>
        <v>-25.719115140420854</v>
      </c>
      <c r="BF279" s="158">
        <f t="shared" si="207"/>
        <v>-1.0432758466396885E-2</v>
      </c>
      <c r="BG279" s="294"/>
      <c r="BH279" s="108">
        <v>290.03511852502197</v>
      </c>
      <c r="BI279" s="108">
        <v>290.03511852502197</v>
      </c>
      <c r="BJ279" s="157">
        <f t="shared" si="208"/>
        <v>0</v>
      </c>
      <c r="BK279" s="158">
        <f t="shared" si="209"/>
        <v>0</v>
      </c>
      <c r="BL279" s="158"/>
      <c r="BM279" s="108">
        <f t="shared" si="210"/>
        <v>2755.2618582468463</v>
      </c>
      <c r="BN279" s="108">
        <f t="shared" si="211"/>
        <v>2730.0529192164076</v>
      </c>
      <c r="BO279" s="268">
        <f t="shared" si="212"/>
        <v>-25.208939030438614</v>
      </c>
      <c r="BP279" s="158">
        <f t="shared" si="213"/>
        <v>-9.1493804681341204E-3</v>
      </c>
    </row>
    <row r="280" spans="1:68">
      <c r="A280" s="82">
        <v>892</v>
      </c>
      <c r="B280" s="92">
        <v>13</v>
      </c>
      <c r="C280" s="92">
        <v>13</v>
      </c>
      <c r="D280" s="83" t="s">
        <v>293</v>
      </c>
      <c r="E280" s="85">
        <v>3615</v>
      </c>
      <c r="F280" s="108">
        <v>3657</v>
      </c>
      <c r="G280" s="157">
        <f t="shared" si="180"/>
        <v>42</v>
      </c>
      <c r="H280" s="158">
        <f t="shared" si="181"/>
        <v>1.1618257261410789E-2</v>
      </c>
      <c r="I280" s="158"/>
      <c r="J280" s="108">
        <v>4991713.7706643371</v>
      </c>
      <c r="K280" s="291">
        <v>5077113.9730565948</v>
      </c>
      <c r="L280" s="157">
        <f t="shared" si="182"/>
        <v>85400.20239225775</v>
      </c>
      <c r="M280" s="158">
        <f t="shared" si="183"/>
        <v>1.7108393292528872E-2</v>
      </c>
      <c r="N280" s="158"/>
      <c r="O280" s="108">
        <v>2176499.5936160646</v>
      </c>
      <c r="P280" s="291">
        <v>2231514.059418303</v>
      </c>
      <c r="Q280" s="157">
        <f t="shared" si="184"/>
        <v>55014.465802238323</v>
      </c>
      <c r="R280" s="158">
        <f t="shared" si="185"/>
        <v>2.5276579864109496E-2</v>
      </c>
      <c r="S280" s="158"/>
      <c r="T280" s="108">
        <v>318429.04034874775</v>
      </c>
      <c r="U280" s="108">
        <v>343348.03073169128</v>
      </c>
      <c r="V280" s="157">
        <f t="shared" si="186"/>
        <v>24918.990382943535</v>
      </c>
      <c r="W280" s="158">
        <f t="shared" si="187"/>
        <v>7.8256023243520517E-2</v>
      </c>
      <c r="X280" s="159"/>
      <c r="Y280" s="89">
        <v>7486642.4046291495</v>
      </c>
      <c r="Z280" s="89">
        <v>7651976.0632065888</v>
      </c>
      <c r="AA280" s="157">
        <f t="shared" si="188"/>
        <v>165333.65857743938</v>
      </c>
      <c r="AB280" s="158">
        <f t="shared" si="189"/>
        <v>2.2083819373449717E-2</v>
      </c>
      <c r="AC280" s="158"/>
      <c r="AD280" s="204">
        <v>-511588</v>
      </c>
      <c r="AE280" s="204">
        <v>-511588</v>
      </c>
      <c r="AF280" s="292">
        <f t="shared" si="190"/>
        <v>0</v>
      </c>
      <c r="AG280" s="203">
        <f t="shared" si="191"/>
        <v>0</v>
      </c>
      <c r="AH280" s="158"/>
      <c r="AI280" s="291">
        <f t="shared" si="178"/>
        <v>6975054.4046291495</v>
      </c>
      <c r="AJ280" s="291">
        <f t="shared" si="179"/>
        <v>7140388.0632065888</v>
      </c>
      <c r="AK280" s="157">
        <f t="shared" si="192"/>
        <v>165333.65857743938</v>
      </c>
      <c r="AL280" s="158">
        <f t="shared" si="193"/>
        <v>2.3703565447132861E-2</v>
      </c>
      <c r="AN280" s="108">
        <f t="shared" si="194"/>
        <v>1380.8336848310753</v>
      </c>
      <c r="AO280" s="108">
        <f t="shared" si="195"/>
        <v>1388.3275835538952</v>
      </c>
      <c r="AP280" s="157">
        <f t="shared" si="196"/>
        <v>7.4938987228199494</v>
      </c>
      <c r="AQ280" s="158">
        <f t="shared" si="197"/>
        <v>5.4270827871183615E-3</v>
      </c>
      <c r="AR280" s="293"/>
      <c r="AS280" s="108">
        <v>602.07457638065409</v>
      </c>
      <c r="AT280" s="108">
        <f t="shared" si="198"/>
        <v>610.20346169491472</v>
      </c>
      <c r="AU280" s="108">
        <f t="shared" si="199"/>
        <v>8.1288853142606285</v>
      </c>
      <c r="AV280" s="180">
        <f t="shared" si="200"/>
        <v>1.3501459176580881E-2</v>
      </c>
      <c r="AW280" s="293"/>
      <c r="AX280" s="108">
        <v>88.085488339902554</v>
      </c>
      <c r="AY280" s="108">
        <f t="shared" si="201"/>
        <v>93.887894649081559</v>
      </c>
      <c r="AZ280" s="157">
        <f t="shared" si="202"/>
        <v>5.8024063091790055</v>
      </c>
      <c r="BA280" s="158">
        <f t="shared" si="203"/>
        <v>6.587244299297966E-2</v>
      </c>
      <c r="BB280" s="293"/>
      <c r="BC280" s="108">
        <f t="shared" si="204"/>
        <v>2070.9937495516319</v>
      </c>
      <c r="BD280" s="108">
        <f t="shared" si="205"/>
        <v>2092.4189398978915</v>
      </c>
      <c r="BE280" s="157">
        <f t="shared" si="206"/>
        <v>21.425190346259569</v>
      </c>
      <c r="BF280" s="158">
        <f t="shared" si="207"/>
        <v>1.0345366977036074E-2</v>
      </c>
      <c r="BG280" s="294"/>
      <c r="BH280" s="108">
        <v>-141.51811894882434</v>
      </c>
      <c r="BI280" s="108">
        <v>-141.51811894882434</v>
      </c>
      <c r="BJ280" s="157">
        <f t="shared" si="208"/>
        <v>0</v>
      </c>
      <c r="BK280" s="158">
        <f t="shared" si="209"/>
        <v>0</v>
      </c>
      <c r="BL280" s="158"/>
      <c r="BM280" s="108">
        <f t="shared" si="210"/>
        <v>1929.4756306028075</v>
      </c>
      <c r="BN280" s="108">
        <f t="shared" si="211"/>
        <v>1952.5261315850667</v>
      </c>
      <c r="BO280" s="268">
        <f t="shared" si="212"/>
        <v>23.050500982259109</v>
      </c>
      <c r="BP280" s="158">
        <f t="shared" si="213"/>
        <v>1.1946510552744148E-2</v>
      </c>
    </row>
    <row r="281" spans="1:68">
      <c r="A281" s="82">
        <v>893</v>
      </c>
      <c r="B281" s="92">
        <v>15</v>
      </c>
      <c r="C281" s="92">
        <v>15</v>
      </c>
      <c r="D281" s="83" t="s">
        <v>294</v>
      </c>
      <c r="E281" s="85">
        <v>7500</v>
      </c>
      <c r="F281" s="108">
        <v>7439</v>
      </c>
      <c r="G281" s="157">
        <f t="shared" si="180"/>
        <v>-61</v>
      </c>
      <c r="H281" s="158">
        <f t="shared" si="181"/>
        <v>-8.1333333333333327E-3</v>
      </c>
      <c r="I281" s="158"/>
      <c r="J281" s="108">
        <v>6622223.3212284092</v>
      </c>
      <c r="K281" s="291">
        <v>6550985.4610888269</v>
      </c>
      <c r="L281" s="157">
        <f t="shared" si="182"/>
        <v>-71237.860139582306</v>
      </c>
      <c r="M281" s="158">
        <f t="shared" si="183"/>
        <v>-1.0757393202252778E-2</v>
      </c>
      <c r="N281" s="158"/>
      <c r="O281" s="108">
        <v>2376290.3142971764</v>
      </c>
      <c r="P281" s="291">
        <v>2344321.0813072314</v>
      </c>
      <c r="Q281" s="157">
        <f t="shared" si="184"/>
        <v>-31969.232989944983</v>
      </c>
      <c r="R281" s="158">
        <f t="shared" si="185"/>
        <v>-1.3453420568016903E-2</v>
      </c>
      <c r="S281" s="158"/>
      <c r="T281" s="108">
        <v>1047768.4374289869</v>
      </c>
      <c r="U281" s="108">
        <v>1117308.1038191065</v>
      </c>
      <c r="V281" s="157">
        <f t="shared" si="186"/>
        <v>69539.666390119586</v>
      </c>
      <c r="W281" s="158">
        <f t="shared" si="187"/>
        <v>6.636930824214933E-2</v>
      </c>
      <c r="X281" s="159"/>
      <c r="Y281" s="89">
        <v>10046282.072954573</v>
      </c>
      <c r="Z281" s="89">
        <v>10012614.646215163</v>
      </c>
      <c r="AA281" s="157">
        <f t="shared" si="188"/>
        <v>-33667.426739409566</v>
      </c>
      <c r="AB281" s="158">
        <f t="shared" si="189"/>
        <v>-3.3512324753497695E-3</v>
      </c>
      <c r="AC281" s="158"/>
      <c r="AD281" s="204">
        <v>144590</v>
      </c>
      <c r="AE281" s="204">
        <v>144590</v>
      </c>
      <c r="AF281" s="292">
        <f t="shared" si="190"/>
        <v>0</v>
      </c>
      <c r="AG281" s="203">
        <f t="shared" si="191"/>
        <v>0</v>
      </c>
      <c r="AH281" s="158"/>
      <c r="AI281" s="291">
        <f t="shared" si="178"/>
        <v>10190872.072954573</v>
      </c>
      <c r="AJ281" s="291">
        <f t="shared" si="179"/>
        <v>10157204.646215163</v>
      </c>
      <c r="AK281" s="157">
        <f t="shared" si="192"/>
        <v>-33667.426739409566</v>
      </c>
      <c r="AL281" s="158">
        <f t="shared" si="193"/>
        <v>-3.3036845618697468E-3</v>
      </c>
      <c r="AN281" s="108">
        <f t="shared" si="194"/>
        <v>882.9631094971212</v>
      </c>
      <c r="AO281" s="108">
        <f t="shared" si="195"/>
        <v>880.62716239935833</v>
      </c>
      <c r="AP281" s="157">
        <f t="shared" si="196"/>
        <v>-2.3359470977628689</v>
      </c>
      <c r="AQ281" s="158">
        <f t="shared" si="197"/>
        <v>-2.6455772303933213E-3</v>
      </c>
      <c r="AR281" s="293"/>
      <c r="AS281" s="108">
        <v>316.83870857295688</v>
      </c>
      <c r="AT281" s="108">
        <f t="shared" si="198"/>
        <v>315.13927696024081</v>
      </c>
      <c r="AU281" s="108">
        <f t="shared" si="199"/>
        <v>-1.6994316127160687</v>
      </c>
      <c r="AV281" s="180">
        <f t="shared" si="200"/>
        <v>-5.3637120930403901E-3</v>
      </c>
      <c r="AW281" s="293"/>
      <c r="AX281" s="108">
        <v>139.70245832386493</v>
      </c>
      <c r="AY281" s="108">
        <f t="shared" si="201"/>
        <v>150.19600804128331</v>
      </c>
      <c r="AZ281" s="157">
        <f t="shared" si="202"/>
        <v>10.493549717418375</v>
      </c>
      <c r="BA281" s="158">
        <f t="shared" si="203"/>
        <v>7.5113565239429969E-2</v>
      </c>
      <c r="BB281" s="293"/>
      <c r="BC281" s="108">
        <f t="shared" si="204"/>
        <v>1339.504276393943</v>
      </c>
      <c r="BD281" s="108">
        <f t="shared" si="205"/>
        <v>1345.9624474008822</v>
      </c>
      <c r="BE281" s="157">
        <f t="shared" si="206"/>
        <v>6.4581710069392102</v>
      </c>
      <c r="BF281" s="158">
        <f t="shared" si="207"/>
        <v>4.821314213587391E-3</v>
      </c>
      <c r="BG281" s="294"/>
      <c r="BH281" s="108">
        <v>19.278666666666666</v>
      </c>
      <c r="BI281" s="108">
        <v>19.278666666666666</v>
      </c>
      <c r="BJ281" s="157">
        <f t="shared" si="208"/>
        <v>0</v>
      </c>
      <c r="BK281" s="158">
        <f t="shared" si="209"/>
        <v>0</v>
      </c>
      <c r="BL281" s="158"/>
      <c r="BM281" s="108">
        <f t="shared" si="210"/>
        <v>1358.7829430606098</v>
      </c>
      <c r="BN281" s="108">
        <f t="shared" si="211"/>
        <v>1365.399199652529</v>
      </c>
      <c r="BO281" s="268">
        <f t="shared" si="212"/>
        <v>6.616256591919182</v>
      </c>
      <c r="BP281" s="158">
        <f t="shared" si="213"/>
        <v>4.8692520212362256E-3</v>
      </c>
    </row>
    <row r="282" spans="1:68">
      <c r="A282" s="82">
        <v>895</v>
      </c>
      <c r="B282" s="92">
        <v>2</v>
      </c>
      <c r="C282" s="92">
        <v>2</v>
      </c>
      <c r="D282" s="83" t="s">
        <v>295</v>
      </c>
      <c r="E282" s="85">
        <v>14938</v>
      </c>
      <c r="F282" s="108">
        <v>14814</v>
      </c>
      <c r="G282" s="157">
        <f t="shared" si="180"/>
        <v>-124</v>
      </c>
      <c r="H282" s="158">
        <f t="shared" si="181"/>
        <v>-8.3009773731423219E-3</v>
      </c>
      <c r="I282" s="158"/>
      <c r="J282" s="108">
        <v>5458513.1817079559</v>
      </c>
      <c r="K282" s="291">
        <v>5309426.5085436292</v>
      </c>
      <c r="L282" s="157">
        <f t="shared" si="182"/>
        <v>-149086.6731643267</v>
      </c>
      <c r="M282" s="158">
        <f t="shared" si="183"/>
        <v>-2.731268904212444E-2</v>
      </c>
      <c r="N282" s="158"/>
      <c r="O282" s="108">
        <v>1041970.5151076629</v>
      </c>
      <c r="P282" s="291">
        <v>-42720.700208326882</v>
      </c>
      <c r="Q282" s="157">
        <f t="shared" si="184"/>
        <v>-1084691.2153159897</v>
      </c>
      <c r="R282" s="158">
        <f t="shared" si="185"/>
        <v>-1.0409999127508063</v>
      </c>
      <c r="S282" s="158"/>
      <c r="T282" s="108">
        <v>1421656.0260170931</v>
      </c>
      <c r="U282" s="108">
        <v>1530282.4858150226</v>
      </c>
      <c r="V282" s="157">
        <f t="shared" si="186"/>
        <v>108626.45979792951</v>
      </c>
      <c r="W282" s="158">
        <f t="shared" si="187"/>
        <v>7.640839824120961E-2</v>
      </c>
      <c r="X282" s="159"/>
      <c r="Y282" s="89">
        <v>7922139.7228327123</v>
      </c>
      <c r="Z282" s="89">
        <v>6796988.2941503245</v>
      </c>
      <c r="AA282" s="157">
        <f t="shared" si="188"/>
        <v>-1125151.4286823878</v>
      </c>
      <c r="AB282" s="158">
        <f t="shared" si="189"/>
        <v>-0.1420262035317989</v>
      </c>
      <c r="AC282" s="158"/>
      <c r="AD282" s="204">
        <v>-1419682</v>
      </c>
      <c r="AE282" s="204">
        <v>-1419682</v>
      </c>
      <c r="AF282" s="292">
        <f t="shared" si="190"/>
        <v>0</v>
      </c>
      <c r="AG282" s="203">
        <f t="shared" si="191"/>
        <v>0</v>
      </c>
      <c r="AH282" s="158"/>
      <c r="AI282" s="291">
        <f t="shared" si="178"/>
        <v>6502457.7228327123</v>
      </c>
      <c r="AJ282" s="291">
        <f t="shared" si="179"/>
        <v>5377306.2941503245</v>
      </c>
      <c r="AK282" s="157">
        <f t="shared" si="192"/>
        <v>-1125151.4286823878</v>
      </c>
      <c r="AL282" s="158">
        <f t="shared" si="193"/>
        <v>-0.17303479340304423</v>
      </c>
      <c r="AN282" s="108">
        <f t="shared" si="194"/>
        <v>365.41124526094228</v>
      </c>
      <c r="AO282" s="108">
        <f t="shared" si="195"/>
        <v>358.40600165678609</v>
      </c>
      <c r="AP282" s="157">
        <f t="shared" si="196"/>
        <v>-7.0052436041561919</v>
      </c>
      <c r="AQ282" s="158">
        <f t="shared" si="197"/>
        <v>-1.9170848448174349E-2</v>
      </c>
      <c r="AR282" s="293"/>
      <c r="AS282" s="108">
        <v>69.753013462823859</v>
      </c>
      <c r="AT282" s="108">
        <f t="shared" si="198"/>
        <v>-2.8838058733851009</v>
      </c>
      <c r="AU282" s="108">
        <f t="shared" si="199"/>
        <v>-72.636819336208958</v>
      </c>
      <c r="AV282" s="180">
        <f t="shared" si="200"/>
        <v>-1.0413431008958784</v>
      </c>
      <c r="AW282" s="293"/>
      <c r="AX282" s="108">
        <v>95.170439551284858</v>
      </c>
      <c r="AY282" s="108">
        <f t="shared" si="201"/>
        <v>103.29974927872435</v>
      </c>
      <c r="AZ282" s="157">
        <f t="shared" si="202"/>
        <v>8.129309727439491</v>
      </c>
      <c r="BA282" s="158">
        <f t="shared" si="203"/>
        <v>8.5418432086349874E-2</v>
      </c>
      <c r="BB282" s="293"/>
      <c r="BC282" s="108">
        <f t="shared" si="204"/>
        <v>530.33469827505098</v>
      </c>
      <c r="BD282" s="108">
        <f t="shared" si="205"/>
        <v>458.82194506212534</v>
      </c>
      <c r="BE282" s="157">
        <f t="shared" si="206"/>
        <v>-71.512753212925645</v>
      </c>
      <c r="BF282" s="158">
        <f t="shared" si="207"/>
        <v>-0.13484456786539831</v>
      </c>
      <c r="BG282" s="294"/>
      <c r="BH282" s="108">
        <v>-95.038291605301922</v>
      </c>
      <c r="BI282" s="108">
        <v>-95.038291605301922</v>
      </c>
      <c r="BJ282" s="157">
        <f t="shared" si="208"/>
        <v>0</v>
      </c>
      <c r="BK282" s="158">
        <f t="shared" si="209"/>
        <v>0</v>
      </c>
      <c r="BL282" s="158"/>
      <c r="BM282" s="108">
        <f t="shared" si="210"/>
        <v>435.2964066697491</v>
      </c>
      <c r="BN282" s="108">
        <f t="shared" si="211"/>
        <v>362.98813920280304</v>
      </c>
      <c r="BO282" s="268">
        <f t="shared" si="212"/>
        <v>-72.308267466946063</v>
      </c>
      <c r="BP282" s="158">
        <f t="shared" si="213"/>
        <v>-0.16611271390945559</v>
      </c>
    </row>
    <row r="283" spans="1:68">
      <c r="A283" s="82">
        <v>905</v>
      </c>
      <c r="B283" s="92">
        <v>15</v>
      </c>
      <c r="C283" s="92">
        <v>15</v>
      </c>
      <c r="D283" s="83" t="s">
        <v>296</v>
      </c>
      <c r="E283" s="85">
        <v>68956</v>
      </c>
      <c r="F283" s="108">
        <v>70361</v>
      </c>
      <c r="G283" s="157">
        <f t="shared" si="180"/>
        <v>1405</v>
      </c>
      <c r="H283" s="158">
        <f t="shared" si="181"/>
        <v>2.0375311793027439E-2</v>
      </c>
      <c r="I283" s="158"/>
      <c r="J283" s="108">
        <v>9791430.4964334555</v>
      </c>
      <c r="K283" s="291">
        <v>14654978.184719622</v>
      </c>
      <c r="L283" s="157">
        <f t="shared" si="182"/>
        <v>4863547.6882861666</v>
      </c>
      <c r="M283" s="158">
        <f t="shared" si="183"/>
        <v>0.49671472315079207</v>
      </c>
      <c r="N283" s="158"/>
      <c r="O283" s="108">
        <v>4906964.8567551179</v>
      </c>
      <c r="P283" s="291">
        <v>5778898.0980518404</v>
      </c>
      <c r="Q283" s="157">
        <f t="shared" si="184"/>
        <v>871933.24129672255</v>
      </c>
      <c r="R283" s="158">
        <f t="shared" si="185"/>
        <v>0.17769298675460973</v>
      </c>
      <c r="S283" s="158"/>
      <c r="T283" s="108">
        <v>7359141.1058398411</v>
      </c>
      <c r="U283" s="108">
        <v>7846715.5766065018</v>
      </c>
      <c r="V283" s="157">
        <f t="shared" si="186"/>
        <v>487574.47076666076</v>
      </c>
      <c r="W283" s="158">
        <f t="shared" si="187"/>
        <v>6.625426306607253E-2</v>
      </c>
      <c r="X283" s="159"/>
      <c r="Y283" s="89">
        <v>22057536.459028415</v>
      </c>
      <c r="Z283" s="89">
        <v>28280591.859377962</v>
      </c>
      <c r="AA283" s="157">
        <f t="shared" si="188"/>
        <v>6223055.4003495462</v>
      </c>
      <c r="AB283" s="158">
        <f t="shared" si="189"/>
        <v>0.28212830620993373</v>
      </c>
      <c r="AC283" s="158"/>
      <c r="AD283" s="204">
        <v>34320740</v>
      </c>
      <c r="AE283" s="204">
        <v>34320740</v>
      </c>
      <c r="AF283" s="292">
        <f t="shared" si="190"/>
        <v>0</v>
      </c>
      <c r="AG283" s="203">
        <f t="shared" si="191"/>
        <v>0</v>
      </c>
      <c r="AH283" s="158"/>
      <c r="AI283" s="291">
        <f t="shared" si="178"/>
        <v>56378276.459028415</v>
      </c>
      <c r="AJ283" s="291">
        <f t="shared" si="179"/>
        <v>62601331.859377965</v>
      </c>
      <c r="AK283" s="157">
        <f t="shared" si="192"/>
        <v>6223055.4003495499</v>
      </c>
      <c r="AL283" s="158">
        <f t="shared" si="193"/>
        <v>0.11038037682602818</v>
      </c>
      <c r="AN283" s="108">
        <f t="shared" si="194"/>
        <v>141.99533755486769</v>
      </c>
      <c r="AO283" s="108">
        <f t="shared" si="195"/>
        <v>208.2826876354745</v>
      </c>
      <c r="AP283" s="157">
        <f t="shared" si="196"/>
        <v>66.287350080606814</v>
      </c>
      <c r="AQ283" s="158">
        <f t="shared" si="197"/>
        <v>0.46682765238677687</v>
      </c>
      <c r="AR283" s="293"/>
      <c r="AS283" s="108">
        <v>71.160810614814054</v>
      </c>
      <c r="AT283" s="108">
        <f t="shared" si="198"/>
        <v>82.132120038826059</v>
      </c>
      <c r="AU283" s="108">
        <f t="shared" si="199"/>
        <v>10.971309424012006</v>
      </c>
      <c r="AV283" s="180">
        <f t="shared" si="200"/>
        <v>0.15417628508194692</v>
      </c>
      <c r="AW283" s="293"/>
      <c r="AX283" s="108">
        <v>106.72227370844946</v>
      </c>
      <c r="AY283" s="108">
        <f t="shared" si="201"/>
        <v>111.52080806990381</v>
      </c>
      <c r="AZ283" s="157">
        <f t="shared" si="202"/>
        <v>4.7985343614543439</v>
      </c>
      <c r="BA283" s="158">
        <f t="shared" si="203"/>
        <v>4.4962819800515849E-2</v>
      </c>
      <c r="BB283" s="293"/>
      <c r="BC283" s="108">
        <f t="shared" si="204"/>
        <v>319.87842187813118</v>
      </c>
      <c r="BD283" s="108">
        <f t="shared" si="205"/>
        <v>401.93561574420431</v>
      </c>
      <c r="BE283" s="157">
        <f t="shared" si="206"/>
        <v>82.057193866073135</v>
      </c>
      <c r="BF283" s="158">
        <f t="shared" si="207"/>
        <v>0.25652619324643183</v>
      </c>
      <c r="BG283" s="294"/>
      <c r="BH283" s="108">
        <v>497.71941527930852</v>
      </c>
      <c r="BI283" s="108">
        <v>497.71941527930852</v>
      </c>
      <c r="BJ283" s="157">
        <f t="shared" si="208"/>
        <v>0</v>
      </c>
      <c r="BK283" s="158">
        <f t="shared" si="209"/>
        <v>0</v>
      </c>
      <c r="BL283" s="158"/>
      <c r="BM283" s="108">
        <f t="shared" si="210"/>
        <v>817.5978371574397</v>
      </c>
      <c r="BN283" s="108">
        <f t="shared" si="211"/>
        <v>889.71634654677973</v>
      </c>
      <c r="BO283" s="268">
        <f t="shared" si="212"/>
        <v>72.118509389340034</v>
      </c>
      <c r="BP283" s="158">
        <f t="shared" si="213"/>
        <v>8.8207803533429135E-2</v>
      </c>
    </row>
    <row r="284" spans="1:68">
      <c r="A284" s="82">
        <v>908</v>
      </c>
      <c r="B284" s="92">
        <v>6</v>
      </c>
      <c r="C284" s="92">
        <v>6</v>
      </c>
      <c r="D284" s="83" t="s">
        <v>297</v>
      </c>
      <c r="E284" s="85">
        <v>20694</v>
      </c>
      <c r="F284" s="108">
        <v>20847</v>
      </c>
      <c r="G284" s="157">
        <f t="shared" si="180"/>
        <v>153</v>
      </c>
      <c r="H284" s="158">
        <f t="shared" si="181"/>
        <v>7.3934473760510289E-3</v>
      </c>
      <c r="I284" s="158"/>
      <c r="J284" s="108">
        <v>3840777.3242671145</v>
      </c>
      <c r="K284" s="291">
        <v>4442992.195173529</v>
      </c>
      <c r="L284" s="157">
        <f t="shared" si="182"/>
        <v>602214.87090641446</v>
      </c>
      <c r="M284" s="158">
        <f t="shared" si="183"/>
        <v>0.15679504955974694</v>
      </c>
      <c r="N284" s="158"/>
      <c r="O284" s="108">
        <v>4110765.433654401</v>
      </c>
      <c r="P284" s="291">
        <v>4213407.5614008997</v>
      </c>
      <c r="Q284" s="157">
        <f t="shared" si="184"/>
        <v>102642.12774649868</v>
      </c>
      <c r="R284" s="158">
        <f t="shared" si="185"/>
        <v>2.4969103541199033E-2</v>
      </c>
      <c r="S284" s="158"/>
      <c r="T284" s="108">
        <v>1266218.0000574221</v>
      </c>
      <c r="U284" s="108">
        <v>1377826.1569451143</v>
      </c>
      <c r="V284" s="157">
        <f t="shared" si="186"/>
        <v>111608.15688769217</v>
      </c>
      <c r="W284" s="158">
        <f t="shared" si="187"/>
        <v>8.8142923953561561E-2</v>
      </c>
      <c r="X284" s="159"/>
      <c r="Y284" s="89">
        <v>9217760.7579789367</v>
      </c>
      <c r="Z284" s="89">
        <v>10034225.913519545</v>
      </c>
      <c r="AA284" s="157">
        <f t="shared" si="188"/>
        <v>816465.15554060787</v>
      </c>
      <c r="AB284" s="158">
        <f t="shared" si="189"/>
        <v>8.8575216582169575E-2</v>
      </c>
      <c r="AC284" s="158"/>
      <c r="AD284" s="204">
        <v>1725898</v>
      </c>
      <c r="AE284" s="204">
        <v>1725898</v>
      </c>
      <c r="AF284" s="292">
        <f t="shared" si="190"/>
        <v>0</v>
      </c>
      <c r="AG284" s="203">
        <f t="shared" si="191"/>
        <v>0</v>
      </c>
      <c r="AH284" s="158"/>
      <c r="AI284" s="291">
        <f t="shared" si="178"/>
        <v>10943658.757978937</v>
      </c>
      <c r="AJ284" s="291">
        <f t="shared" si="179"/>
        <v>11760123.913519545</v>
      </c>
      <c r="AK284" s="157">
        <f t="shared" si="192"/>
        <v>816465.15554060787</v>
      </c>
      <c r="AL284" s="158">
        <f t="shared" si="193"/>
        <v>7.460623303384066E-2</v>
      </c>
      <c r="AN284" s="108">
        <f t="shared" si="194"/>
        <v>185.59859496796727</v>
      </c>
      <c r="AO284" s="108">
        <f t="shared" si="195"/>
        <v>213.1238161449383</v>
      </c>
      <c r="AP284" s="157">
        <f t="shared" si="196"/>
        <v>27.52522117697103</v>
      </c>
      <c r="AQ284" s="158">
        <f t="shared" si="197"/>
        <v>0.14830511611212169</v>
      </c>
      <c r="AR284" s="293"/>
      <c r="AS284" s="108">
        <v>198.645280451068</v>
      </c>
      <c r="AT284" s="108">
        <f t="shared" si="198"/>
        <v>202.11097814557968</v>
      </c>
      <c r="AU284" s="108">
        <f t="shared" si="199"/>
        <v>3.4656976945116753</v>
      </c>
      <c r="AV284" s="180">
        <f t="shared" si="200"/>
        <v>1.7446665164367575E-2</v>
      </c>
      <c r="AW284" s="293"/>
      <c r="AX284" s="108">
        <v>61.18768725511849</v>
      </c>
      <c r="AY284" s="108">
        <f t="shared" si="201"/>
        <v>66.092298985231167</v>
      </c>
      <c r="AZ284" s="157">
        <f t="shared" si="202"/>
        <v>4.904611730112677</v>
      </c>
      <c r="BA284" s="158">
        <f t="shared" si="203"/>
        <v>8.0156841190339237E-2</v>
      </c>
      <c r="BB284" s="293"/>
      <c r="BC284" s="108">
        <f t="shared" si="204"/>
        <v>445.43156267415372</v>
      </c>
      <c r="BD284" s="108">
        <f t="shared" si="205"/>
        <v>481.32709327574923</v>
      </c>
      <c r="BE284" s="157">
        <f t="shared" si="206"/>
        <v>35.89553060159551</v>
      </c>
      <c r="BF284" s="158">
        <f t="shared" si="207"/>
        <v>8.0585961143158025E-2</v>
      </c>
      <c r="BG284" s="294"/>
      <c r="BH284" s="108">
        <v>83.400889146612542</v>
      </c>
      <c r="BI284" s="108">
        <v>83.400889146612542</v>
      </c>
      <c r="BJ284" s="157">
        <f t="shared" si="208"/>
        <v>0</v>
      </c>
      <c r="BK284" s="158">
        <f t="shared" si="209"/>
        <v>0</v>
      </c>
      <c r="BL284" s="158"/>
      <c r="BM284" s="108">
        <f t="shared" si="210"/>
        <v>528.83245182076621</v>
      </c>
      <c r="BN284" s="108">
        <f t="shared" si="211"/>
        <v>564.11588782652393</v>
      </c>
      <c r="BO284" s="268">
        <f t="shared" si="212"/>
        <v>35.283436005757721</v>
      </c>
      <c r="BP284" s="158">
        <f t="shared" si="213"/>
        <v>6.6719498556257487E-2</v>
      </c>
    </row>
    <row r="285" spans="1:68">
      <c r="A285" s="82">
        <v>915</v>
      </c>
      <c r="B285" s="92">
        <v>11</v>
      </c>
      <c r="C285" s="92">
        <v>11</v>
      </c>
      <c r="D285" s="83" t="s">
        <v>298</v>
      </c>
      <c r="E285" s="85">
        <v>19727</v>
      </c>
      <c r="F285" s="108">
        <v>19669</v>
      </c>
      <c r="G285" s="157">
        <f t="shared" si="180"/>
        <v>-58</v>
      </c>
      <c r="H285" s="158">
        <f t="shared" si="181"/>
        <v>-2.9401328128960307E-3</v>
      </c>
      <c r="I285" s="158"/>
      <c r="J285" s="108">
        <v>729637.3899601344</v>
      </c>
      <c r="K285" s="291">
        <v>611192.23613750073</v>
      </c>
      <c r="L285" s="157">
        <f t="shared" si="182"/>
        <v>-118445.15382263367</v>
      </c>
      <c r="M285" s="158">
        <f t="shared" si="183"/>
        <v>-0.1623342710399</v>
      </c>
      <c r="N285" s="158"/>
      <c r="O285" s="108">
        <v>5542942.036967474</v>
      </c>
      <c r="P285" s="291">
        <v>6071092.4517369559</v>
      </c>
      <c r="Q285" s="157">
        <f t="shared" si="184"/>
        <v>528150.41476948187</v>
      </c>
      <c r="R285" s="158">
        <f t="shared" si="185"/>
        <v>9.5283409288261525E-2</v>
      </c>
      <c r="S285" s="158"/>
      <c r="T285" s="108">
        <v>1753109.4593032941</v>
      </c>
      <c r="U285" s="108">
        <v>1910218.2782958471</v>
      </c>
      <c r="V285" s="157">
        <f t="shared" si="186"/>
        <v>157108.81899255305</v>
      </c>
      <c r="W285" s="158">
        <f t="shared" si="187"/>
        <v>8.9617233059132481E-2</v>
      </c>
      <c r="X285" s="159"/>
      <c r="Y285" s="89">
        <v>8025688.8862309027</v>
      </c>
      <c r="Z285" s="89">
        <v>8592502.9661703035</v>
      </c>
      <c r="AA285" s="157">
        <f t="shared" si="188"/>
        <v>566814.07993940078</v>
      </c>
      <c r="AB285" s="158">
        <f t="shared" si="189"/>
        <v>7.0624975372748741E-2</v>
      </c>
      <c r="AC285" s="158"/>
      <c r="AD285" s="204">
        <v>-1369746</v>
      </c>
      <c r="AE285" s="204">
        <v>-1369746</v>
      </c>
      <c r="AF285" s="292">
        <f t="shared" si="190"/>
        <v>0</v>
      </c>
      <c r="AG285" s="203">
        <f t="shared" si="191"/>
        <v>0</v>
      </c>
      <c r="AH285" s="158"/>
      <c r="AI285" s="291">
        <f t="shared" si="178"/>
        <v>6655942.8862309027</v>
      </c>
      <c r="AJ285" s="291">
        <f t="shared" si="179"/>
        <v>7222756.9661703035</v>
      </c>
      <c r="AK285" s="157">
        <f t="shared" si="192"/>
        <v>566814.07993940078</v>
      </c>
      <c r="AL285" s="158">
        <f t="shared" si="193"/>
        <v>8.5159096108226029E-2</v>
      </c>
      <c r="AN285" s="108">
        <f t="shared" si="194"/>
        <v>36.986738478234621</v>
      </c>
      <c r="AO285" s="108">
        <f t="shared" si="195"/>
        <v>31.073884596954635</v>
      </c>
      <c r="AP285" s="157">
        <f t="shared" si="196"/>
        <v>-5.912853881279986</v>
      </c>
      <c r="AQ285" s="158">
        <f t="shared" si="197"/>
        <v>-0.15986416008968971</v>
      </c>
      <c r="AR285" s="293"/>
      <c r="AS285" s="108">
        <v>280.98251315291094</v>
      </c>
      <c r="AT285" s="108">
        <f t="shared" si="198"/>
        <v>308.66299515669101</v>
      </c>
      <c r="AU285" s="108">
        <f t="shared" si="199"/>
        <v>27.680482003780071</v>
      </c>
      <c r="AV285" s="180">
        <f t="shared" si="200"/>
        <v>9.851318394577932E-2</v>
      </c>
      <c r="AW285" s="293"/>
      <c r="AX285" s="108">
        <v>88.868528377517819</v>
      </c>
      <c r="AY285" s="108">
        <f t="shared" si="201"/>
        <v>97.118220463462663</v>
      </c>
      <c r="AZ285" s="157">
        <f t="shared" si="202"/>
        <v>8.2496920859448437</v>
      </c>
      <c r="BA285" s="158">
        <f t="shared" si="203"/>
        <v>9.2830299280975512E-2</v>
      </c>
      <c r="BB285" s="293"/>
      <c r="BC285" s="108">
        <f t="shared" si="204"/>
        <v>406.8377800086634</v>
      </c>
      <c r="BD285" s="108">
        <f t="shared" si="205"/>
        <v>436.85510021710832</v>
      </c>
      <c r="BE285" s="157">
        <f t="shared" si="206"/>
        <v>30.017320208444914</v>
      </c>
      <c r="BF285" s="158">
        <f t="shared" si="207"/>
        <v>7.3782037174142751E-2</v>
      </c>
      <c r="BG285" s="294"/>
      <c r="BH285" s="108">
        <v>-69.435088964363558</v>
      </c>
      <c r="BI285" s="108">
        <v>-69.435088964363558</v>
      </c>
      <c r="BJ285" s="157">
        <f t="shared" si="208"/>
        <v>0</v>
      </c>
      <c r="BK285" s="158">
        <f t="shared" si="209"/>
        <v>0</v>
      </c>
      <c r="BL285" s="158"/>
      <c r="BM285" s="108">
        <f t="shared" si="210"/>
        <v>337.40269104429984</v>
      </c>
      <c r="BN285" s="108">
        <f t="shared" si="211"/>
        <v>367.21526087601319</v>
      </c>
      <c r="BO285" s="268">
        <f t="shared" si="212"/>
        <v>29.812569831713347</v>
      </c>
      <c r="BP285" s="158">
        <f t="shared" si="213"/>
        <v>8.8359016163860576E-2</v>
      </c>
    </row>
    <row r="286" spans="1:68">
      <c r="A286" s="82">
        <v>918</v>
      </c>
      <c r="B286" s="92">
        <v>2</v>
      </c>
      <c r="C286" s="92">
        <v>2</v>
      </c>
      <c r="D286" s="83" t="s">
        <v>299</v>
      </c>
      <c r="E286" s="85">
        <v>2245</v>
      </c>
      <c r="F286" s="108">
        <v>2246</v>
      </c>
      <c r="G286" s="157">
        <f t="shared" si="180"/>
        <v>1</v>
      </c>
      <c r="H286" s="158">
        <f t="shared" si="181"/>
        <v>4.4543429844097997E-4</v>
      </c>
      <c r="I286" s="158"/>
      <c r="J286" s="108">
        <v>475907.54006899841</v>
      </c>
      <c r="K286" s="291">
        <v>610052.52746668831</v>
      </c>
      <c r="L286" s="157">
        <f t="shared" si="182"/>
        <v>134144.9873976899</v>
      </c>
      <c r="M286" s="158">
        <f t="shared" si="183"/>
        <v>0.28187195222467198</v>
      </c>
      <c r="N286" s="158"/>
      <c r="O286" s="108">
        <v>1053740.5711184407</v>
      </c>
      <c r="P286" s="291">
        <v>1138405.1746683978</v>
      </c>
      <c r="Q286" s="157">
        <f t="shared" si="184"/>
        <v>84664.603549957043</v>
      </c>
      <c r="R286" s="158">
        <f t="shared" si="185"/>
        <v>8.0346724678251685E-2</v>
      </c>
      <c r="S286" s="158"/>
      <c r="T286" s="108">
        <v>352426.83809862856</v>
      </c>
      <c r="U286" s="108">
        <v>376944.46345040615</v>
      </c>
      <c r="V286" s="157">
        <f t="shared" si="186"/>
        <v>24517.625351777591</v>
      </c>
      <c r="W286" s="158">
        <f t="shared" si="187"/>
        <v>6.9567986036625853E-2</v>
      </c>
      <c r="X286" s="159"/>
      <c r="Y286" s="89">
        <v>1882074.9492860679</v>
      </c>
      <c r="Z286" s="89">
        <v>2125402.1655854923</v>
      </c>
      <c r="AA286" s="157">
        <f t="shared" si="188"/>
        <v>243327.21629942441</v>
      </c>
      <c r="AB286" s="158">
        <f t="shared" si="189"/>
        <v>0.12928667712820169</v>
      </c>
      <c r="AC286" s="158"/>
      <c r="AD286" s="204">
        <v>-529626</v>
      </c>
      <c r="AE286" s="204">
        <v>-529626</v>
      </c>
      <c r="AF286" s="292">
        <f t="shared" si="190"/>
        <v>0</v>
      </c>
      <c r="AG286" s="203">
        <f t="shared" si="191"/>
        <v>0</v>
      </c>
      <c r="AH286" s="158"/>
      <c r="AI286" s="291">
        <f t="shared" si="178"/>
        <v>1352448.9492860679</v>
      </c>
      <c r="AJ286" s="291">
        <f t="shared" si="179"/>
        <v>1595776.1655854923</v>
      </c>
      <c r="AK286" s="157">
        <f t="shared" si="192"/>
        <v>243327.21629942441</v>
      </c>
      <c r="AL286" s="158">
        <f t="shared" si="193"/>
        <v>0.17991600823666745</v>
      </c>
      <c r="AN286" s="108">
        <f t="shared" si="194"/>
        <v>211.98554123340688</v>
      </c>
      <c r="AO286" s="108">
        <f t="shared" si="195"/>
        <v>271.61733190858786</v>
      </c>
      <c r="AP286" s="157">
        <f t="shared" si="196"/>
        <v>59.63179067518098</v>
      </c>
      <c r="AQ286" s="158">
        <f t="shared" si="197"/>
        <v>0.28130121671611247</v>
      </c>
      <c r="AR286" s="293"/>
      <c r="AS286" s="108">
        <v>469.37219203494016</v>
      </c>
      <c r="AT286" s="108">
        <f t="shared" si="198"/>
        <v>506.85893796455821</v>
      </c>
      <c r="AU286" s="108">
        <f t="shared" si="199"/>
        <v>37.486745929618053</v>
      </c>
      <c r="AV286" s="180">
        <f t="shared" si="200"/>
        <v>7.9865715450879393E-2</v>
      </c>
      <c r="AW286" s="293"/>
      <c r="AX286" s="108">
        <v>156.98300138023544</v>
      </c>
      <c r="AY286" s="108">
        <f t="shared" si="201"/>
        <v>167.82923573036783</v>
      </c>
      <c r="AZ286" s="157">
        <f t="shared" si="202"/>
        <v>10.846234350132391</v>
      </c>
      <c r="BA286" s="158">
        <f t="shared" si="203"/>
        <v>6.9091775891462606E-2</v>
      </c>
      <c r="BB286" s="293"/>
      <c r="BC286" s="108">
        <f t="shared" si="204"/>
        <v>838.34073464858261</v>
      </c>
      <c r="BD286" s="108">
        <f t="shared" si="205"/>
        <v>946.30550560351389</v>
      </c>
      <c r="BE286" s="157">
        <f t="shared" si="206"/>
        <v>107.96477095493128</v>
      </c>
      <c r="BF286" s="158">
        <f t="shared" si="207"/>
        <v>0.12878387807338049</v>
      </c>
      <c r="BG286" s="294"/>
      <c r="BH286" s="108">
        <v>-235.91358574610246</v>
      </c>
      <c r="BI286" s="108">
        <v>-235.91358574610246</v>
      </c>
      <c r="BJ286" s="157">
        <f t="shared" si="208"/>
        <v>0</v>
      </c>
      <c r="BK286" s="158">
        <f t="shared" si="209"/>
        <v>0</v>
      </c>
      <c r="BL286" s="158"/>
      <c r="BM286" s="108">
        <f t="shared" si="210"/>
        <v>602.4271489024801</v>
      </c>
      <c r="BN286" s="108">
        <f t="shared" si="211"/>
        <v>710.49695707279261</v>
      </c>
      <c r="BO286" s="268">
        <f t="shared" si="212"/>
        <v>108.06980817031251</v>
      </c>
      <c r="BP286" s="158">
        <f t="shared" si="213"/>
        <v>0.17939066718224325</v>
      </c>
    </row>
    <row r="287" spans="1:68">
      <c r="A287" s="82">
        <v>921</v>
      </c>
      <c r="B287" s="92">
        <v>11</v>
      </c>
      <c r="C287" s="92">
        <v>11</v>
      </c>
      <c r="D287" s="83" t="s">
        <v>300</v>
      </c>
      <c r="E287" s="85">
        <v>1895</v>
      </c>
      <c r="F287" s="108">
        <v>1851</v>
      </c>
      <c r="G287" s="157">
        <f t="shared" si="180"/>
        <v>-44</v>
      </c>
      <c r="H287" s="158">
        <f t="shared" si="181"/>
        <v>-2.3218997361477572E-2</v>
      </c>
      <c r="I287" s="158"/>
      <c r="J287" s="108">
        <v>1079562.6861109824</v>
      </c>
      <c r="K287" s="291">
        <v>1094299.788872899</v>
      </c>
      <c r="L287" s="157">
        <f t="shared" si="182"/>
        <v>14737.102761916583</v>
      </c>
      <c r="M287" s="158">
        <f t="shared" si="183"/>
        <v>1.3650993084065859E-2</v>
      </c>
      <c r="N287" s="158"/>
      <c r="O287" s="108">
        <v>1128036.5509013548</v>
      </c>
      <c r="P287" s="291">
        <v>1146270.738509001</v>
      </c>
      <c r="Q287" s="157">
        <f t="shared" si="184"/>
        <v>18234.187607646221</v>
      </c>
      <c r="R287" s="158">
        <f t="shared" si="185"/>
        <v>1.6164536151843874E-2</v>
      </c>
      <c r="S287" s="158"/>
      <c r="T287" s="108">
        <v>376034.67905220203</v>
      </c>
      <c r="U287" s="108">
        <v>401313.38817229628</v>
      </c>
      <c r="V287" s="157">
        <f t="shared" si="186"/>
        <v>25278.709120094252</v>
      </c>
      <c r="W287" s="158">
        <f t="shared" si="187"/>
        <v>6.7224409152393638E-2</v>
      </c>
      <c r="X287" s="159"/>
      <c r="Y287" s="89">
        <v>2583633.916064539</v>
      </c>
      <c r="Z287" s="89">
        <v>2641883.9155541961</v>
      </c>
      <c r="AA287" s="157">
        <f t="shared" si="188"/>
        <v>58249.999489657115</v>
      </c>
      <c r="AB287" s="158">
        <f t="shared" si="189"/>
        <v>2.2545763595790341E-2</v>
      </c>
      <c r="AC287" s="158"/>
      <c r="AD287" s="204">
        <v>372721</v>
      </c>
      <c r="AE287" s="204">
        <v>372721</v>
      </c>
      <c r="AF287" s="292">
        <f t="shared" si="190"/>
        <v>0</v>
      </c>
      <c r="AG287" s="203">
        <f t="shared" si="191"/>
        <v>0</v>
      </c>
      <c r="AH287" s="158"/>
      <c r="AI287" s="291">
        <f t="shared" si="178"/>
        <v>2956354.916064539</v>
      </c>
      <c r="AJ287" s="291">
        <f t="shared" si="179"/>
        <v>3014604.9155541961</v>
      </c>
      <c r="AK287" s="157">
        <f t="shared" si="192"/>
        <v>58249.999489657115</v>
      </c>
      <c r="AL287" s="158">
        <f t="shared" si="193"/>
        <v>1.9703317478267715E-2</v>
      </c>
      <c r="AN287" s="108">
        <f t="shared" si="194"/>
        <v>569.69007182637597</v>
      </c>
      <c r="AO287" s="108">
        <f t="shared" si="195"/>
        <v>591.19383515553704</v>
      </c>
      <c r="AP287" s="157">
        <f t="shared" si="196"/>
        <v>21.503763329161075</v>
      </c>
      <c r="AQ287" s="158">
        <f t="shared" si="197"/>
        <v>3.7746424578230603E-2</v>
      </c>
      <c r="AR287" s="293"/>
      <c r="AS287" s="108">
        <v>595.26994770520037</v>
      </c>
      <c r="AT287" s="108">
        <f t="shared" si="198"/>
        <v>619.27106348406323</v>
      </c>
      <c r="AU287" s="108">
        <f t="shared" si="199"/>
        <v>24.001115778862868</v>
      </c>
      <c r="AV287" s="180">
        <f t="shared" si="200"/>
        <v>4.0319716913962377E-2</v>
      </c>
      <c r="AW287" s="293"/>
      <c r="AX287" s="108">
        <v>198.43518683493511</v>
      </c>
      <c r="AY287" s="108">
        <f t="shared" si="201"/>
        <v>216.80896173543829</v>
      </c>
      <c r="AZ287" s="157">
        <f t="shared" si="202"/>
        <v>18.373774900503179</v>
      </c>
      <c r="BA287" s="158">
        <f t="shared" si="203"/>
        <v>9.2593330817820563E-2</v>
      </c>
      <c r="BB287" s="293"/>
      <c r="BC287" s="108">
        <f t="shared" si="204"/>
        <v>1363.3952063665113</v>
      </c>
      <c r="BD287" s="108">
        <f t="shared" si="205"/>
        <v>1427.2738603750383</v>
      </c>
      <c r="BE287" s="157">
        <f t="shared" si="206"/>
        <v>63.878654008527064</v>
      </c>
      <c r="BF287" s="158">
        <f t="shared" si="207"/>
        <v>4.6852632098337482E-2</v>
      </c>
      <c r="BG287" s="294"/>
      <c r="BH287" s="108">
        <v>196.68654353562005</v>
      </c>
      <c r="BI287" s="108">
        <v>196.68654353562005</v>
      </c>
      <c r="BJ287" s="157">
        <f t="shared" si="208"/>
        <v>0</v>
      </c>
      <c r="BK287" s="158">
        <f t="shared" si="209"/>
        <v>0</v>
      </c>
      <c r="BL287" s="158"/>
      <c r="BM287" s="108">
        <f t="shared" si="210"/>
        <v>1560.0817499021314</v>
      </c>
      <c r="BN287" s="108">
        <f t="shared" si="211"/>
        <v>1628.6358268796305</v>
      </c>
      <c r="BO287" s="268">
        <f t="shared" si="212"/>
        <v>68.554076977499108</v>
      </c>
      <c r="BP287" s="158">
        <f t="shared" si="213"/>
        <v>4.3942618379966124E-2</v>
      </c>
    </row>
    <row r="288" spans="1:68">
      <c r="A288" s="82">
        <v>922</v>
      </c>
      <c r="B288" s="92">
        <v>6</v>
      </c>
      <c r="C288" s="92">
        <v>6</v>
      </c>
      <c r="D288" s="83" t="s">
        <v>301</v>
      </c>
      <c r="E288" s="85">
        <v>4469</v>
      </c>
      <c r="F288" s="108">
        <v>4511</v>
      </c>
      <c r="G288" s="157">
        <f t="shared" si="180"/>
        <v>42</v>
      </c>
      <c r="H288" s="158">
        <f t="shared" si="181"/>
        <v>9.3980756321324684E-3</v>
      </c>
      <c r="I288" s="158"/>
      <c r="J288" s="108">
        <v>2858721.0428704517</v>
      </c>
      <c r="K288" s="291">
        <v>3096733.6542962734</v>
      </c>
      <c r="L288" s="157">
        <f t="shared" si="182"/>
        <v>238012.61142582167</v>
      </c>
      <c r="M288" s="158">
        <f t="shared" si="183"/>
        <v>8.3258424958747426E-2</v>
      </c>
      <c r="N288" s="158"/>
      <c r="O288" s="108">
        <v>1179160.8774586918</v>
      </c>
      <c r="P288" s="291">
        <v>1055370.282063067</v>
      </c>
      <c r="Q288" s="157">
        <f t="shared" si="184"/>
        <v>-123790.59539562487</v>
      </c>
      <c r="R288" s="158">
        <f t="shared" si="185"/>
        <v>-0.10498193907384065</v>
      </c>
      <c r="S288" s="158"/>
      <c r="T288" s="108">
        <v>343520.32524197473</v>
      </c>
      <c r="U288" s="108">
        <v>367869.55564762198</v>
      </c>
      <c r="V288" s="157">
        <f t="shared" si="186"/>
        <v>24349.230405647249</v>
      </c>
      <c r="W288" s="158">
        <f t="shared" si="187"/>
        <v>7.0881483907817455E-2</v>
      </c>
      <c r="X288" s="159"/>
      <c r="Y288" s="89">
        <v>4381402.2455711178</v>
      </c>
      <c r="Z288" s="89">
        <v>4519973.4920069622</v>
      </c>
      <c r="AA288" s="157">
        <f t="shared" si="188"/>
        <v>138571.24643584434</v>
      </c>
      <c r="AB288" s="158">
        <f t="shared" si="189"/>
        <v>3.1627145527648649E-2</v>
      </c>
      <c r="AC288" s="158"/>
      <c r="AD288" s="204">
        <v>-1065845</v>
      </c>
      <c r="AE288" s="204">
        <v>-1065845</v>
      </c>
      <c r="AF288" s="292">
        <f t="shared" si="190"/>
        <v>0</v>
      </c>
      <c r="AG288" s="203">
        <f t="shared" si="191"/>
        <v>0</v>
      </c>
      <c r="AH288" s="158"/>
      <c r="AI288" s="291">
        <f t="shared" si="178"/>
        <v>3315557.2455711178</v>
      </c>
      <c r="AJ288" s="291">
        <f t="shared" si="179"/>
        <v>3454128.4920069622</v>
      </c>
      <c r="AK288" s="157">
        <f t="shared" si="192"/>
        <v>138571.24643584434</v>
      </c>
      <c r="AL288" s="158">
        <f t="shared" si="193"/>
        <v>4.1794255436532174E-2</v>
      </c>
      <c r="AN288" s="108">
        <f t="shared" si="194"/>
        <v>639.67801362059788</v>
      </c>
      <c r="AO288" s="108">
        <f t="shared" si="195"/>
        <v>686.484959941537</v>
      </c>
      <c r="AP288" s="157">
        <f t="shared" si="196"/>
        <v>46.806946320939119</v>
      </c>
      <c r="AQ288" s="158">
        <f t="shared" si="197"/>
        <v>7.3172667067311431E-2</v>
      </c>
      <c r="AR288" s="293"/>
      <c r="AS288" s="108">
        <v>263.85340735258262</v>
      </c>
      <c r="AT288" s="108">
        <f t="shared" si="198"/>
        <v>233.95483973909708</v>
      </c>
      <c r="AU288" s="108">
        <f t="shared" si="199"/>
        <v>-29.89856761348554</v>
      </c>
      <c r="AV288" s="180">
        <f t="shared" si="200"/>
        <v>-0.11331507109753794</v>
      </c>
      <c r="AW288" s="293"/>
      <c r="AX288" s="108">
        <v>76.867380899971963</v>
      </c>
      <c r="AY288" s="108">
        <f t="shared" si="201"/>
        <v>81.549447051124361</v>
      </c>
      <c r="AZ288" s="157">
        <f t="shared" si="202"/>
        <v>4.682066151152398</v>
      </c>
      <c r="BA288" s="158">
        <f t="shared" si="203"/>
        <v>6.0910962443812181E-2</v>
      </c>
      <c r="BB288" s="293"/>
      <c r="BC288" s="108">
        <f t="shared" si="204"/>
        <v>980.39880187315237</v>
      </c>
      <c r="BD288" s="108">
        <f t="shared" si="205"/>
        <v>1001.9892467317584</v>
      </c>
      <c r="BE288" s="157">
        <f t="shared" si="206"/>
        <v>21.59044485860602</v>
      </c>
      <c r="BF288" s="158">
        <f t="shared" si="207"/>
        <v>2.202210449192233E-2</v>
      </c>
      <c r="BG288" s="294"/>
      <c r="BH288" s="108">
        <v>-238.49742671738645</v>
      </c>
      <c r="BI288" s="108">
        <v>-238.49742671738645</v>
      </c>
      <c r="BJ288" s="157">
        <f t="shared" si="208"/>
        <v>0</v>
      </c>
      <c r="BK288" s="158">
        <f t="shared" si="209"/>
        <v>0</v>
      </c>
      <c r="BL288" s="158"/>
      <c r="BM288" s="108">
        <f t="shared" si="210"/>
        <v>741.90137515576589</v>
      </c>
      <c r="BN288" s="108">
        <f t="shared" si="211"/>
        <v>765.71236799090275</v>
      </c>
      <c r="BO288" s="268">
        <f t="shared" si="212"/>
        <v>23.810992835136858</v>
      </c>
      <c r="BP288" s="158">
        <f t="shared" si="213"/>
        <v>3.209455277008702E-2</v>
      </c>
    </row>
    <row r="289" spans="1:68">
      <c r="A289" s="82">
        <v>924</v>
      </c>
      <c r="B289" s="92">
        <v>16</v>
      </c>
      <c r="C289" s="92">
        <v>16</v>
      </c>
      <c r="D289" s="83" t="s">
        <v>302</v>
      </c>
      <c r="E289" s="85">
        <v>2936</v>
      </c>
      <c r="F289" s="108">
        <v>2931</v>
      </c>
      <c r="G289" s="157">
        <f t="shared" si="180"/>
        <v>-5</v>
      </c>
      <c r="H289" s="158">
        <f t="shared" si="181"/>
        <v>-1.7029972752043597E-3</v>
      </c>
      <c r="I289" s="158"/>
      <c r="J289" s="108">
        <v>1399463.8233260901</v>
      </c>
      <c r="K289" s="291">
        <v>1296050.6829553256</v>
      </c>
      <c r="L289" s="157">
        <f t="shared" si="182"/>
        <v>-103413.14037076454</v>
      </c>
      <c r="M289" s="158">
        <f t="shared" si="183"/>
        <v>-7.3894829324693559E-2</v>
      </c>
      <c r="N289" s="158"/>
      <c r="O289" s="108">
        <v>1644612.393155979</v>
      </c>
      <c r="P289" s="291">
        <v>1645721.3844789434</v>
      </c>
      <c r="Q289" s="157">
        <f t="shared" si="184"/>
        <v>1108.9913229644299</v>
      </c>
      <c r="R289" s="158">
        <f t="shared" si="185"/>
        <v>6.743177465884817E-4</v>
      </c>
      <c r="S289" s="158"/>
      <c r="T289" s="108">
        <v>503160.53852954181</v>
      </c>
      <c r="U289" s="108">
        <v>538404.00710856263</v>
      </c>
      <c r="V289" s="157">
        <f t="shared" si="186"/>
        <v>35243.468579020817</v>
      </c>
      <c r="W289" s="158">
        <f t="shared" si="187"/>
        <v>7.0044182483025907E-2</v>
      </c>
      <c r="X289" s="159"/>
      <c r="Y289" s="89">
        <v>3547236.7550116112</v>
      </c>
      <c r="Z289" s="89">
        <v>3480176.0745428316</v>
      </c>
      <c r="AA289" s="157">
        <f t="shared" si="188"/>
        <v>-67060.680468779523</v>
      </c>
      <c r="AB289" s="158">
        <f t="shared" si="189"/>
        <v>-1.8905047816172624E-2</v>
      </c>
      <c r="AC289" s="158"/>
      <c r="AD289" s="204">
        <v>322696</v>
      </c>
      <c r="AE289" s="204">
        <v>322696</v>
      </c>
      <c r="AF289" s="292">
        <f t="shared" si="190"/>
        <v>0</v>
      </c>
      <c r="AG289" s="203">
        <f t="shared" si="191"/>
        <v>0</v>
      </c>
      <c r="AH289" s="158"/>
      <c r="AI289" s="291">
        <f t="shared" si="178"/>
        <v>3869932.7550116112</v>
      </c>
      <c r="AJ289" s="291">
        <f t="shared" si="179"/>
        <v>3802872.0745428316</v>
      </c>
      <c r="AK289" s="157">
        <f t="shared" si="192"/>
        <v>-67060.680468779523</v>
      </c>
      <c r="AL289" s="158">
        <f t="shared" si="193"/>
        <v>-1.7328642308302413E-2</v>
      </c>
      <c r="AN289" s="108">
        <f t="shared" si="194"/>
        <v>476.65661557428137</v>
      </c>
      <c r="AO289" s="108">
        <f t="shared" si="195"/>
        <v>442.18719991652188</v>
      </c>
      <c r="AP289" s="157">
        <f t="shared" si="196"/>
        <v>-34.469415657759498</v>
      </c>
      <c r="AQ289" s="158">
        <f t="shared" si="197"/>
        <v>-7.231498427065855E-2</v>
      </c>
      <c r="AR289" s="293"/>
      <c r="AS289" s="108">
        <v>560.15408486239062</v>
      </c>
      <c r="AT289" s="108">
        <f t="shared" si="198"/>
        <v>561.4880192695133</v>
      </c>
      <c r="AU289" s="108">
        <f t="shared" si="199"/>
        <v>1.3339344071226833</v>
      </c>
      <c r="AV289" s="180">
        <f t="shared" si="200"/>
        <v>2.3813704892474046E-3</v>
      </c>
      <c r="AW289" s="293"/>
      <c r="AX289" s="108">
        <v>171.37620522123359</v>
      </c>
      <c r="AY289" s="108">
        <f t="shared" si="201"/>
        <v>183.69293998927418</v>
      </c>
      <c r="AZ289" s="157">
        <f t="shared" si="202"/>
        <v>12.31673476804059</v>
      </c>
      <c r="BA289" s="158">
        <f t="shared" si="203"/>
        <v>7.1869573445978843E-2</v>
      </c>
      <c r="BB289" s="293"/>
      <c r="BC289" s="108">
        <f t="shared" si="204"/>
        <v>1208.1869056579058</v>
      </c>
      <c r="BD289" s="108">
        <f t="shared" si="205"/>
        <v>1187.3681591753093</v>
      </c>
      <c r="BE289" s="157">
        <f t="shared" si="206"/>
        <v>-20.818746482596453</v>
      </c>
      <c r="BF289" s="158">
        <f t="shared" si="207"/>
        <v>-1.7231395560656088E-2</v>
      </c>
      <c r="BG289" s="294"/>
      <c r="BH289" s="108">
        <v>109.91008174386921</v>
      </c>
      <c r="BI289" s="108">
        <v>109.91008174386921</v>
      </c>
      <c r="BJ289" s="157">
        <f t="shared" si="208"/>
        <v>0</v>
      </c>
      <c r="BK289" s="158">
        <f t="shared" si="209"/>
        <v>0</v>
      </c>
      <c r="BL289" s="158"/>
      <c r="BM289" s="108">
        <f t="shared" si="210"/>
        <v>1318.0969874017749</v>
      </c>
      <c r="BN289" s="108">
        <f t="shared" si="211"/>
        <v>1297.4657367938696</v>
      </c>
      <c r="BO289" s="268">
        <f t="shared" si="212"/>
        <v>-20.631250607905258</v>
      </c>
      <c r="BP289" s="158">
        <f t="shared" si="213"/>
        <v>-1.56523008588112E-2</v>
      </c>
    </row>
    <row r="290" spans="1:68">
      <c r="A290" s="82">
        <v>925</v>
      </c>
      <c r="B290" s="92">
        <v>11</v>
      </c>
      <c r="C290" s="92">
        <v>11</v>
      </c>
      <c r="D290" s="83" t="s">
        <v>303</v>
      </c>
      <c r="E290" s="85">
        <v>3387</v>
      </c>
      <c r="F290" s="108">
        <v>3352</v>
      </c>
      <c r="G290" s="157">
        <f t="shared" si="180"/>
        <v>-35</v>
      </c>
      <c r="H290" s="158">
        <f t="shared" si="181"/>
        <v>-1.0333628579864187E-2</v>
      </c>
      <c r="I290" s="158"/>
      <c r="J290" s="108">
        <v>3617555.8023700248</v>
      </c>
      <c r="K290" s="291">
        <v>3852584.9581529666</v>
      </c>
      <c r="L290" s="157">
        <f t="shared" si="182"/>
        <v>235029.15578294173</v>
      </c>
      <c r="M290" s="158">
        <f t="shared" si="183"/>
        <v>6.4969047783302605E-2</v>
      </c>
      <c r="N290" s="158"/>
      <c r="O290" s="108">
        <v>80728.468529088044</v>
      </c>
      <c r="P290" s="291">
        <v>120509.79003321423</v>
      </c>
      <c r="Q290" s="157">
        <f t="shared" si="184"/>
        <v>39781.321504126186</v>
      </c>
      <c r="R290" s="158">
        <f t="shared" si="185"/>
        <v>0.49277934078226937</v>
      </c>
      <c r="S290" s="158"/>
      <c r="T290" s="108">
        <v>601120.41116755153</v>
      </c>
      <c r="U290" s="108">
        <v>636357.20657211659</v>
      </c>
      <c r="V290" s="157">
        <f t="shared" si="186"/>
        <v>35236.795404565055</v>
      </c>
      <c r="W290" s="158">
        <f t="shared" si="187"/>
        <v>5.8618530913174115E-2</v>
      </c>
      <c r="X290" s="159"/>
      <c r="Y290" s="89">
        <v>4299404.6820666641</v>
      </c>
      <c r="Z290" s="89">
        <v>4609451.9547582977</v>
      </c>
      <c r="AA290" s="157">
        <f t="shared" si="188"/>
        <v>310047.27269163355</v>
      </c>
      <c r="AB290" s="158">
        <f t="shared" si="189"/>
        <v>7.2114000802222258E-2</v>
      </c>
      <c r="AC290" s="158"/>
      <c r="AD290" s="204">
        <v>31783</v>
      </c>
      <c r="AE290" s="204">
        <v>31783</v>
      </c>
      <c r="AF290" s="292">
        <f t="shared" si="190"/>
        <v>0</v>
      </c>
      <c r="AG290" s="203">
        <f t="shared" si="191"/>
        <v>0</v>
      </c>
      <c r="AH290" s="158"/>
      <c r="AI290" s="291">
        <f t="shared" si="178"/>
        <v>4331187.6820666641</v>
      </c>
      <c r="AJ290" s="291">
        <f t="shared" si="179"/>
        <v>4641234.9547582977</v>
      </c>
      <c r="AK290" s="157">
        <f t="shared" si="192"/>
        <v>310047.27269163355</v>
      </c>
      <c r="AL290" s="158">
        <f t="shared" si="193"/>
        <v>7.1584815863645929E-2</v>
      </c>
      <c r="AN290" s="108">
        <f t="shared" si="194"/>
        <v>1068.0708008178403</v>
      </c>
      <c r="AO290" s="108">
        <f t="shared" si="195"/>
        <v>1149.3391879931285</v>
      </c>
      <c r="AP290" s="157">
        <f t="shared" si="196"/>
        <v>81.268387175288126</v>
      </c>
      <c r="AQ290" s="158">
        <f t="shared" si="197"/>
        <v>7.6088951325192597E-2</v>
      </c>
      <c r="AR290" s="293"/>
      <c r="AS290" s="108">
        <v>23.834800274310023</v>
      </c>
      <c r="AT290" s="108">
        <f t="shared" si="198"/>
        <v>35.951608005135512</v>
      </c>
      <c r="AU290" s="108">
        <f t="shared" si="199"/>
        <v>12.116807730825489</v>
      </c>
      <c r="AV290" s="180">
        <f t="shared" si="200"/>
        <v>0.50836623724031815</v>
      </c>
      <c r="AW290" s="293"/>
      <c r="AX290" s="108">
        <v>177.47871602230632</v>
      </c>
      <c r="AY290" s="108">
        <f t="shared" si="201"/>
        <v>189.84403537354314</v>
      </c>
      <c r="AZ290" s="157">
        <f t="shared" si="202"/>
        <v>12.36531935123682</v>
      </c>
      <c r="BA290" s="158">
        <f t="shared" si="203"/>
        <v>6.9672125358866646E-2</v>
      </c>
      <c r="BB290" s="293"/>
      <c r="BC290" s="108">
        <f t="shared" si="204"/>
        <v>1269.3843171144565</v>
      </c>
      <c r="BD290" s="108">
        <f t="shared" si="205"/>
        <v>1375.1348313718072</v>
      </c>
      <c r="BE290" s="157">
        <f t="shared" si="206"/>
        <v>105.75051425735069</v>
      </c>
      <c r="BF290" s="158">
        <f t="shared" si="207"/>
        <v>8.3308508567161918E-2</v>
      </c>
      <c r="BG290" s="294"/>
      <c r="BH290" s="108">
        <v>13.618836728668438</v>
      </c>
      <c r="BI290" s="108">
        <v>13.618836728668438</v>
      </c>
      <c r="BJ290" s="157">
        <f t="shared" si="208"/>
        <v>0</v>
      </c>
      <c r="BK290" s="158">
        <f t="shared" si="209"/>
        <v>0</v>
      </c>
      <c r="BL290" s="158"/>
      <c r="BM290" s="108">
        <f t="shared" si="210"/>
        <v>1278.7681376045657</v>
      </c>
      <c r="BN290" s="108">
        <f t="shared" si="211"/>
        <v>1384.6166332811151</v>
      </c>
      <c r="BO290" s="268">
        <f t="shared" si="212"/>
        <v>105.84849567654942</v>
      </c>
      <c r="BP290" s="158">
        <f t="shared" si="213"/>
        <v>8.2773798129525358E-2</v>
      </c>
    </row>
    <row r="291" spans="1:68">
      <c r="A291" s="82">
        <v>927</v>
      </c>
      <c r="B291" s="92">
        <v>1</v>
      </c>
      <c r="C291" s="93">
        <v>33</v>
      </c>
      <c r="D291" s="83" t="s">
        <v>304</v>
      </c>
      <c r="E291" s="85">
        <v>28811</v>
      </c>
      <c r="F291" s="108">
        <v>28799</v>
      </c>
      <c r="G291" s="157">
        <f t="shared" si="180"/>
        <v>-12</v>
      </c>
      <c r="H291" s="158">
        <f t="shared" si="181"/>
        <v>-4.165075839089237E-4</v>
      </c>
      <c r="I291" s="158"/>
      <c r="J291" s="108">
        <v>17107430.887393657</v>
      </c>
      <c r="K291" s="291">
        <v>16062128.021581177</v>
      </c>
      <c r="L291" s="157">
        <f t="shared" si="182"/>
        <v>-1045302.8658124804</v>
      </c>
      <c r="M291" s="158">
        <f t="shared" si="183"/>
        <v>-6.1102270276173182E-2</v>
      </c>
      <c r="N291" s="158"/>
      <c r="O291" s="108">
        <v>2374106.4758272334</v>
      </c>
      <c r="P291" s="291">
        <v>1520757.6495370311</v>
      </c>
      <c r="Q291" s="157">
        <f t="shared" si="184"/>
        <v>-853348.82629020233</v>
      </c>
      <c r="R291" s="158">
        <f t="shared" si="185"/>
        <v>-0.35943999773340474</v>
      </c>
      <c r="S291" s="158"/>
      <c r="T291" s="108">
        <v>2237272.8258742541</v>
      </c>
      <c r="U291" s="108">
        <v>2309079.3738201298</v>
      </c>
      <c r="V291" s="157">
        <f t="shared" si="186"/>
        <v>71806.547945875674</v>
      </c>
      <c r="W291" s="158">
        <f t="shared" si="187"/>
        <v>3.2095570605170154E-2</v>
      </c>
      <c r="X291" s="159"/>
      <c r="Y291" s="89">
        <v>21718810.189095143</v>
      </c>
      <c r="Z291" s="89">
        <v>19891965.044938337</v>
      </c>
      <c r="AA291" s="157">
        <f t="shared" si="188"/>
        <v>-1826845.1441568062</v>
      </c>
      <c r="AB291" s="158">
        <f t="shared" si="189"/>
        <v>-8.411350015269492E-2</v>
      </c>
      <c r="AC291" s="158"/>
      <c r="AD291" s="204">
        <v>-2423945</v>
      </c>
      <c r="AE291" s="204">
        <v>-2423945</v>
      </c>
      <c r="AF291" s="292">
        <f t="shared" si="190"/>
        <v>0</v>
      </c>
      <c r="AG291" s="203">
        <f t="shared" si="191"/>
        <v>0</v>
      </c>
      <c r="AH291" s="158"/>
      <c r="AI291" s="291">
        <f t="shared" si="178"/>
        <v>19294865.189095143</v>
      </c>
      <c r="AJ291" s="291">
        <f t="shared" si="179"/>
        <v>17468020.044938337</v>
      </c>
      <c r="AK291" s="157">
        <f t="shared" si="192"/>
        <v>-1826845.1441568062</v>
      </c>
      <c r="AL291" s="158">
        <f t="shared" si="193"/>
        <v>-9.4680378756379302E-2</v>
      </c>
      <c r="AN291" s="108">
        <f t="shared" si="194"/>
        <v>593.78122548310216</v>
      </c>
      <c r="AO291" s="108">
        <f t="shared" si="195"/>
        <v>557.73214422657645</v>
      </c>
      <c r="AP291" s="157">
        <f t="shared" si="196"/>
        <v>-36.04908125652571</v>
      </c>
      <c r="AQ291" s="158">
        <f t="shared" si="197"/>
        <v>-6.0711049304726789E-2</v>
      </c>
      <c r="AR291" s="293"/>
      <c r="AS291" s="108">
        <v>82.402779349110872</v>
      </c>
      <c r="AT291" s="108">
        <f t="shared" si="198"/>
        <v>52.805918592209139</v>
      </c>
      <c r="AU291" s="108">
        <f t="shared" si="199"/>
        <v>-29.596860756901734</v>
      </c>
      <c r="AV291" s="180">
        <f t="shared" si="200"/>
        <v>-0.35917308846477741</v>
      </c>
      <c r="AW291" s="293"/>
      <c r="AX291" s="108">
        <v>77.653424937497974</v>
      </c>
      <c r="AY291" s="108">
        <f t="shared" si="201"/>
        <v>80.179151144835927</v>
      </c>
      <c r="AZ291" s="157">
        <f t="shared" si="202"/>
        <v>2.5257262073379536</v>
      </c>
      <c r="BA291" s="158">
        <f t="shared" si="203"/>
        <v>3.2525625358712396E-2</v>
      </c>
      <c r="BB291" s="293"/>
      <c r="BC291" s="108">
        <f t="shared" si="204"/>
        <v>753.83742976971098</v>
      </c>
      <c r="BD291" s="108">
        <f t="shared" si="205"/>
        <v>690.71721396362159</v>
      </c>
      <c r="BE291" s="157">
        <f t="shared" si="206"/>
        <v>-63.120215806089391</v>
      </c>
      <c r="BF291" s="158">
        <f t="shared" si="207"/>
        <v>-8.3731867526625633E-2</v>
      </c>
      <c r="BG291" s="294"/>
      <c r="BH291" s="108">
        <v>-84.132622956509664</v>
      </c>
      <c r="BI291" s="108">
        <v>-84.132622956509664</v>
      </c>
      <c r="BJ291" s="157">
        <f t="shared" si="208"/>
        <v>0</v>
      </c>
      <c r="BK291" s="158">
        <f t="shared" si="209"/>
        <v>0</v>
      </c>
      <c r="BL291" s="158"/>
      <c r="BM291" s="108">
        <f t="shared" si="210"/>
        <v>669.70480681320134</v>
      </c>
      <c r="BN291" s="108">
        <f t="shared" si="211"/>
        <v>606.54953453030794</v>
      </c>
      <c r="BO291" s="268">
        <f t="shared" si="212"/>
        <v>-63.155272282893407</v>
      </c>
      <c r="BP291" s="158">
        <f t="shared" si="213"/>
        <v>-9.430314914927751E-2</v>
      </c>
    </row>
    <row r="292" spans="1:68">
      <c r="A292" s="82">
        <v>931</v>
      </c>
      <c r="B292" s="92">
        <v>13</v>
      </c>
      <c r="C292" s="92">
        <v>13</v>
      </c>
      <c r="D292" s="83" t="s">
        <v>305</v>
      </c>
      <c r="E292" s="85">
        <v>5877</v>
      </c>
      <c r="F292" s="108">
        <v>5764</v>
      </c>
      <c r="G292" s="157">
        <f t="shared" si="180"/>
        <v>-113</v>
      </c>
      <c r="H292" s="158">
        <f t="shared" si="181"/>
        <v>-1.9227497022290284E-2</v>
      </c>
      <c r="I292" s="158"/>
      <c r="J292" s="108">
        <v>5110843.4812685223</v>
      </c>
      <c r="K292" s="291">
        <v>5013964.4824209353</v>
      </c>
      <c r="L292" s="157">
        <f t="shared" si="182"/>
        <v>-96878.998847587034</v>
      </c>
      <c r="M292" s="158">
        <f t="shared" si="183"/>
        <v>-1.8955579289926024E-2</v>
      </c>
      <c r="N292" s="158"/>
      <c r="O292" s="108">
        <v>2141123.5742001934</v>
      </c>
      <c r="P292" s="291">
        <v>1778817.1470308185</v>
      </c>
      <c r="Q292" s="157">
        <f t="shared" si="184"/>
        <v>-362306.42716937489</v>
      </c>
      <c r="R292" s="158">
        <f t="shared" si="185"/>
        <v>-0.16921322595997887</v>
      </c>
      <c r="S292" s="158"/>
      <c r="T292" s="108">
        <v>917806.03441379685</v>
      </c>
      <c r="U292" s="108">
        <v>980124.79514343746</v>
      </c>
      <c r="V292" s="157">
        <f t="shared" si="186"/>
        <v>62318.760729640606</v>
      </c>
      <c r="W292" s="158">
        <f t="shared" si="187"/>
        <v>6.7899706902061971E-2</v>
      </c>
      <c r="X292" s="159"/>
      <c r="Y292" s="89">
        <v>8169773.0898825126</v>
      </c>
      <c r="Z292" s="89">
        <v>7772906.4245951911</v>
      </c>
      <c r="AA292" s="157">
        <f t="shared" si="188"/>
        <v>-396866.66528732143</v>
      </c>
      <c r="AB292" s="158">
        <f t="shared" si="189"/>
        <v>-4.8577440391680285E-2</v>
      </c>
      <c r="AC292" s="158"/>
      <c r="AD292" s="204">
        <v>137164</v>
      </c>
      <c r="AE292" s="204">
        <v>137164</v>
      </c>
      <c r="AF292" s="292">
        <f t="shared" si="190"/>
        <v>0</v>
      </c>
      <c r="AG292" s="203">
        <f t="shared" si="191"/>
        <v>0</v>
      </c>
      <c r="AH292" s="158"/>
      <c r="AI292" s="291">
        <f t="shared" si="178"/>
        <v>8306937.0898825126</v>
      </c>
      <c r="AJ292" s="291">
        <f t="shared" si="179"/>
        <v>7910070.4245951911</v>
      </c>
      <c r="AK292" s="157">
        <f t="shared" si="192"/>
        <v>-396866.66528732143</v>
      </c>
      <c r="AL292" s="158">
        <f t="shared" si="193"/>
        <v>-4.777533054520032E-2</v>
      </c>
      <c r="AN292" s="108">
        <f t="shared" si="194"/>
        <v>869.63475944674531</v>
      </c>
      <c r="AO292" s="108">
        <f t="shared" si="195"/>
        <v>869.87586440335451</v>
      </c>
      <c r="AP292" s="157">
        <f t="shared" si="196"/>
        <v>0.24110495660920606</v>
      </c>
      <c r="AQ292" s="158">
        <f t="shared" si="197"/>
        <v>2.772485276032378E-4</v>
      </c>
      <c r="AR292" s="293"/>
      <c r="AS292" s="108">
        <v>364.32254112645796</v>
      </c>
      <c r="AT292" s="108">
        <f t="shared" si="198"/>
        <v>308.60811017189775</v>
      </c>
      <c r="AU292" s="108">
        <f t="shared" si="199"/>
        <v>-55.714430954560214</v>
      </c>
      <c r="AV292" s="180">
        <f t="shared" si="200"/>
        <v>-0.15292611536550929</v>
      </c>
      <c r="AW292" s="293"/>
      <c r="AX292" s="108">
        <v>156.16913976753392</v>
      </c>
      <c r="AY292" s="108">
        <f t="shared" si="201"/>
        <v>170.04246966402454</v>
      </c>
      <c r="AZ292" s="157">
        <f t="shared" si="202"/>
        <v>13.873329896490617</v>
      </c>
      <c r="BA292" s="158">
        <f t="shared" si="203"/>
        <v>8.8835284084562469E-2</v>
      </c>
      <c r="BB292" s="293"/>
      <c r="BC292" s="108">
        <f t="shared" si="204"/>
        <v>1390.1264403407372</v>
      </c>
      <c r="BD292" s="108">
        <f t="shared" si="205"/>
        <v>1348.5264442392768</v>
      </c>
      <c r="BE292" s="157">
        <f t="shared" si="206"/>
        <v>-41.59999610146042</v>
      </c>
      <c r="BF292" s="158">
        <f t="shared" si="207"/>
        <v>-2.9925332613099386E-2</v>
      </c>
      <c r="BG292" s="294"/>
      <c r="BH292" s="108">
        <v>23.339118597924109</v>
      </c>
      <c r="BI292" s="108">
        <v>23.339118597924109</v>
      </c>
      <c r="BJ292" s="157">
        <f t="shared" si="208"/>
        <v>0</v>
      </c>
      <c r="BK292" s="158">
        <f t="shared" si="209"/>
        <v>0</v>
      </c>
      <c r="BL292" s="158"/>
      <c r="BM292" s="108">
        <f t="shared" si="210"/>
        <v>1413.4655589386614</v>
      </c>
      <c r="BN292" s="108">
        <f t="shared" si="211"/>
        <v>1372.3231132191518</v>
      </c>
      <c r="BO292" s="268">
        <f t="shared" si="212"/>
        <v>-41.142445719509624</v>
      </c>
      <c r="BP292" s="158">
        <f t="shared" si="213"/>
        <v>-2.9107497851169811E-2</v>
      </c>
    </row>
    <row r="293" spans="1:68">
      <c r="A293" s="82">
        <v>934</v>
      </c>
      <c r="B293" s="92">
        <v>14</v>
      </c>
      <c r="C293" s="92">
        <v>14</v>
      </c>
      <c r="D293" s="83" t="s">
        <v>306</v>
      </c>
      <c r="E293" s="85">
        <v>2656</v>
      </c>
      <c r="F293" s="108">
        <v>2607</v>
      </c>
      <c r="G293" s="157">
        <f t="shared" si="180"/>
        <v>-49</v>
      </c>
      <c r="H293" s="158">
        <f t="shared" si="181"/>
        <v>-1.8448795180722892E-2</v>
      </c>
      <c r="I293" s="158"/>
      <c r="J293" s="108">
        <v>799941.71694532991</v>
      </c>
      <c r="K293" s="291">
        <v>762202.86780954385</v>
      </c>
      <c r="L293" s="157">
        <f t="shared" si="182"/>
        <v>-37738.849135786062</v>
      </c>
      <c r="M293" s="158">
        <f t="shared" si="183"/>
        <v>-4.7176998444206947E-2</v>
      </c>
      <c r="N293" s="158"/>
      <c r="O293" s="108">
        <v>1235556.0594255235</v>
      </c>
      <c r="P293" s="291">
        <v>1125777.2486699692</v>
      </c>
      <c r="Q293" s="157">
        <f t="shared" si="184"/>
        <v>-109778.81075555435</v>
      </c>
      <c r="R293" s="158">
        <f t="shared" si="185"/>
        <v>-8.8849720672808996E-2</v>
      </c>
      <c r="S293" s="158"/>
      <c r="T293" s="108">
        <v>338797.82123913197</v>
      </c>
      <c r="U293" s="108">
        <v>366481.13894980727</v>
      </c>
      <c r="V293" s="157">
        <f t="shared" si="186"/>
        <v>27683.317710675299</v>
      </c>
      <c r="W293" s="158">
        <f t="shared" si="187"/>
        <v>8.1710436063092987E-2</v>
      </c>
      <c r="X293" s="159"/>
      <c r="Y293" s="89">
        <v>2374295.5976099856</v>
      </c>
      <c r="Z293" s="89">
        <v>2254461.25542932</v>
      </c>
      <c r="AA293" s="157">
        <f t="shared" si="188"/>
        <v>-119834.34218066558</v>
      </c>
      <c r="AB293" s="158">
        <f t="shared" si="189"/>
        <v>-5.0471534505346881E-2</v>
      </c>
      <c r="AC293" s="158"/>
      <c r="AD293" s="204">
        <v>-776435</v>
      </c>
      <c r="AE293" s="204">
        <v>-776435</v>
      </c>
      <c r="AF293" s="292">
        <f t="shared" si="190"/>
        <v>0</v>
      </c>
      <c r="AG293" s="203">
        <f t="shared" si="191"/>
        <v>0</v>
      </c>
      <c r="AH293" s="158"/>
      <c r="AI293" s="291">
        <f t="shared" si="178"/>
        <v>1597860.5976099856</v>
      </c>
      <c r="AJ293" s="291">
        <f t="shared" si="179"/>
        <v>1478026.25542932</v>
      </c>
      <c r="AK293" s="157">
        <f t="shared" si="192"/>
        <v>-119834.34218066558</v>
      </c>
      <c r="AL293" s="158">
        <f t="shared" si="193"/>
        <v>-7.4996743996259052E-2</v>
      </c>
      <c r="AN293" s="108">
        <f t="shared" si="194"/>
        <v>301.18287535592242</v>
      </c>
      <c r="AO293" s="108">
        <f t="shared" si="195"/>
        <v>292.36780506695197</v>
      </c>
      <c r="AP293" s="157">
        <f t="shared" si="196"/>
        <v>-8.8150702889704462</v>
      </c>
      <c r="AQ293" s="158">
        <f t="shared" si="197"/>
        <v>-2.926816565700573E-2</v>
      </c>
      <c r="AR293" s="293"/>
      <c r="AS293" s="108">
        <v>465.19429948250132</v>
      </c>
      <c r="AT293" s="108">
        <f t="shared" si="198"/>
        <v>431.82863393554629</v>
      </c>
      <c r="AU293" s="108">
        <f t="shared" si="199"/>
        <v>-33.365665546955029</v>
      </c>
      <c r="AV293" s="180">
        <f t="shared" si="200"/>
        <v>-7.1724149638274115E-2</v>
      </c>
      <c r="AW293" s="293"/>
      <c r="AX293" s="108">
        <v>127.55942064726354</v>
      </c>
      <c r="AY293" s="108">
        <f t="shared" si="201"/>
        <v>140.57581087449455</v>
      </c>
      <c r="AZ293" s="157">
        <f t="shared" si="202"/>
        <v>13.016390227231014</v>
      </c>
      <c r="BA293" s="158">
        <f t="shared" si="203"/>
        <v>0.10204177912680296</v>
      </c>
      <c r="BB293" s="293"/>
      <c r="BC293" s="108">
        <f t="shared" si="204"/>
        <v>893.93659548568735</v>
      </c>
      <c r="BD293" s="108">
        <f t="shared" si="205"/>
        <v>864.77224987699276</v>
      </c>
      <c r="BE293" s="157">
        <f t="shared" si="206"/>
        <v>-29.164345608694589</v>
      </c>
      <c r="BF293" s="158">
        <f t="shared" si="207"/>
        <v>-3.2624624336862751E-2</v>
      </c>
      <c r="BG293" s="294"/>
      <c r="BH293" s="108">
        <v>-292.33245481927713</v>
      </c>
      <c r="BI293" s="108">
        <v>-292.33245481927713</v>
      </c>
      <c r="BJ293" s="157">
        <f t="shared" si="208"/>
        <v>0</v>
      </c>
      <c r="BK293" s="158">
        <f t="shared" si="209"/>
        <v>0</v>
      </c>
      <c r="BL293" s="158"/>
      <c r="BM293" s="108">
        <f t="shared" si="210"/>
        <v>601.60414066641022</v>
      </c>
      <c r="BN293" s="108">
        <f t="shared" si="211"/>
        <v>566.94524565758343</v>
      </c>
      <c r="BO293" s="268">
        <f t="shared" si="212"/>
        <v>-34.658895008826789</v>
      </c>
      <c r="BP293" s="158">
        <f t="shared" si="213"/>
        <v>-5.7610798639840421E-2</v>
      </c>
    </row>
    <row r="294" spans="1:68">
      <c r="A294" s="82">
        <v>935</v>
      </c>
      <c r="B294" s="92">
        <v>8</v>
      </c>
      <c r="C294" s="92">
        <v>8</v>
      </c>
      <c r="D294" s="83" t="s">
        <v>307</v>
      </c>
      <c r="E294" s="85">
        <v>2927</v>
      </c>
      <c r="F294" s="108">
        <v>2831</v>
      </c>
      <c r="G294" s="157">
        <f t="shared" si="180"/>
        <v>-96</v>
      </c>
      <c r="H294" s="158">
        <f t="shared" si="181"/>
        <v>-3.2798086778271271E-2</v>
      </c>
      <c r="I294" s="158"/>
      <c r="J294" s="108">
        <v>575099.23805131018</v>
      </c>
      <c r="K294" s="291">
        <v>374955.63242754521</v>
      </c>
      <c r="L294" s="157">
        <f t="shared" si="182"/>
        <v>-200143.60562376498</v>
      </c>
      <c r="M294" s="158">
        <f t="shared" si="183"/>
        <v>-0.34801577255073363</v>
      </c>
      <c r="N294" s="158"/>
      <c r="O294" s="108">
        <v>1165821.3467909284</v>
      </c>
      <c r="P294" s="291">
        <v>957330.4061472601</v>
      </c>
      <c r="Q294" s="157">
        <f t="shared" si="184"/>
        <v>-208490.94064366829</v>
      </c>
      <c r="R294" s="158">
        <f t="shared" si="185"/>
        <v>-0.17883609801584618</v>
      </c>
      <c r="S294" s="158"/>
      <c r="T294" s="108">
        <v>394634.47847400268</v>
      </c>
      <c r="U294" s="108">
        <v>426238.98057070939</v>
      </c>
      <c r="V294" s="157">
        <f t="shared" si="186"/>
        <v>31604.50209670671</v>
      </c>
      <c r="W294" s="158">
        <f t="shared" si="187"/>
        <v>8.0085506514577687E-2</v>
      </c>
      <c r="X294" s="159"/>
      <c r="Y294" s="89">
        <v>2135555.0633162414</v>
      </c>
      <c r="Z294" s="89">
        <v>1758525.0191455146</v>
      </c>
      <c r="AA294" s="157">
        <f t="shared" si="188"/>
        <v>-377030.04417072679</v>
      </c>
      <c r="AB294" s="158">
        <f t="shared" si="189"/>
        <v>-0.17654896876564155</v>
      </c>
      <c r="AC294" s="158"/>
      <c r="AD294" s="204">
        <v>118143</v>
      </c>
      <c r="AE294" s="204">
        <v>118143</v>
      </c>
      <c r="AF294" s="292">
        <f t="shared" si="190"/>
        <v>0</v>
      </c>
      <c r="AG294" s="203">
        <f t="shared" si="191"/>
        <v>0</v>
      </c>
      <c r="AH294" s="158"/>
      <c r="AI294" s="291">
        <f t="shared" si="178"/>
        <v>2253698.0633162414</v>
      </c>
      <c r="AJ294" s="291">
        <f t="shared" si="179"/>
        <v>1876668.0191455146</v>
      </c>
      <c r="AK294" s="157">
        <f t="shared" si="192"/>
        <v>-377030.04417072679</v>
      </c>
      <c r="AL294" s="158">
        <f t="shared" si="193"/>
        <v>-0.16729394691671326</v>
      </c>
      <c r="AN294" s="108">
        <f t="shared" si="194"/>
        <v>196.48077828879747</v>
      </c>
      <c r="AO294" s="108">
        <f t="shared" si="195"/>
        <v>132.44635550248859</v>
      </c>
      <c r="AP294" s="157">
        <f t="shared" si="196"/>
        <v>-64.03442278630888</v>
      </c>
      <c r="AQ294" s="158">
        <f t="shared" si="197"/>
        <v>-0.32590680545955403</v>
      </c>
      <c r="AR294" s="293"/>
      <c r="AS294" s="108">
        <v>398.29905937510364</v>
      </c>
      <c r="AT294" s="108">
        <f t="shared" si="198"/>
        <v>338.15980436144827</v>
      </c>
      <c r="AU294" s="108">
        <f t="shared" si="199"/>
        <v>-60.139255013655372</v>
      </c>
      <c r="AV294" s="180">
        <f t="shared" si="200"/>
        <v>-0.15099020095103563</v>
      </c>
      <c r="AW294" s="293"/>
      <c r="AX294" s="108">
        <v>134.82558198633504</v>
      </c>
      <c r="AY294" s="108">
        <f t="shared" si="201"/>
        <v>150.56127890169884</v>
      </c>
      <c r="AZ294" s="157">
        <f t="shared" si="202"/>
        <v>15.735696915363803</v>
      </c>
      <c r="BA294" s="158">
        <f t="shared" si="203"/>
        <v>0.11671150744195313</v>
      </c>
      <c r="BB294" s="293"/>
      <c r="BC294" s="108">
        <f t="shared" si="204"/>
        <v>729.60541965023617</v>
      </c>
      <c r="BD294" s="108">
        <f t="shared" si="205"/>
        <v>621.16743876563567</v>
      </c>
      <c r="BE294" s="157">
        <f t="shared" si="206"/>
        <v>-108.43798088460051</v>
      </c>
      <c r="BF294" s="158">
        <f t="shared" si="207"/>
        <v>-0.14862551450972544</v>
      </c>
      <c r="BG294" s="294"/>
      <c r="BH294" s="108">
        <v>40.363170481721902</v>
      </c>
      <c r="BI294" s="108">
        <v>40.363170481721902</v>
      </c>
      <c r="BJ294" s="157">
        <f t="shared" si="208"/>
        <v>0</v>
      </c>
      <c r="BK294" s="158">
        <f t="shared" si="209"/>
        <v>0</v>
      </c>
      <c r="BL294" s="158"/>
      <c r="BM294" s="108">
        <f t="shared" si="210"/>
        <v>769.96859013195808</v>
      </c>
      <c r="BN294" s="108">
        <f t="shared" si="211"/>
        <v>662.89933562187025</v>
      </c>
      <c r="BO294" s="268">
        <f t="shared" si="212"/>
        <v>-107.06925451008783</v>
      </c>
      <c r="BP294" s="158">
        <f t="shared" si="213"/>
        <v>-0.13905665228725522</v>
      </c>
    </row>
    <row r="295" spans="1:68">
      <c r="A295" s="82">
        <v>936</v>
      </c>
      <c r="B295" s="92">
        <v>6</v>
      </c>
      <c r="C295" s="92">
        <v>6</v>
      </c>
      <c r="D295" s="83" t="s">
        <v>308</v>
      </c>
      <c r="E295" s="85">
        <v>6275</v>
      </c>
      <c r="F295" s="108">
        <v>6190</v>
      </c>
      <c r="G295" s="157">
        <f t="shared" si="180"/>
        <v>-85</v>
      </c>
      <c r="H295" s="158">
        <f t="shared" si="181"/>
        <v>-1.3545816733067729E-2</v>
      </c>
      <c r="I295" s="158"/>
      <c r="J295" s="108">
        <v>4019383.623855433</v>
      </c>
      <c r="K295" s="291">
        <v>3936390.6963051306</v>
      </c>
      <c r="L295" s="157">
        <f t="shared" si="182"/>
        <v>-82992.927550302353</v>
      </c>
      <c r="M295" s="158">
        <f t="shared" si="183"/>
        <v>-2.0648172783939121E-2</v>
      </c>
      <c r="N295" s="158"/>
      <c r="O295" s="108">
        <v>2409040.6902955533</v>
      </c>
      <c r="P295" s="291">
        <v>2277006.1407105457</v>
      </c>
      <c r="Q295" s="157">
        <f t="shared" si="184"/>
        <v>-132034.5495850076</v>
      </c>
      <c r="R295" s="158">
        <f t="shared" si="185"/>
        <v>-5.480793666827144E-2</v>
      </c>
      <c r="S295" s="158"/>
      <c r="T295" s="108">
        <v>1053646.4950336462</v>
      </c>
      <c r="U295" s="108">
        <v>1121143.6291099715</v>
      </c>
      <c r="V295" s="157">
        <f t="shared" si="186"/>
        <v>67497.134076325223</v>
      </c>
      <c r="W295" s="158">
        <f t="shared" si="187"/>
        <v>6.4060512130465375E-2</v>
      </c>
      <c r="X295" s="159"/>
      <c r="Y295" s="89">
        <v>7482070.8091846323</v>
      </c>
      <c r="Z295" s="89">
        <v>7334540.4661256475</v>
      </c>
      <c r="AA295" s="157">
        <f t="shared" si="188"/>
        <v>-147530.34305898473</v>
      </c>
      <c r="AB295" s="158">
        <f t="shared" si="189"/>
        <v>-1.9717849085026506E-2</v>
      </c>
      <c r="AC295" s="158"/>
      <c r="AD295" s="204">
        <v>595792</v>
      </c>
      <c r="AE295" s="204">
        <v>595792</v>
      </c>
      <c r="AF295" s="292">
        <f t="shared" si="190"/>
        <v>0</v>
      </c>
      <c r="AG295" s="203">
        <f t="shared" si="191"/>
        <v>0</v>
      </c>
      <c r="AH295" s="158"/>
      <c r="AI295" s="291">
        <f t="shared" si="178"/>
        <v>8077862.8091846323</v>
      </c>
      <c r="AJ295" s="291">
        <f t="shared" si="179"/>
        <v>7930332.4661256475</v>
      </c>
      <c r="AK295" s="157">
        <f t="shared" si="192"/>
        <v>-147530.34305898473</v>
      </c>
      <c r="AL295" s="158">
        <f t="shared" si="193"/>
        <v>-1.8263536599215435E-2</v>
      </c>
      <c r="AN295" s="108">
        <f t="shared" si="194"/>
        <v>640.53922292516859</v>
      </c>
      <c r="AO295" s="108">
        <f t="shared" si="195"/>
        <v>635.92741458887406</v>
      </c>
      <c r="AP295" s="157">
        <f t="shared" si="196"/>
        <v>-4.6118083362945299</v>
      </c>
      <c r="AQ295" s="158">
        <f t="shared" si="197"/>
        <v>-7.1998843649787037E-3</v>
      </c>
      <c r="AR295" s="293"/>
      <c r="AS295" s="108">
        <v>383.91086697937106</v>
      </c>
      <c r="AT295" s="108">
        <f t="shared" si="198"/>
        <v>367.85236521979738</v>
      </c>
      <c r="AU295" s="108">
        <f t="shared" si="199"/>
        <v>-16.058501759573687</v>
      </c>
      <c r="AV295" s="180">
        <f t="shared" si="200"/>
        <v>-4.1828724166947245E-2</v>
      </c>
      <c r="AW295" s="293"/>
      <c r="AX295" s="108">
        <v>167.91179203723445</v>
      </c>
      <c r="AY295" s="108">
        <f t="shared" si="201"/>
        <v>181.12174945233787</v>
      </c>
      <c r="AZ295" s="157">
        <f t="shared" si="202"/>
        <v>13.209957415103418</v>
      </c>
      <c r="BA295" s="158">
        <f t="shared" si="203"/>
        <v>7.8672005431126055E-2</v>
      </c>
      <c r="BB295" s="293"/>
      <c r="BC295" s="108">
        <f t="shared" si="204"/>
        <v>1192.3618819417741</v>
      </c>
      <c r="BD295" s="108">
        <f t="shared" si="205"/>
        <v>1184.9015292610093</v>
      </c>
      <c r="BE295" s="157">
        <f t="shared" si="206"/>
        <v>-7.4603526807647995</v>
      </c>
      <c r="BF295" s="158">
        <f t="shared" si="207"/>
        <v>-6.2567856233508032E-3</v>
      </c>
      <c r="BG295" s="294"/>
      <c r="BH295" s="108">
        <v>94.946932270916335</v>
      </c>
      <c r="BI295" s="108">
        <v>94.946932270916335</v>
      </c>
      <c r="BJ295" s="157">
        <f t="shared" si="208"/>
        <v>0</v>
      </c>
      <c r="BK295" s="158">
        <f t="shared" si="209"/>
        <v>0</v>
      </c>
      <c r="BL295" s="158"/>
      <c r="BM295" s="108">
        <f t="shared" si="210"/>
        <v>1287.3088142126903</v>
      </c>
      <c r="BN295" s="108">
        <f t="shared" si="211"/>
        <v>1281.1522562400078</v>
      </c>
      <c r="BO295" s="268">
        <f t="shared" si="212"/>
        <v>-6.156557972682549</v>
      </c>
      <c r="BP295" s="158">
        <f t="shared" si="213"/>
        <v>-4.7825027722255284E-3</v>
      </c>
    </row>
    <row r="296" spans="1:68">
      <c r="A296" s="82">
        <v>946</v>
      </c>
      <c r="B296" s="92">
        <v>15</v>
      </c>
      <c r="C296" s="92">
        <v>15</v>
      </c>
      <c r="D296" s="83" t="s">
        <v>309</v>
      </c>
      <c r="E296" s="85">
        <v>6291</v>
      </c>
      <c r="F296" s="108">
        <v>6210</v>
      </c>
      <c r="G296" s="157">
        <f t="shared" si="180"/>
        <v>-81</v>
      </c>
      <c r="H296" s="158">
        <f t="shared" si="181"/>
        <v>-1.2875536480686695E-2</v>
      </c>
      <c r="I296" s="158"/>
      <c r="J296" s="108">
        <v>5598294.936422877</v>
      </c>
      <c r="K296" s="291">
        <v>5535967.7995339334</v>
      </c>
      <c r="L296" s="157">
        <f t="shared" si="182"/>
        <v>-62327.136888943613</v>
      </c>
      <c r="M296" s="158">
        <f t="shared" si="183"/>
        <v>-1.1133235672068496E-2</v>
      </c>
      <c r="N296" s="158"/>
      <c r="O296" s="108">
        <v>2260590.3994615776</v>
      </c>
      <c r="P296" s="291">
        <v>2228107.1919770367</v>
      </c>
      <c r="Q296" s="157">
        <f t="shared" si="184"/>
        <v>-32483.207484540995</v>
      </c>
      <c r="R296" s="158">
        <f t="shared" si="185"/>
        <v>-1.4369346827394195E-2</v>
      </c>
      <c r="S296" s="158"/>
      <c r="T296" s="108">
        <v>920438.21946432185</v>
      </c>
      <c r="U296" s="108">
        <v>979120.51997832558</v>
      </c>
      <c r="V296" s="157">
        <f t="shared" si="186"/>
        <v>58682.300514003728</v>
      </c>
      <c r="W296" s="158">
        <f t="shared" si="187"/>
        <v>6.3754741245051455E-2</v>
      </c>
      <c r="X296" s="159"/>
      <c r="Y296" s="89">
        <v>8779323.5553487763</v>
      </c>
      <c r="Z296" s="89">
        <v>8743195.5114892963</v>
      </c>
      <c r="AA296" s="157">
        <f t="shared" si="188"/>
        <v>-36128.043859479949</v>
      </c>
      <c r="AB296" s="158">
        <f t="shared" si="189"/>
        <v>-4.1151284186888232E-3</v>
      </c>
      <c r="AC296" s="158"/>
      <c r="AD296" s="204">
        <v>799475</v>
      </c>
      <c r="AE296" s="204">
        <v>799475</v>
      </c>
      <c r="AF296" s="292">
        <f t="shared" si="190"/>
        <v>0</v>
      </c>
      <c r="AG296" s="203">
        <f t="shared" si="191"/>
        <v>0</v>
      </c>
      <c r="AH296" s="158"/>
      <c r="AI296" s="291">
        <f t="shared" si="178"/>
        <v>9578798.5553487763</v>
      </c>
      <c r="AJ296" s="291">
        <f t="shared" si="179"/>
        <v>9542670.5114892963</v>
      </c>
      <c r="AK296" s="157">
        <f t="shared" si="192"/>
        <v>-36128.043859479949</v>
      </c>
      <c r="AL296" s="158">
        <f t="shared" si="193"/>
        <v>-3.7716675688211588E-3</v>
      </c>
      <c r="AN296" s="108">
        <f t="shared" si="194"/>
        <v>889.88951461180682</v>
      </c>
      <c r="AO296" s="108">
        <f t="shared" si="195"/>
        <v>891.46019316166394</v>
      </c>
      <c r="AP296" s="157">
        <f t="shared" si="196"/>
        <v>1.5706785498571207</v>
      </c>
      <c r="AQ296" s="158">
        <f t="shared" si="197"/>
        <v>1.765026471339301E-3</v>
      </c>
      <c r="AR296" s="293"/>
      <c r="AS296" s="108">
        <v>359.33721180441546</v>
      </c>
      <c r="AT296" s="108">
        <f t="shared" si="198"/>
        <v>358.79342865974826</v>
      </c>
      <c r="AU296" s="108">
        <f t="shared" si="199"/>
        <v>-0.54378314466720212</v>
      </c>
      <c r="AV296" s="180">
        <f t="shared" si="200"/>
        <v>-1.5132948294906323E-3</v>
      </c>
      <c r="AW296" s="293"/>
      <c r="AX296" s="108">
        <v>146.3103194189035</v>
      </c>
      <c r="AY296" s="108">
        <f t="shared" si="201"/>
        <v>157.66836070504436</v>
      </c>
      <c r="AZ296" s="157">
        <f t="shared" si="202"/>
        <v>11.35804128614086</v>
      </c>
      <c r="BA296" s="158">
        <f t="shared" si="203"/>
        <v>7.7629803087378033E-2</v>
      </c>
      <c r="BB296" s="293"/>
      <c r="BC296" s="108">
        <f t="shared" si="204"/>
        <v>1395.5370458351258</v>
      </c>
      <c r="BD296" s="108">
        <f t="shared" si="205"/>
        <v>1407.9219825264568</v>
      </c>
      <c r="BE296" s="157">
        <f t="shared" si="206"/>
        <v>12.38493669133095</v>
      </c>
      <c r="BF296" s="158">
        <f t="shared" si="207"/>
        <v>8.8746742541108824E-3</v>
      </c>
      <c r="BG296" s="294"/>
      <c r="BH296" s="108">
        <v>127.0823398505802</v>
      </c>
      <c r="BI296" s="108">
        <v>127.0823398505802</v>
      </c>
      <c r="BJ296" s="157">
        <f t="shared" si="208"/>
        <v>0</v>
      </c>
      <c r="BK296" s="158">
        <f t="shared" si="209"/>
        <v>0</v>
      </c>
      <c r="BL296" s="158"/>
      <c r="BM296" s="108">
        <f t="shared" si="210"/>
        <v>1522.619385685706</v>
      </c>
      <c r="BN296" s="108">
        <f t="shared" si="211"/>
        <v>1536.6619181142185</v>
      </c>
      <c r="BO296" s="268">
        <f t="shared" si="212"/>
        <v>14.042532428512459</v>
      </c>
      <c r="BP296" s="158">
        <f t="shared" si="213"/>
        <v>9.2226150281072752E-3</v>
      </c>
    </row>
    <row r="297" spans="1:68">
      <c r="A297" s="82">
        <v>976</v>
      </c>
      <c r="B297" s="92">
        <v>19</v>
      </c>
      <c r="C297" s="92">
        <v>19</v>
      </c>
      <c r="D297" s="83" t="s">
        <v>310</v>
      </c>
      <c r="E297" s="85">
        <v>3765</v>
      </c>
      <c r="F297" s="108">
        <v>3721</v>
      </c>
      <c r="G297" s="157">
        <f t="shared" si="180"/>
        <v>-44</v>
      </c>
      <c r="H297" s="158">
        <f t="shared" si="181"/>
        <v>-1.1686586985391767E-2</v>
      </c>
      <c r="I297" s="158"/>
      <c r="J297" s="108">
        <v>2376610.4555654665</v>
      </c>
      <c r="K297" s="291">
        <v>2460970.8366343076</v>
      </c>
      <c r="L297" s="157">
        <f t="shared" si="182"/>
        <v>84360.381068841089</v>
      </c>
      <c r="M297" s="158">
        <f t="shared" si="183"/>
        <v>3.5496091027996945E-2</v>
      </c>
      <c r="N297" s="158"/>
      <c r="O297" s="108">
        <v>1933795.041801872</v>
      </c>
      <c r="P297" s="291">
        <v>1973527.9257328133</v>
      </c>
      <c r="Q297" s="157">
        <f t="shared" si="184"/>
        <v>39732.883930941345</v>
      </c>
      <c r="R297" s="158">
        <f t="shared" si="185"/>
        <v>2.054658486140239E-2</v>
      </c>
      <c r="S297" s="158"/>
      <c r="T297" s="108">
        <v>592172.44478599227</v>
      </c>
      <c r="U297" s="108">
        <v>626519.84358243179</v>
      </c>
      <c r="V297" s="157">
        <f t="shared" si="186"/>
        <v>34347.39879643952</v>
      </c>
      <c r="W297" s="158">
        <f t="shared" si="187"/>
        <v>5.8002359108169033E-2</v>
      </c>
      <c r="X297" s="159"/>
      <c r="Y297" s="89">
        <v>4902577.9421533309</v>
      </c>
      <c r="Z297" s="89">
        <v>5061018.6059495527</v>
      </c>
      <c r="AA297" s="157">
        <f t="shared" si="188"/>
        <v>158440.66379622184</v>
      </c>
      <c r="AB297" s="158">
        <f t="shared" si="189"/>
        <v>3.2317826593620841E-2</v>
      </c>
      <c r="AC297" s="158"/>
      <c r="AD297" s="204">
        <v>-642666</v>
      </c>
      <c r="AE297" s="204">
        <v>-642666</v>
      </c>
      <c r="AF297" s="292">
        <f t="shared" si="190"/>
        <v>0</v>
      </c>
      <c r="AG297" s="203">
        <f t="shared" si="191"/>
        <v>0</v>
      </c>
      <c r="AH297" s="158"/>
      <c r="AI297" s="291">
        <f t="shared" si="178"/>
        <v>4259911.9421533309</v>
      </c>
      <c r="AJ297" s="291">
        <f t="shared" si="179"/>
        <v>4418352.6059495527</v>
      </c>
      <c r="AK297" s="157">
        <f t="shared" si="192"/>
        <v>158440.66379622184</v>
      </c>
      <c r="AL297" s="158">
        <f t="shared" si="193"/>
        <v>3.7193412903303372E-2</v>
      </c>
      <c r="AN297" s="108">
        <f t="shared" si="194"/>
        <v>631.23783680357678</v>
      </c>
      <c r="AO297" s="108">
        <f t="shared" si="195"/>
        <v>661.37351159212778</v>
      </c>
      <c r="AP297" s="157">
        <f t="shared" si="196"/>
        <v>30.135674788551</v>
      </c>
      <c r="AQ297" s="158">
        <f t="shared" si="197"/>
        <v>4.7740602719808706E-2</v>
      </c>
      <c r="AR297" s="293"/>
      <c r="AS297" s="108">
        <v>513.62418108947463</v>
      </c>
      <c r="AT297" s="108">
        <f t="shared" si="198"/>
        <v>530.37568549659056</v>
      </c>
      <c r="AU297" s="108">
        <f t="shared" si="199"/>
        <v>16.751504407115931</v>
      </c>
      <c r="AV297" s="180">
        <f t="shared" si="200"/>
        <v>3.2614321957318004E-2</v>
      </c>
      <c r="AW297" s="293"/>
      <c r="AX297" s="108">
        <v>157.2835178714455</v>
      </c>
      <c r="AY297" s="108">
        <f t="shared" si="201"/>
        <v>168.37405094932325</v>
      </c>
      <c r="AZ297" s="157">
        <f t="shared" si="202"/>
        <v>11.090533077877751</v>
      </c>
      <c r="BA297" s="158">
        <f t="shared" si="203"/>
        <v>7.0513002430060825E-2</v>
      </c>
      <c r="BB297" s="293"/>
      <c r="BC297" s="108">
        <f t="shared" si="204"/>
        <v>1302.145535764497</v>
      </c>
      <c r="BD297" s="108">
        <f t="shared" si="205"/>
        <v>1360.1232480380415</v>
      </c>
      <c r="BE297" s="157">
        <f t="shared" si="206"/>
        <v>57.977712273544512</v>
      </c>
      <c r="BF297" s="158">
        <f t="shared" si="207"/>
        <v>4.4524756013163663E-2</v>
      </c>
      <c r="BG297" s="294"/>
      <c r="BH297" s="108">
        <v>-170.69482071713148</v>
      </c>
      <c r="BI297" s="108">
        <v>-170.69482071713148</v>
      </c>
      <c r="BJ297" s="157">
        <f t="shared" si="208"/>
        <v>0</v>
      </c>
      <c r="BK297" s="158">
        <f t="shared" si="209"/>
        <v>0</v>
      </c>
      <c r="BL297" s="158"/>
      <c r="BM297" s="108">
        <f t="shared" si="210"/>
        <v>1131.4507150473655</v>
      </c>
      <c r="BN297" s="108">
        <f t="shared" si="211"/>
        <v>1187.4099989114627</v>
      </c>
      <c r="BO297" s="268">
        <f t="shared" si="212"/>
        <v>55.959283864097188</v>
      </c>
      <c r="BP297" s="158">
        <f t="shared" si="213"/>
        <v>4.9457995049969616E-2</v>
      </c>
    </row>
    <row r="298" spans="1:68">
      <c r="A298" s="82">
        <v>977</v>
      </c>
      <c r="B298" s="92">
        <v>17</v>
      </c>
      <c r="C298" s="92">
        <v>17</v>
      </c>
      <c r="D298" s="83" t="s">
        <v>311</v>
      </c>
      <c r="E298" s="85">
        <v>15369</v>
      </c>
      <c r="F298" s="108">
        <v>15406</v>
      </c>
      <c r="G298" s="157">
        <f t="shared" si="180"/>
        <v>37</v>
      </c>
      <c r="H298" s="158">
        <f t="shared" si="181"/>
        <v>2.4074435552085367E-3</v>
      </c>
      <c r="I298" s="158"/>
      <c r="J298" s="108">
        <v>9936205.9756977968</v>
      </c>
      <c r="K298" s="291">
        <v>10139556.111770416</v>
      </c>
      <c r="L298" s="157">
        <f t="shared" si="182"/>
        <v>203350.13607261889</v>
      </c>
      <c r="M298" s="158">
        <f t="shared" si="183"/>
        <v>2.0465571725261873E-2</v>
      </c>
      <c r="N298" s="158"/>
      <c r="O298" s="108">
        <v>5927749.3487155894</v>
      </c>
      <c r="P298" s="291">
        <v>5805150.4684643298</v>
      </c>
      <c r="Q298" s="157">
        <f t="shared" si="184"/>
        <v>-122598.88025125954</v>
      </c>
      <c r="R298" s="158">
        <f t="shared" si="185"/>
        <v>-2.0682197076673625E-2</v>
      </c>
      <c r="S298" s="158"/>
      <c r="T298" s="108">
        <v>992905.50997683522</v>
      </c>
      <c r="U298" s="108">
        <v>1125512.6972076579</v>
      </c>
      <c r="V298" s="157">
        <f t="shared" si="186"/>
        <v>132607.18723082263</v>
      </c>
      <c r="W298" s="158">
        <f t="shared" si="187"/>
        <v>0.13355468964404921</v>
      </c>
      <c r="X298" s="159"/>
      <c r="Y298" s="89">
        <v>16856860.834390219</v>
      </c>
      <c r="Z298" s="89">
        <v>17070219.277442403</v>
      </c>
      <c r="AA298" s="157">
        <f t="shared" si="188"/>
        <v>213358.44305218384</v>
      </c>
      <c r="AB298" s="158">
        <f t="shared" si="189"/>
        <v>1.265706854605482E-2</v>
      </c>
      <c r="AC298" s="158"/>
      <c r="AD298" s="204">
        <v>522748</v>
      </c>
      <c r="AE298" s="204">
        <v>522748</v>
      </c>
      <c r="AF298" s="292">
        <f t="shared" si="190"/>
        <v>0</v>
      </c>
      <c r="AG298" s="203">
        <f t="shared" si="191"/>
        <v>0</v>
      </c>
      <c r="AH298" s="158"/>
      <c r="AI298" s="291">
        <f t="shared" si="178"/>
        <v>17379608.834390219</v>
      </c>
      <c r="AJ298" s="291">
        <f t="shared" si="179"/>
        <v>17592967.277442403</v>
      </c>
      <c r="AK298" s="157">
        <f t="shared" si="192"/>
        <v>213358.44305218384</v>
      </c>
      <c r="AL298" s="158">
        <f t="shared" si="193"/>
        <v>1.2276366233858894E-2</v>
      </c>
      <c r="AN298" s="108">
        <f t="shared" si="194"/>
        <v>646.50959565995163</v>
      </c>
      <c r="AO298" s="108">
        <f t="shared" si="195"/>
        <v>658.15630999418511</v>
      </c>
      <c r="AP298" s="157">
        <f t="shared" si="196"/>
        <v>11.646714334233479</v>
      </c>
      <c r="AQ298" s="158">
        <f t="shared" si="197"/>
        <v>1.8014758655429716E-2</v>
      </c>
      <c r="AR298" s="293"/>
      <c r="AS298" s="108">
        <v>385.69518828262017</v>
      </c>
      <c r="AT298" s="108">
        <f t="shared" si="198"/>
        <v>376.8110131419142</v>
      </c>
      <c r="AU298" s="108">
        <f t="shared" si="199"/>
        <v>-8.8841751407059633</v>
      </c>
      <c r="AV298" s="180">
        <f t="shared" si="200"/>
        <v>-2.3034187126534846E-2</v>
      </c>
      <c r="AW298" s="293"/>
      <c r="AX298" s="108">
        <v>64.604431646615609</v>
      </c>
      <c r="AY298" s="108">
        <f t="shared" si="201"/>
        <v>73.056776399302734</v>
      </c>
      <c r="AZ298" s="157">
        <f t="shared" si="202"/>
        <v>8.4523447526871252</v>
      </c>
      <c r="BA298" s="158">
        <f t="shared" si="203"/>
        <v>0.13083227477212722</v>
      </c>
      <c r="BB298" s="293"/>
      <c r="BC298" s="108">
        <f t="shared" si="204"/>
        <v>1096.8092155891873</v>
      </c>
      <c r="BD298" s="108">
        <f t="shared" si="205"/>
        <v>1108.024099535402</v>
      </c>
      <c r="BE298" s="157">
        <f t="shared" si="206"/>
        <v>11.214883946214741</v>
      </c>
      <c r="BF298" s="158">
        <f t="shared" si="207"/>
        <v>1.0225008859166355E-2</v>
      </c>
      <c r="BG298" s="294"/>
      <c r="BH298" s="108">
        <v>34.013143340490601</v>
      </c>
      <c r="BI298" s="108">
        <v>34.013143340490601</v>
      </c>
      <c r="BJ298" s="157">
        <f t="shared" si="208"/>
        <v>0</v>
      </c>
      <c r="BK298" s="158">
        <f t="shared" si="209"/>
        <v>0</v>
      </c>
      <c r="BL298" s="158"/>
      <c r="BM298" s="108">
        <f t="shared" si="210"/>
        <v>1130.8223589296779</v>
      </c>
      <c r="BN298" s="108">
        <f t="shared" si="211"/>
        <v>1141.9555548125668</v>
      </c>
      <c r="BO298" s="268">
        <f t="shared" si="212"/>
        <v>11.133195882888913</v>
      </c>
      <c r="BP298" s="158">
        <f t="shared" si="213"/>
        <v>9.8452208651290465E-3</v>
      </c>
    </row>
    <row r="299" spans="1:68">
      <c r="A299" s="82">
        <v>980</v>
      </c>
      <c r="B299" s="92">
        <v>6</v>
      </c>
      <c r="C299" s="92">
        <v>6</v>
      </c>
      <c r="D299" s="83" t="s">
        <v>312</v>
      </c>
      <c r="E299" s="85">
        <v>33677</v>
      </c>
      <c r="F299" s="108">
        <v>33704</v>
      </c>
      <c r="G299" s="157">
        <f t="shared" si="180"/>
        <v>27</v>
      </c>
      <c r="H299" s="158">
        <f t="shared" si="181"/>
        <v>8.0173412121032164E-4</v>
      </c>
      <c r="I299" s="158"/>
      <c r="J299" s="108">
        <v>24250431.307077177</v>
      </c>
      <c r="K299" s="291">
        <v>24924642.978644069</v>
      </c>
      <c r="L299" s="157">
        <f t="shared" si="182"/>
        <v>674211.67156689242</v>
      </c>
      <c r="M299" s="158">
        <f t="shared" si="183"/>
        <v>2.7802048674084093E-2</v>
      </c>
      <c r="N299" s="158"/>
      <c r="O299" s="108">
        <v>5042701.1944374954</v>
      </c>
      <c r="P299" s="291">
        <v>4649815.3100576382</v>
      </c>
      <c r="Q299" s="157">
        <f t="shared" si="184"/>
        <v>-392885.88437985722</v>
      </c>
      <c r="R299" s="158">
        <f t="shared" si="185"/>
        <v>-7.791179156386302E-2</v>
      </c>
      <c r="S299" s="158"/>
      <c r="T299" s="108">
        <v>1660658.8521236</v>
      </c>
      <c r="U299" s="108">
        <v>1789970.5474948068</v>
      </c>
      <c r="V299" s="157">
        <f t="shared" si="186"/>
        <v>129311.69537120685</v>
      </c>
      <c r="W299" s="158">
        <f t="shared" si="187"/>
        <v>7.7867706064883219E-2</v>
      </c>
      <c r="X299" s="159"/>
      <c r="Y299" s="89">
        <v>30953791.353638273</v>
      </c>
      <c r="Z299" s="89">
        <v>31364428.836196512</v>
      </c>
      <c r="AA299" s="157">
        <f t="shared" si="188"/>
        <v>410637.48255823925</v>
      </c>
      <c r="AB299" s="158">
        <f t="shared" si="189"/>
        <v>1.3266144940592984E-2</v>
      </c>
      <c r="AC299" s="158"/>
      <c r="AD299" s="204">
        <v>-3676999</v>
      </c>
      <c r="AE299" s="204">
        <v>-3676999</v>
      </c>
      <c r="AF299" s="292">
        <f t="shared" si="190"/>
        <v>0</v>
      </c>
      <c r="AG299" s="203">
        <f t="shared" si="191"/>
        <v>0</v>
      </c>
      <c r="AH299" s="158"/>
      <c r="AI299" s="291">
        <f t="shared" si="178"/>
        <v>27276792.353638273</v>
      </c>
      <c r="AJ299" s="291">
        <f t="shared" si="179"/>
        <v>27687429.836196512</v>
      </c>
      <c r="AK299" s="157">
        <f t="shared" si="192"/>
        <v>410637.48255823925</v>
      </c>
      <c r="AL299" s="158">
        <f t="shared" si="193"/>
        <v>1.5054463781312871E-2</v>
      </c>
      <c r="AN299" s="108">
        <f t="shared" si="194"/>
        <v>720.0888234426219</v>
      </c>
      <c r="AO299" s="108">
        <f t="shared" si="195"/>
        <v>739.51587285319454</v>
      </c>
      <c r="AP299" s="157">
        <f t="shared" si="196"/>
        <v>19.427049410572636</v>
      </c>
      <c r="AQ299" s="158">
        <f t="shared" si="197"/>
        <v>2.6978684820707567E-2</v>
      </c>
      <c r="AR299" s="293"/>
      <c r="AS299" s="108">
        <v>149.73724483883646</v>
      </c>
      <c r="AT299" s="108">
        <f t="shared" si="198"/>
        <v>137.96034031739967</v>
      </c>
      <c r="AU299" s="108">
        <f t="shared" si="199"/>
        <v>-11.776904521436791</v>
      </c>
      <c r="AV299" s="180">
        <f t="shared" si="200"/>
        <v>-7.8650468920490546E-2</v>
      </c>
      <c r="AW299" s="293"/>
      <c r="AX299" s="108">
        <v>49.31136538657244</v>
      </c>
      <c r="AY299" s="108">
        <f t="shared" si="201"/>
        <v>53.108549356005426</v>
      </c>
      <c r="AZ299" s="157">
        <f t="shared" si="202"/>
        <v>3.7971839694329859</v>
      </c>
      <c r="BA299" s="158">
        <f t="shared" si="203"/>
        <v>7.7004235020978848E-2</v>
      </c>
      <c r="BB299" s="293"/>
      <c r="BC299" s="108">
        <f t="shared" si="204"/>
        <v>919.13743366803078</v>
      </c>
      <c r="BD299" s="108">
        <f t="shared" si="205"/>
        <v>930.58476252659955</v>
      </c>
      <c r="BE299" s="157">
        <f t="shared" si="206"/>
        <v>11.447328858568767</v>
      </c>
      <c r="BF299" s="158">
        <f t="shared" si="207"/>
        <v>1.245442568135382E-2</v>
      </c>
      <c r="BG299" s="294"/>
      <c r="BH299" s="108">
        <v>-109.18428007245301</v>
      </c>
      <c r="BI299" s="108">
        <v>-109.18428007245301</v>
      </c>
      <c r="BJ299" s="157">
        <f t="shared" si="208"/>
        <v>0</v>
      </c>
      <c r="BK299" s="158">
        <f t="shared" si="209"/>
        <v>0</v>
      </c>
      <c r="BL299" s="158"/>
      <c r="BM299" s="108">
        <f t="shared" si="210"/>
        <v>809.95315359557776</v>
      </c>
      <c r="BN299" s="108">
        <f t="shared" si="211"/>
        <v>821.48794909199239</v>
      </c>
      <c r="BO299" s="268">
        <f t="shared" si="212"/>
        <v>11.534795496414631</v>
      </c>
      <c r="BP299" s="158">
        <f t="shared" si="213"/>
        <v>1.4241311914409971E-2</v>
      </c>
    </row>
    <row r="300" spans="1:68">
      <c r="A300" s="82">
        <v>981</v>
      </c>
      <c r="B300" s="92">
        <v>5</v>
      </c>
      <c r="C300" s="92">
        <v>5</v>
      </c>
      <c r="D300" s="83" t="s">
        <v>313</v>
      </c>
      <c r="E300" s="85">
        <v>2207</v>
      </c>
      <c r="F300" s="108">
        <v>2193</v>
      </c>
      <c r="G300" s="157">
        <f t="shared" si="180"/>
        <v>-14</v>
      </c>
      <c r="H300" s="158">
        <f t="shared" si="181"/>
        <v>-6.3434526506570008E-3</v>
      </c>
      <c r="I300" s="158"/>
      <c r="J300" s="108">
        <v>911050.57272456994</v>
      </c>
      <c r="K300" s="291">
        <v>776496.01147293416</v>
      </c>
      <c r="L300" s="157">
        <f t="shared" si="182"/>
        <v>-134554.56125163578</v>
      </c>
      <c r="M300" s="158">
        <f t="shared" si="183"/>
        <v>-0.14769164882827476</v>
      </c>
      <c r="N300" s="158"/>
      <c r="O300" s="108">
        <v>1204427.7756147403</v>
      </c>
      <c r="P300" s="291">
        <v>1157552.1409047411</v>
      </c>
      <c r="Q300" s="157">
        <f t="shared" si="184"/>
        <v>-46875.634709999198</v>
      </c>
      <c r="R300" s="158">
        <f t="shared" si="185"/>
        <v>-3.8919423529629127E-2</v>
      </c>
      <c r="S300" s="158"/>
      <c r="T300" s="108">
        <v>361892.07658344752</v>
      </c>
      <c r="U300" s="108">
        <v>386553.02333186421</v>
      </c>
      <c r="V300" s="157">
        <f t="shared" si="186"/>
        <v>24660.946748416696</v>
      </c>
      <c r="W300" s="158">
        <f t="shared" si="187"/>
        <v>6.8144478268869227E-2</v>
      </c>
      <c r="X300" s="159"/>
      <c r="Y300" s="89">
        <v>2477370.4249227578</v>
      </c>
      <c r="Z300" s="89">
        <v>2320601.1757095396</v>
      </c>
      <c r="AA300" s="157">
        <f t="shared" si="188"/>
        <v>-156769.24921321822</v>
      </c>
      <c r="AB300" s="158">
        <f t="shared" si="189"/>
        <v>-6.3280504052237632E-2</v>
      </c>
      <c r="AC300" s="158"/>
      <c r="AD300" s="204">
        <v>-534298</v>
      </c>
      <c r="AE300" s="204">
        <v>-534298</v>
      </c>
      <c r="AF300" s="292">
        <f t="shared" si="190"/>
        <v>0</v>
      </c>
      <c r="AG300" s="203">
        <f t="shared" si="191"/>
        <v>0</v>
      </c>
      <c r="AH300" s="158"/>
      <c r="AI300" s="291">
        <f t="shared" si="178"/>
        <v>1943072.4249227578</v>
      </c>
      <c r="AJ300" s="291">
        <f t="shared" si="179"/>
        <v>1786303.1757095396</v>
      </c>
      <c r="AK300" s="157">
        <f t="shared" si="192"/>
        <v>-156769.24921321822</v>
      </c>
      <c r="AL300" s="158">
        <f t="shared" si="193"/>
        <v>-8.0681114714213603E-2</v>
      </c>
      <c r="AN300" s="108">
        <f t="shared" si="194"/>
        <v>412.80044074516081</v>
      </c>
      <c r="AO300" s="108">
        <f t="shared" si="195"/>
        <v>354.07934859686918</v>
      </c>
      <c r="AP300" s="157">
        <f t="shared" si="196"/>
        <v>-58.721092148291632</v>
      </c>
      <c r="AQ300" s="158">
        <f t="shared" si="197"/>
        <v>-0.14225055584313837</v>
      </c>
      <c r="AR300" s="293"/>
      <c r="AS300" s="108">
        <v>545.73075469630282</v>
      </c>
      <c r="AT300" s="108">
        <f t="shared" si="198"/>
        <v>527.83955353613362</v>
      </c>
      <c r="AU300" s="108">
        <f t="shared" si="199"/>
        <v>-17.891201160169203</v>
      </c>
      <c r="AV300" s="180">
        <f t="shared" si="200"/>
        <v>-3.2783934213356895E-2</v>
      </c>
      <c r="AW300" s="293"/>
      <c r="AX300" s="108">
        <v>163.97466088964546</v>
      </c>
      <c r="AY300" s="108">
        <f t="shared" si="201"/>
        <v>176.26676850518203</v>
      </c>
      <c r="AZ300" s="157">
        <f t="shared" si="202"/>
        <v>12.292107615536565</v>
      </c>
      <c r="BA300" s="158">
        <f t="shared" si="203"/>
        <v>7.4963458066299171E-2</v>
      </c>
      <c r="BB300" s="293"/>
      <c r="BC300" s="108">
        <f t="shared" si="204"/>
        <v>1122.505856331109</v>
      </c>
      <c r="BD300" s="108">
        <f t="shared" si="205"/>
        <v>1058.185670638185</v>
      </c>
      <c r="BE300" s="157">
        <f t="shared" si="206"/>
        <v>-64.320185692924042</v>
      </c>
      <c r="BF300" s="158">
        <f t="shared" si="207"/>
        <v>-5.7300534629862385E-2</v>
      </c>
      <c r="BG300" s="294"/>
      <c r="BH300" s="108">
        <v>-242.09243316719528</v>
      </c>
      <c r="BI300" s="108">
        <v>-242.09243316719528</v>
      </c>
      <c r="BJ300" s="157">
        <f t="shared" si="208"/>
        <v>0</v>
      </c>
      <c r="BK300" s="158">
        <f t="shared" si="209"/>
        <v>0</v>
      </c>
      <c r="BL300" s="158"/>
      <c r="BM300" s="108">
        <f t="shared" si="210"/>
        <v>880.41342316391376</v>
      </c>
      <c r="BN300" s="108">
        <f t="shared" si="211"/>
        <v>814.54773174169611</v>
      </c>
      <c r="BO300" s="268">
        <f t="shared" si="212"/>
        <v>-65.865691422217651</v>
      </c>
      <c r="BP300" s="158">
        <f t="shared" si="213"/>
        <v>-7.4812229901627586E-2</v>
      </c>
    </row>
    <row r="301" spans="1:68">
      <c r="A301" s="82">
        <v>989</v>
      </c>
      <c r="B301" s="92">
        <v>14</v>
      </c>
      <c r="C301" s="92">
        <v>14</v>
      </c>
      <c r="D301" s="83" t="s">
        <v>314</v>
      </c>
      <c r="E301" s="85">
        <v>5316</v>
      </c>
      <c r="F301" s="108">
        <v>5220</v>
      </c>
      <c r="G301" s="157">
        <f t="shared" si="180"/>
        <v>-96</v>
      </c>
      <c r="H301" s="158">
        <f t="shared" si="181"/>
        <v>-1.8058690744920992E-2</v>
      </c>
      <c r="I301" s="158"/>
      <c r="J301" s="108">
        <v>81378.14014996239</v>
      </c>
      <c r="K301" s="291">
        <v>-311546.77542918315</v>
      </c>
      <c r="L301" s="157">
        <f t="shared" si="182"/>
        <v>-392924.91557914554</v>
      </c>
      <c r="M301" s="158">
        <f t="shared" si="183"/>
        <v>-4.828384070403545</v>
      </c>
      <c r="N301" s="158"/>
      <c r="O301" s="108">
        <v>2265545.5823936807</v>
      </c>
      <c r="P301" s="291">
        <v>2282174.6223935839</v>
      </c>
      <c r="Q301" s="157">
        <f t="shared" si="184"/>
        <v>16629.03999990318</v>
      </c>
      <c r="R301" s="158">
        <f t="shared" si="185"/>
        <v>7.3399714969908623E-3</v>
      </c>
      <c r="S301" s="158"/>
      <c r="T301" s="108">
        <v>676810.6052026758</v>
      </c>
      <c r="U301" s="108">
        <v>735942.11131393386</v>
      </c>
      <c r="V301" s="157">
        <f t="shared" si="186"/>
        <v>59131.506111258059</v>
      </c>
      <c r="W301" s="158">
        <f t="shared" si="187"/>
        <v>8.7367877596348689E-2</v>
      </c>
      <c r="X301" s="159"/>
      <c r="Y301" s="89">
        <v>3023734.3277463187</v>
      </c>
      <c r="Z301" s="89">
        <v>2706569.9582783347</v>
      </c>
      <c r="AA301" s="157">
        <f t="shared" si="188"/>
        <v>-317164.36946798395</v>
      </c>
      <c r="AB301" s="158">
        <f t="shared" si="189"/>
        <v>-0.10489161251953515</v>
      </c>
      <c r="AC301" s="158"/>
      <c r="AD301" s="204">
        <v>-102624</v>
      </c>
      <c r="AE301" s="204">
        <v>-102624</v>
      </c>
      <c r="AF301" s="292">
        <f t="shared" si="190"/>
        <v>0</v>
      </c>
      <c r="AG301" s="203">
        <f t="shared" si="191"/>
        <v>0</v>
      </c>
      <c r="AH301" s="158"/>
      <c r="AI301" s="291">
        <f t="shared" si="178"/>
        <v>2921110.3277463187</v>
      </c>
      <c r="AJ301" s="291">
        <f t="shared" si="179"/>
        <v>2603945.9582783347</v>
      </c>
      <c r="AK301" s="157">
        <f t="shared" si="192"/>
        <v>-317164.36946798395</v>
      </c>
      <c r="AL301" s="158">
        <f t="shared" si="193"/>
        <v>-0.10857664856249409</v>
      </c>
      <c r="AN301" s="108">
        <f t="shared" si="194"/>
        <v>15.308152774635513</v>
      </c>
      <c r="AO301" s="108">
        <f t="shared" si="195"/>
        <v>-59.683290312104049</v>
      </c>
      <c r="AP301" s="157">
        <f t="shared" si="196"/>
        <v>-74.991443086739565</v>
      </c>
      <c r="AQ301" s="158">
        <f t="shared" si="197"/>
        <v>-4.898791133767288</v>
      </c>
      <c r="AR301" s="293"/>
      <c r="AS301" s="108">
        <v>426.17486501009796</v>
      </c>
      <c r="AT301" s="108">
        <f t="shared" si="198"/>
        <v>437.19820352367509</v>
      </c>
      <c r="AU301" s="108">
        <f t="shared" si="199"/>
        <v>11.02333851357713</v>
      </c>
      <c r="AV301" s="180">
        <f t="shared" si="200"/>
        <v>2.5865764076245881E-2</v>
      </c>
      <c r="AW301" s="293"/>
      <c r="AX301" s="108">
        <v>127.31576471081185</v>
      </c>
      <c r="AY301" s="108">
        <f t="shared" si="201"/>
        <v>140.98507879577278</v>
      </c>
      <c r="AZ301" s="157">
        <f t="shared" si="202"/>
        <v>13.669314084960931</v>
      </c>
      <c r="BA301" s="158">
        <f t="shared" si="203"/>
        <v>0.10736544775904026</v>
      </c>
      <c r="BB301" s="293"/>
      <c r="BC301" s="108">
        <f t="shared" si="204"/>
        <v>568.79878249554531</v>
      </c>
      <c r="BD301" s="108">
        <f t="shared" si="205"/>
        <v>518.49999200734385</v>
      </c>
      <c r="BE301" s="157">
        <f t="shared" si="206"/>
        <v>-50.298790488201462</v>
      </c>
      <c r="BF301" s="158">
        <f t="shared" si="207"/>
        <v>-8.8429849071618549E-2</v>
      </c>
      <c r="BG301" s="294"/>
      <c r="BH301" s="108">
        <v>-19.304740406320541</v>
      </c>
      <c r="BI301" s="108">
        <v>-19.304740406320541</v>
      </c>
      <c r="BJ301" s="157">
        <f t="shared" si="208"/>
        <v>0</v>
      </c>
      <c r="BK301" s="158">
        <f t="shared" si="209"/>
        <v>0</v>
      </c>
      <c r="BL301" s="158"/>
      <c r="BM301" s="108">
        <f t="shared" si="210"/>
        <v>549.49404208922476</v>
      </c>
      <c r="BN301" s="108">
        <f t="shared" si="211"/>
        <v>498.8402218924013</v>
      </c>
      <c r="BO301" s="268">
        <f t="shared" si="212"/>
        <v>-50.65382019682346</v>
      </c>
      <c r="BP301" s="158">
        <f t="shared" si="213"/>
        <v>-9.2182655892379062E-2</v>
      </c>
    </row>
    <row r="302" spans="1:68">
      <c r="A302" s="82">
        <v>992</v>
      </c>
      <c r="B302" s="92">
        <v>13</v>
      </c>
      <c r="C302" s="92">
        <v>13</v>
      </c>
      <c r="D302" s="83" t="s">
        <v>315</v>
      </c>
      <c r="E302" s="85">
        <v>17971</v>
      </c>
      <c r="F302" s="108">
        <v>17740</v>
      </c>
      <c r="G302" s="157">
        <f t="shared" si="180"/>
        <v>-231</v>
      </c>
      <c r="H302" s="158">
        <f t="shared" si="181"/>
        <v>-1.2854042624227922E-2</v>
      </c>
      <c r="I302" s="158"/>
      <c r="J302" s="108">
        <v>5918493.6535280589</v>
      </c>
      <c r="K302" s="291">
        <v>5647231.7317760671</v>
      </c>
      <c r="L302" s="157">
        <f t="shared" si="182"/>
        <v>-271261.92175199185</v>
      </c>
      <c r="M302" s="158">
        <f t="shared" si="183"/>
        <v>-4.5832932775097354E-2</v>
      </c>
      <c r="N302" s="158"/>
      <c r="O302" s="108">
        <v>4063704.1119463444</v>
      </c>
      <c r="P302" s="291">
        <v>3452704.9351406568</v>
      </c>
      <c r="Q302" s="157">
        <f t="shared" si="184"/>
        <v>-610999.1768056876</v>
      </c>
      <c r="R302" s="158">
        <f t="shared" si="185"/>
        <v>-0.15035523255974573</v>
      </c>
      <c r="S302" s="158"/>
      <c r="T302" s="108">
        <v>1515496.8156976718</v>
      </c>
      <c r="U302" s="108">
        <v>1662878.4008388482</v>
      </c>
      <c r="V302" s="157">
        <f t="shared" si="186"/>
        <v>147381.58514117636</v>
      </c>
      <c r="W302" s="158">
        <f t="shared" si="187"/>
        <v>9.7249683149830957E-2</v>
      </c>
      <c r="X302" s="159"/>
      <c r="Y302" s="89">
        <v>11497694.581172075</v>
      </c>
      <c r="Z302" s="89">
        <v>10762815.067755572</v>
      </c>
      <c r="AA302" s="157">
        <f t="shared" si="188"/>
        <v>-734879.51341650262</v>
      </c>
      <c r="AB302" s="158">
        <f t="shared" si="189"/>
        <v>-6.3915379577041173E-2</v>
      </c>
      <c r="AC302" s="158"/>
      <c r="AD302" s="204">
        <v>-20798</v>
      </c>
      <c r="AE302" s="204">
        <v>-20798</v>
      </c>
      <c r="AF302" s="292">
        <f t="shared" si="190"/>
        <v>0</v>
      </c>
      <c r="AG302" s="203">
        <f t="shared" si="191"/>
        <v>0</v>
      </c>
      <c r="AH302" s="158"/>
      <c r="AI302" s="291">
        <f t="shared" si="178"/>
        <v>11476896.581172075</v>
      </c>
      <c r="AJ302" s="291">
        <f t="shared" si="179"/>
        <v>10742017.067755572</v>
      </c>
      <c r="AK302" s="157">
        <f t="shared" si="192"/>
        <v>-734879.51341650262</v>
      </c>
      <c r="AL302" s="158">
        <f t="shared" si="193"/>
        <v>-6.4031204622169144E-2</v>
      </c>
      <c r="AN302" s="108">
        <f t="shared" si="194"/>
        <v>329.33579953970616</v>
      </c>
      <c r="AO302" s="108">
        <f t="shared" si="195"/>
        <v>318.33324305389328</v>
      </c>
      <c r="AP302" s="157">
        <f t="shared" si="196"/>
        <v>-11.002556485812875</v>
      </c>
      <c r="AQ302" s="158">
        <f t="shared" si="197"/>
        <v>-3.3408322147760794E-2</v>
      </c>
      <c r="AR302" s="293"/>
      <c r="AS302" s="108">
        <v>226.12565310479908</v>
      </c>
      <c r="AT302" s="108">
        <f t="shared" si="198"/>
        <v>194.62823760657591</v>
      </c>
      <c r="AU302" s="108">
        <f t="shared" si="199"/>
        <v>-31.497415498223177</v>
      </c>
      <c r="AV302" s="180">
        <f t="shared" si="200"/>
        <v>-0.1392916507514764</v>
      </c>
      <c r="AW302" s="293"/>
      <c r="AX302" s="108">
        <v>84.330132752638804</v>
      </c>
      <c r="AY302" s="108">
        <f t="shared" si="201"/>
        <v>93.736099258108695</v>
      </c>
      <c r="AZ302" s="157">
        <f t="shared" si="202"/>
        <v>9.4059665054698911</v>
      </c>
      <c r="BA302" s="158">
        <f t="shared" si="203"/>
        <v>0.11153743268802771</v>
      </c>
      <c r="BB302" s="293"/>
      <c r="BC302" s="108">
        <f t="shared" si="204"/>
        <v>639.79158539714399</v>
      </c>
      <c r="BD302" s="108">
        <f t="shared" si="205"/>
        <v>606.69757991857796</v>
      </c>
      <c r="BE302" s="157">
        <f t="shared" si="206"/>
        <v>-33.094005478566032</v>
      </c>
      <c r="BF302" s="158">
        <f t="shared" si="207"/>
        <v>-5.1726228093517783E-2</v>
      </c>
      <c r="BG302" s="294"/>
      <c r="BH302" s="108">
        <v>-1.157308997829837</v>
      </c>
      <c r="BI302" s="108">
        <v>-1.157308997829837</v>
      </c>
      <c r="BJ302" s="157">
        <f t="shared" si="208"/>
        <v>0</v>
      </c>
      <c r="BK302" s="158">
        <f t="shared" si="209"/>
        <v>0</v>
      </c>
      <c r="BL302" s="158"/>
      <c r="BM302" s="108">
        <f t="shared" si="210"/>
        <v>638.63427639931422</v>
      </c>
      <c r="BN302" s="108">
        <f t="shared" si="211"/>
        <v>605.52520111361741</v>
      </c>
      <c r="BO302" s="268">
        <f t="shared" si="212"/>
        <v>-33.109075285696804</v>
      </c>
      <c r="BP302" s="158">
        <f t="shared" si="213"/>
        <v>-5.1843561345265049E-2</v>
      </c>
    </row>
  </sheetData>
  <autoFilter ref="A10:BP10" xr:uid="{963FDA7B-475D-440A-A6C1-BE5484561927}">
    <sortState xmlns:xlrd2="http://schemas.microsoft.com/office/spreadsheetml/2017/richdata2" ref="A11:BP302">
      <sortCondition ref="A10"/>
    </sortState>
  </autoFilter>
  <phoneticPr fontId="37" type="noConversion"/>
  <conditionalFormatting sqref="E11:E301">
    <cfRule type="cellIs" dxfId="2" priority="1" operator="lessThan">
      <formula>0</formula>
    </cfRule>
  </conditionalFormatting>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556A2-DE42-4A8D-B1D5-EF49E105F7DE}">
  <sheetPr>
    <tabColor theme="1"/>
  </sheetPr>
  <dimension ref="A1:O303"/>
  <sheetViews>
    <sheetView workbookViewId="0">
      <pane xSplit="2" ySplit="10" topLeftCell="C11" activePane="bottomRight" state="frozen"/>
      <selection pane="topRight" activeCell="C1" sqref="C1"/>
      <selection pane="bottomLeft" activeCell="A11" sqref="A11"/>
      <selection pane="bottomRight"/>
    </sheetView>
  </sheetViews>
  <sheetFormatPr defaultRowHeight="16.5"/>
  <cols>
    <col min="1" max="1" width="9.28515625" style="38" customWidth="1"/>
    <col min="2" max="2" width="18" style="8" bestFit="1" customWidth="1"/>
    <col min="3" max="3" width="11" style="7" customWidth="1"/>
    <col min="4" max="4" width="28.42578125" customWidth="1"/>
    <col min="5" max="5" width="13.140625" bestFit="1" customWidth="1"/>
    <col min="6" max="7" width="18.7109375" customWidth="1"/>
    <col min="8" max="8" width="6.5703125" customWidth="1"/>
    <col min="9" max="9" width="15.42578125" style="10" bestFit="1" customWidth="1"/>
    <col min="10" max="10" width="16.140625" style="23" customWidth="1"/>
    <col min="11" max="11" width="16.7109375" style="23" customWidth="1"/>
    <col min="12" max="12" width="14.85546875" style="38" bestFit="1" customWidth="1"/>
    <col min="13" max="13" width="12.140625" style="38" customWidth="1"/>
    <col min="14" max="14" width="9.42578125" style="1" customWidth="1"/>
    <col min="15" max="15" width="6.7109375" style="79" customWidth="1"/>
  </cols>
  <sheetData>
    <row r="1" spans="1:15" ht="33.75">
      <c r="A1" s="306" t="s">
        <v>577</v>
      </c>
      <c r="B1" s="205"/>
      <c r="C1" s="206"/>
      <c r="I1" s="207"/>
      <c r="J1" s="208"/>
      <c r="K1" s="208"/>
      <c r="N1" s="209"/>
      <c r="O1" s="210"/>
    </row>
    <row r="2" spans="1:15">
      <c r="A2" s="492" t="s">
        <v>615</v>
      </c>
      <c r="B2" s="290"/>
      <c r="C2" s="213"/>
      <c r="I2" s="214"/>
      <c r="J2" s="208"/>
      <c r="K2" s="208"/>
      <c r="N2" s="209"/>
      <c r="O2" s="210"/>
    </row>
    <row r="3" spans="1:15" s="38" customFormat="1" ht="15.75">
      <c r="A3" s="487" t="s">
        <v>617</v>
      </c>
      <c r="C3" s="302"/>
      <c r="I3" s="303"/>
      <c r="J3" s="303"/>
      <c r="K3" s="303"/>
      <c r="N3" s="304"/>
      <c r="O3" s="305"/>
    </row>
    <row r="4" spans="1:15">
      <c r="A4" s="487" t="s">
        <v>578</v>
      </c>
      <c r="C4" s="206"/>
      <c r="I4" s="207"/>
      <c r="J4" s="215"/>
      <c r="K4" s="215"/>
      <c r="N4" s="209"/>
      <c r="O4" s="210"/>
    </row>
    <row r="5" spans="1:15">
      <c r="A5" s="488" t="s">
        <v>629</v>
      </c>
      <c r="C5" s="216"/>
      <c r="I5" s="207"/>
      <c r="J5" s="215"/>
      <c r="K5" s="215"/>
      <c r="N5" s="209"/>
      <c r="O5" s="210"/>
    </row>
    <row r="6" spans="1:15" ht="18.75">
      <c r="A6" s="289"/>
      <c r="B6" s="217"/>
      <c r="C6" s="217"/>
      <c r="I6" s="207"/>
      <c r="J6" s="215"/>
      <c r="K6" s="209"/>
      <c r="N6" s="209"/>
      <c r="O6" s="210"/>
    </row>
    <row r="7" spans="1:15">
      <c r="A7" s="81"/>
      <c r="B7" s="212"/>
      <c r="C7" s="217"/>
      <c r="I7" s="212"/>
      <c r="J7" s="218"/>
      <c r="K7" s="218"/>
      <c r="N7" s="209"/>
      <c r="O7" s="210"/>
    </row>
    <row r="8" spans="1:15">
      <c r="B8" s="212"/>
      <c r="C8" s="217"/>
      <c r="I8" s="212"/>
      <c r="J8" s="218"/>
      <c r="K8" s="218"/>
      <c r="N8" s="209"/>
      <c r="O8" s="210"/>
    </row>
    <row r="9" spans="1:15" s="346" customFormat="1" ht="78.75">
      <c r="A9" s="336" t="s">
        <v>570</v>
      </c>
      <c r="B9" s="337" t="s">
        <v>11</v>
      </c>
      <c r="C9" s="338" t="s">
        <v>521</v>
      </c>
      <c r="D9" s="339" t="s">
        <v>573</v>
      </c>
      <c r="E9" s="340" t="s">
        <v>571</v>
      </c>
      <c r="F9" s="340" t="s">
        <v>575</v>
      </c>
      <c r="G9" s="340" t="s">
        <v>576</v>
      </c>
      <c r="H9" s="340"/>
      <c r="I9" s="338" t="s">
        <v>317</v>
      </c>
      <c r="J9" s="338" t="s">
        <v>365</v>
      </c>
      <c r="K9" s="338" t="s">
        <v>21</v>
      </c>
      <c r="L9" s="339" t="s">
        <v>574</v>
      </c>
      <c r="M9" s="345" t="s">
        <v>572</v>
      </c>
      <c r="N9" s="336" t="s">
        <v>16</v>
      </c>
      <c r="O9" s="336" t="s">
        <v>17</v>
      </c>
    </row>
    <row r="10" spans="1:15" s="78" customFormat="1" ht="29.25" customHeight="1">
      <c r="A10" s="341"/>
      <c r="B10" s="341" t="s">
        <v>22</v>
      </c>
      <c r="C10" s="316">
        <v>5605317</v>
      </c>
      <c r="D10" s="318">
        <f>SUM(D11:D302)</f>
        <v>-75313260.973442227</v>
      </c>
      <c r="E10" s="443">
        <f t="shared" ref="E10:E73" si="0">D10/C10</f>
        <v>-13.436039562694175</v>
      </c>
      <c r="F10" s="327">
        <f t="shared" ref="F10:F73" si="1">K10/C10</f>
        <v>617.23533748815225</v>
      </c>
      <c r="G10" s="327">
        <f t="shared" ref="G10:G73" si="2">L10/C10</f>
        <v>630.67137705084644</v>
      </c>
      <c r="H10" s="327"/>
      <c r="I10" s="317">
        <v>2677944799.3122659</v>
      </c>
      <c r="J10" s="318">
        <v>781854930.91081142</v>
      </c>
      <c r="K10" s="319">
        <v>3459799730.2230773</v>
      </c>
      <c r="L10" s="328">
        <f t="shared" ref="L10:L73" si="3">K10-D10</f>
        <v>3535112991.1965194</v>
      </c>
      <c r="M10" s="329">
        <f t="shared" ref="M10:M73" si="4">D10/L10</f>
        <v>-2.1304343357905278E-2</v>
      </c>
      <c r="N10" s="318">
        <v>0</v>
      </c>
      <c r="O10" s="320">
        <v>0</v>
      </c>
    </row>
    <row r="11" spans="1:15" ht="15.75">
      <c r="A11" s="342">
        <v>5</v>
      </c>
      <c r="B11" s="343" t="s">
        <v>23</v>
      </c>
      <c r="C11" s="321">
        <v>9078</v>
      </c>
      <c r="D11" s="330">
        <v>-236120.77677722299</v>
      </c>
      <c r="E11" s="331">
        <f t="shared" si="0"/>
        <v>-26.010219957834654</v>
      </c>
      <c r="F11" s="332">
        <f t="shared" si="1"/>
        <v>1199.9773330664359</v>
      </c>
      <c r="G11" s="332">
        <f t="shared" si="2"/>
        <v>1225.9875530242705</v>
      </c>
      <c r="H11" s="333"/>
      <c r="I11" s="444">
        <v>5805836.6040929593</v>
      </c>
      <c r="J11" s="322">
        <v>5087557.6254841452</v>
      </c>
      <c r="K11" s="319">
        <v>10893394.229577105</v>
      </c>
      <c r="L11" s="334">
        <f t="shared" si="3"/>
        <v>11129515.006354328</v>
      </c>
      <c r="M11" s="335">
        <f t="shared" si="4"/>
        <v>-2.1215729224715658E-2</v>
      </c>
      <c r="N11" s="323">
        <v>14</v>
      </c>
      <c r="O11" s="323">
        <v>14</v>
      </c>
    </row>
    <row r="12" spans="1:15" ht="15.75">
      <c r="A12" s="342">
        <v>9</v>
      </c>
      <c r="B12" s="344" t="s">
        <v>24</v>
      </c>
      <c r="C12" s="324">
        <v>2410</v>
      </c>
      <c r="D12" s="330">
        <v>-83682.575415307234</v>
      </c>
      <c r="E12" s="331">
        <f t="shared" si="0"/>
        <v>-34.723060338301757</v>
      </c>
      <c r="F12" s="332">
        <f t="shared" si="1"/>
        <v>1601.9428289421141</v>
      </c>
      <c r="G12" s="332">
        <f t="shared" si="2"/>
        <v>1636.6658892804157</v>
      </c>
      <c r="H12" s="332"/>
      <c r="I12" s="444">
        <v>2086680.8135617943</v>
      </c>
      <c r="J12" s="322">
        <v>1774001.4041887005</v>
      </c>
      <c r="K12" s="319">
        <v>3860682.2177504948</v>
      </c>
      <c r="L12" s="334">
        <f t="shared" si="3"/>
        <v>3944364.793165802</v>
      </c>
      <c r="M12" s="335">
        <f t="shared" si="4"/>
        <v>-2.1215729224715658E-2</v>
      </c>
      <c r="N12" s="325">
        <v>17</v>
      </c>
      <c r="O12" s="325">
        <v>17</v>
      </c>
    </row>
    <row r="13" spans="1:15" ht="15.75">
      <c r="A13" s="342">
        <v>10</v>
      </c>
      <c r="B13" s="344" t="s">
        <v>25</v>
      </c>
      <c r="C13" s="324">
        <v>10780</v>
      </c>
      <c r="D13" s="330">
        <v>-226850.6440085955</v>
      </c>
      <c r="E13" s="331">
        <f t="shared" si="0"/>
        <v>-21.043658998942067</v>
      </c>
      <c r="F13" s="332">
        <f t="shared" si="1"/>
        <v>970.84583846065345</v>
      </c>
      <c r="G13" s="332">
        <f t="shared" si="2"/>
        <v>991.88949745959553</v>
      </c>
      <c r="H13" s="332"/>
      <c r="I13" s="444">
        <v>3681955.5768188154</v>
      </c>
      <c r="J13" s="322">
        <v>6783762.5617870288</v>
      </c>
      <c r="K13" s="319">
        <v>10465718.138605844</v>
      </c>
      <c r="L13" s="334">
        <f t="shared" si="3"/>
        <v>10692568.78261444</v>
      </c>
      <c r="M13" s="335">
        <f t="shared" si="4"/>
        <v>-2.1215729224715658E-2</v>
      </c>
      <c r="N13" s="325">
        <v>14</v>
      </c>
      <c r="O13" s="325">
        <v>14</v>
      </c>
    </row>
    <row r="14" spans="1:15" ht="15.75">
      <c r="A14" s="342">
        <v>16</v>
      </c>
      <c r="B14" s="344" t="s">
        <v>26</v>
      </c>
      <c r="C14" s="324">
        <v>7889</v>
      </c>
      <c r="D14" s="330">
        <v>-160984.09157869051</v>
      </c>
      <c r="E14" s="331">
        <f t="shared" si="0"/>
        <v>-20.4061467332603</v>
      </c>
      <c r="F14" s="332">
        <f t="shared" si="1"/>
        <v>941.43431216021884</v>
      </c>
      <c r="G14" s="332">
        <f t="shared" si="2"/>
        <v>961.84045889347908</v>
      </c>
      <c r="H14" s="332"/>
      <c r="I14" s="444">
        <v>4981040.7033950547</v>
      </c>
      <c r="J14" s="322">
        <v>2445934.5852369112</v>
      </c>
      <c r="K14" s="319">
        <v>7426975.2886319663</v>
      </c>
      <c r="L14" s="334">
        <f t="shared" si="3"/>
        <v>7587959.3802106567</v>
      </c>
      <c r="M14" s="335">
        <f t="shared" si="4"/>
        <v>-2.1215729224715655E-2</v>
      </c>
      <c r="N14" s="325">
        <v>7</v>
      </c>
      <c r="O14" s="325">
        <v>7</v>
      </c>
    </row>
    <row r="15" spans="1:15" ht="15.75">
      <c r="A15" s="342">
        <v>18</v>
      </c>
      <c r="B15" s="344" t="s">
        <v>27</v>
      </c>
      <c r="C15" s="324">
        <v>4651</v>
      </c>
      <c r="D15" s="330">
        <v>-61585.56965835025</v>
      </c>
      <c r="E15" s="331">
        <f t="shared" si="0"/>
        <v>-13.24136092417765</v>
      </c>
      <c r="F15" s="332">
        <f t="shared" si="1"/>
        <v>610.88806606492062</v>
      </c>
      <c r="G15" s="332">
        <f t="shared" si="2"/>
        <v>624.12942698909819</v>
      </c>
      <c r="H15" s="332"/>
      <c r="I15" s="444">
        <v>1845152.5912093371</v>
      </c>
      <c r="J15" s="322">
        <v>996087.80405860837</v>
      </c>
      <c r="K15" s="319">
        <v>2841240.3952679457</v>
      </c>
      <c r="L15" s="334">
        <f t="shared" si="3"/>
        <v>2902825.9649262959</v>
      </c>
      <c r="M15" s="335">
        <f t="shared" si="4"/>
        <v>-2.1215729224715658E-2</v>
      </c>
      <c r="N15" s="325">
        <v>1</v>
      </c>
      <c r="O15" s="326">
        <v>34</v>
      </c>
    </row>
    <row r="16" spans="1:15" ht="15.75">
      <c r="A16" s="342">
        <v>19</v>
      </c>
      <c r="B16" s="344" t="s">
        <v>28</v>
      </c>
      <c r="C16" s="324">
        <v>3966</v>
      </c>
      <c r="D16" s="330">
        <v>-62191.213276805371</v>
      </c>
      <c r="E16" s="331">
        <f t="shared" si="0"/>
        <v>-15.681092606355364</v>
      </c>
      <c r="F16" s="332">
        <f t="shared" si="1"/>
        <v>723.44469657874527</v>
      </c>
      <c r="G16" s="332">
        <f t="shared" si="2"/>
        <v>739.12578918510064</v>
      </c>
      <c r="H16" s="332"/>
      <c r="I16" s="444">
        <v>1276053.2679563637</v>
      </c>
      <c r="J16" s="322">
        <v>1593128.3986749402</v>
      </c>
      <c r="K16" s="319">
        <v>2869181.6666313037</v>
      </c>
      <c r="L16" s="334">
        <f t="shared" si="3"/>
        <v>2931372.8799081091</v>
      </c>
      <c r="M16" s="335">
        <f t="shared" si="4"/>
        <v>-2.1215729224715658E-2</v>
      </c>
      <c r="N16" s="325">
        <v>2</v>
      </c>
      <c r="O16" s="325">
        <v>2</v>
      </c>
    </row>
    <row r="17" spans="1:15" ht="15.75">
      <c r="A17" s="342">
        <v>20</v>
      </c>
      <c r="B17" s="344" t="s">
        <v>29</v>
      </c>
      <c r="C17" s="324">
        <v>16387</v>
      </c>
      <c r="D17" s="330">
        <v>-166293.17025891357</v>
      </c>
      <c r="E17" s="331">
        <f t="shared" si="0"/>
        <v>-10.14787149929295</v>
      </c>
      <c r="F17" s="332">
        <f t="shared" si="1"/>
        <v>468.17042676928588</v>
      </c>
      <c r="G17" s="332">
        <f t="shared" si="2"/>
        <v>478.31829826857881</v>
      </c>
      <c r="H17" s="332"/>
      <c r="I17" s="444">
        <v>881086.81203612778</v>
      </c>
      <c r="J17" s="322">
        <v>6790821.9714321597</v>
      </c>
      <c r="K17" s="319">
        <v>7671908.7834682874</v>
      </c>
      <c r="L17" s="334">
        <f t="shared" si="3"/>
        <v>7838201.9537272006</v>
      </c>
      <c r="M17" s="335">
        <f t="shared" si="4"/>
        <v>-2.1215729224715662E-2</v>
      </c>
      <c r="N17" s="325">
        <v>6</v>
      </c>
      <c r="O17" s="325">
        <v>6</v>
      </c>
    </row>
    <row r="18" spans="1:15" ht="15.75">
      <c r="A18" s="342">
        <v>46</v>
      </c>
      <c r="B18" s="344" t="s">
        <v>30</v>
      </c>
      <c r="C18" s="324">
        <v>1288</v>
      </c>
      <c r="D18" s="330">
        <v>-45853.815024989046</v>
      </c>
      <c r="E18" s="331">
        <f t="shared" si="0"/>
        <v>-35.600788062879694</v>
      </c>
      <c r="F18" s="332">
        <f t="shared" si="1"/>
        <v>1642.4366569760537</v>
      </c>
      <c r="G18" s="332">
        <f t="shared" si="2"/>
        <v>1678.0374450389334</v>
      </c>
      <c r="H18" s="332"/>
      <c r="I18" s="444">
        <v>1588087.0855193734</v>
      </c>
      <c r="J18" s="322">
        <v>527371.32866578351</v>
      </c>
      <c r="K18" s="319">
        <v>2115458.414185157</v>
      </c>
      <c r="L18" s="334">
        <f t="shared" si="3"/>
        <v>2161312.2292101462</v>
      </c>
      <c r="M18" s="335">
        <f t="shared" si="4"/>
        <v>-2.1215729224715658E-2</v>
      </c>
      <c r="N18" s="325">
        <v>10</v>
      </c>
      <c r="O18" s="325">
        <v>10</v>
      </c>
    </row>
    <row r="19" spans="1:15" ht="15.75">
      <c r="A19" s="342">
        <v>47</v>
      </c>
      <c r="B19" s="344" t="s">
        <v>31</v>
      </c>
      <c r="C19" s="324">
        <v>1762</v>
      </c>
      <c r="D19" s="330">
        <v>-68561.379214950401</v>
      </c>
      <c r="E19" s="331">
        <f t="shared" si="0"/>
        <v>-38.911111926759588</v>
      </c>
      <c r="F19" s="332">
        <f t="shared" si="1"/>
        <v>1795.1579183957697</v>
      </c>
      <c r="G19" s="332">
        <f t="shared" si="2"/>
        <v>1834.0690303225292</v>
      </c>
      <c r="H19" s="332"/>
      <c r="I19" s="444">
        <v>2737403.3488265933</v>
      </c>
      <c r="J19" s="322">
        <v>425664.90338675317</v>
      </c>
      <c r="K19" s="319">
        <v>3163068.2522133463</v>
      </c>
      <c r="L19" s="334">
        <f t="shared" si="3"/>
        <v>3231629.6314282967</v>
      </c>
      <c r="M19" s="335">
        <f t="shared" si="4"/>
        <v>-2.1215729224715658E-2</v>
      </c>
      <c r="N19" s="325">
        <v>19</v>
      </c>
      <c r="O19" s="325">
        <v>19</v>
      </c>
    </row>
    <row r="20" spans="1:15" ht="15.75">
      <c r="A20" s="342">
        <v>49</v>
      </c>
      <c r="B20" s="344" t="s">
        <v>32</v>
      </c>
      <c r="C20" s="324">
        <v>320931</v>
      </c>
      <c r="D20" s="330">
        <v>-9507474.2185794059</v>
      </c>
      <c r="E20" s="331">
        <f t="shared" si="0"/>
        <v>-29.624667665571124</v>
      </c>
      <c r="F20" s="332">
        <f t="shared" si="1"/>
        <v>1366.7292993269618</v>
      </c>
      <c r="G20" s="332">
        <f t="shared" si="2"/>
        <v>1396.3539669925331</v>
      </c>
      <c r="H20" s="332"/>
      <c r="I20" s="444">
        <v>463372387.57813483</v>
      </c>
      <c r="J20" s="322">
        <v>-24746586.815833647</v>
      </c>
      <c r="K20" s="319">
        <v>438625800.76230121</v>
      </c>
      <c r="L20" s="334">
        <f t="shared" si="3"/>
        <v>448133274.98088062</v>
      </c>
      <c r="M20" s="335">
        <f t="shared" si="4"/>
        <v>-2.1215729224715655E-2</v>
      </c>
      <c r="N20" s="325">
        <v>1</v>
      </c>
      <c r="O20" s="326">
        <v>33</v>
      </c>
    </row>
    <row r="21" spans="1:15" ht="15.75">
      <c r="A21" s="342">
        <v>50</v>
      </c>
      <c r="B21" s="344" t="s">
        <v>33</v>
      </c>
      <c r="C21" s="324">
        <v>11084</v>
      </c>
      <c r="D21" s="330">
        <v>-110884.25544017652</v>
      </c>
      <c r="E21" s="331">
        <f t="shared" si="0"/>
        <v>-10.003992731881679</v>
      </c>
      <c r="F21" s="332">
        <f t="shared" si="1"/>
        <v>461.53260287225811</v>
      </c>
      <c r="G21" s="332">
        <f t="shared" si="2"/>
        <v>471.53659560413979</v>
      </c>
      <c r="H21" s="332"/>
      <c r="I21" s="444">
        <v>1944512.9640269196</v>
      </c>
      <c r="J21" s="322">
        <v>3171114.4062091894</v>
      </c>
      <c r="K21" s="319">
        <v>5115627.370236109</v>
      </c>
      <c r="L21" s="334">
        <f t="shared" si="3"/>
        <v>5226511.6256762855</v>
      </c>
      <c r="M21" s="335">
        <f t="shared" si="4"/>
        <v>-2.1215729224715658E-2</v>
      </c>
      <c r="N21" s="325">
        <v>4</v>
      </c>
      <c r="O21" s="325">
        <v>4</v>
      </c>
    </row>
    <row r="22" spans="1:15" ht="15.75">
      <c r="A22" s="342">
        <v>51</v>
      </c>
      <c r="B22" s="344" t="s">
        <v>34</v>
      </c>
      <c r="C22" s="324">
        <v>9052</v>
      </c>
      <c r="D22" s="330">
        <v>0</v>
      </c>
      <c r="E22" s="331">
        <f t="shared" si="0"/>
        <v>0</v>
      </c>
      <c r="F22" s="332">
        <f t="shared" si="1"/>
        <v>-559.35258413442716</v>
      </c>
      <c r="G22" s="332">
        <f t="shared" si="2"/>
        <v>-559.35258413442716</v>
      </c>
      <c r="H22" s="332"/>
      <c r="I22" s="444">
        <v>-4720998.9411933664</v>
      </c>
      <c r="J22" s="322">
        <v>-342260.65039146761</v>
      </c>
      <c r="K22" s="319">
        <v>-5063259.5915848343</v>
      </c>
      <c r="L22" s="334">
        <f t="shared" si="3"/>
        <v>-5063259.5915848343</v>
      </c>
      <c r="M22" s="335">
        <f t="shared" si="4"/>
        <v>0</v>
      </c>
      <c r="N22" s="325">
        <v>4</v>
      </c>
      <c r="O22" s="325">
        <v>4</v>
      </c>
    </row>
    <row r="23" spans="1:15" ht="15.75">
      <c r="A23" s="342">
        <v>52</v>
      </c>
      <c r="B23" s="344" t="s">
        <v>35</v>
      </c>
      <c r="C23" s="324">
        <v>2272</v>
      </c>
      <c r="D23" s="330">
        <v>-57515.474573358028</v>
      </c>
      <c r="E23" s="331">
        <f t="shared" si="0"/>
        <v>-25.314909583344203</v>
      </c>
      <c r="F23" s="332">
        <f t="shared" si="1"/>
        <v>1167.8993002705943</v>
      </c>
      <c r="G23" s="332">
        <f t="shared" si="2"/>
        <v>1193.2142098539384</v>
      </c>
      <c r="H23" s="332"/>
      <c r="I23" s="444">
        <v>1601947.3640694176</v>
      </c>
      <c r="J23" s="322">
        <v>1051519.8461453724</v>
      </c>
      <c r="K23" s="319">
        <v>2653467.21021479</v>
      </c>
      <c r="L23" s="334">
        <f t="shared" si="3"/>
        <v>2710982.6847881479</v>
      </c>
      <c r="M23" s="335">
        <f t="shared" si="4"/>
        <v>-2.1215729224715658E-2</v>
      </c>
      <c r="N23" s="325">
        <v>14</v>
      </c>
      <c r="O23" s="325">
        <v>14</v>
      </c>
    </row>
    <row r="24" spans="1:15" ht="15.75">
      <c r="A24" s="342">
        <v>61</v>
      </c>
      <c r="B24" s="344" t="s">
        <v>36</v>
      </c>
      <c r="C24" s="324">
        <v>16478</v>
      </c>
      <c r="D24" s="330">
        <v>-202763.21756383675</v>
      </c>
      <c r="E24" s="331">
        <f t="shared" si="0"/>
        <v>-12.30508663453312</v>
      </c>
      <c r="F24" s="332">
        <f t="shared" si="1"/>
        <v>567.69320162595614</v>
      </c>
      <c r="G24" s="332">
        <f t="shared" si="2"/>
        <v>579.99828826048918</v>
      </c>
      <c r="H24" s="332"/>
      <c r="I24" s="444">
        <v>3017656.2459436171</v>
      </c>
      <c r="J24" s="322">
        <v>6336792.3304488892</v>
      </c>
      <c r="K24" s="319">
        <v>9354448.5763925053</v>
      </c>
      <c r="L24" s="334">
        <f t="shared" si="3"/>
        <v>9557211.7939563412</v>
      </c>
      <c r="M24" s="335">
        <f t="shared" si="4"/>
        <v>-2.1215729224715662E-2</v>
      </c>
      <c r="N24" s="325">
        <v>5</v>
      </c>
      <c r="O24" s="325">
        <v>5</v>
      </c>
    </row>
    <row r="25" spans="1:15" ht="15.75">
      <c r="A25" s="342">
        <v>69</v>
      </c>
      <c r="B25" s="344" t="s">
        <v>37</v>
      </c>
      <c r="C25" s="324">
        <v>6492</v>
      </c>
      <c r="D25" s="330">
        <v>-77936.797784541632</v>
      </c>
      <c r="E25" s="331">
        <f t="shared" si="0"/>
        <v>-12.005052030890578</v>
      </c>
      <c r="F25" s="332">
        <f t="shared" si="1"/>
        <v>553.85115322766217</v>
      </c>
      <c r="G25" s="332">
        <f t="shared" si="2"/>
        <v>565.85620525855279</v>
      </c>
      <c r="H25" s="332"/>
      <c r="I25" s="444">
        <v>507795.71347304108</v>
      </c>
      <c r="J25" s="322">
        <v>3087805.9732809421</v>
      </c>
      <c r="K25" s="319">
        <v>3595601.6867539831</v>
      </c>
      <c r="L25" s="334">
        <f t="shared" si="3"/>
        <v>3673538.4845385249</v>
      </c>
      <c r="M25" s="335">
        <f t="shared" si="4"/>
        <v>-2.1215729224715651E-2</v>
      </c>
      <c r="N25" s="325">
        <v>17</v>
      </c>
      <c r="O25" s="325">
        <v>17</v>
      </c>
    </row>
    <row r="26" spans="1:15" ht="15.75">
      <c r="A26" s="342">
        <v>71</v>
      </c>
      <c r="B26" s="344" t="s">
        <v>38</v>
      </c>
      <c r="C26" s="324">
        <v>6365</v>
      </c>
      <c r="D26" s="330">
        <v>-177936.84417763952</v>
      </c>
      <c r="E26" s="331">
        <f t="shared" si="0"/>
        <v>-27.955513617853814</v>
      </c>
      <c r="F26" s="332">
        <f t="shared" si="1"/>
        <v>1289.7231445960961</v>
      </c>
      <c r="G26" s="332">
        <f t="shared" si="2"/>
        <v>1317.6786582139498</v>
      </c>
      <c r="H26" s="332"/>
      <c r="I26" s="444">
        <v>4135462.9776203912</v>
      </c>
      <c r="J26" s="322">
        <v>4073624.8377337605</v>
      </c>
      <c r="K26" s="319">
        <v>8209087.8153541517</v>
      </c>
      <c r="L26" s="334">
        <f t="shared" si="3"/>
        <v>8387024.6595317908</v>
      </c>
      <c r="M26" s="335">
        <f t="shared" si="4"/>
        <v>-2.1215729224715658E-2</v>
      </c>
      <c r="N26" s="325">
        <v>17</v>
      </c>
      <c r="O26" s="325">
        <v>17</v>
      </c>
    </row>
    <row r="27" spans="1:15" ht="15.75">
      <c r="A27" s="342">
        <v>72</v>
      </c>
      <c r="B27" s="344" t="s">
        <v>39</v>
      </c>
      <c r="C27" s="324">
        <v>927</v>
      </c>
      <c r="D27" s="330">
        <v>-31570.075409783625</v>
      </c>
      <c r="E27" s="331">
        <f t="shared" si="0"/>
        <v>-34.05617627808374</v>
      </c>
      <c r="F27" s="332">
        <f t="shared" si="1"/>
        <v>1571.1762396036841</v>
      </c>
      <c r="G27" s="332">
        <f t="shared" si="2"/>
        <v>1605.2324158817678</v>
      </c>
      <c r="H27" s="332"/>
      <c r="I27" s="444">
        <v>1098245.6066464284</v>
      </c>
      <c r="J27" s="322">
        <v>358234.76746618684</v>
      </c>
      <c r="K27" s="319">
        <v>1456480.3741126151</v>
      </c>
      <c r="L27" s="334">
        <f t="shared" si="3"/>
        <v>1488050.4495223986</v>
      </c>
      <c r="M27" s="335">
        <f t="shared" si="4"/>
        <v>-2.1215729224715658E-2</v>
      </c>
      <c r="N27" s="325">
        <v>17</v>
      </c>
      <c r="O27" s="325">
        <v>17</v>
      </c>
    </row>
    <row r="28" spans="1:15" ht="15.75">
      <c r="A28" s="342">
        <v>74</v>
      </c>
      <c r="B28" s="344" t="s">
        <v>40</v>
      </c>
      <c r="C28" s="324">
        <v>985</v>
      </c>
      <c r="D28" s="330">
        <v>-30400.784550197946</v>
      </c>
      <c r="E28" s="331">
        <f t="shared" si="0"/>
        <v>-30.863740660099438</v>
      </c>
      <c r="F28" s="332">
        <f t="shared" si="1"/>
        <v>1423.8937335324044</v>
      </c>
      <c r="G28" s="332">
        <f t="shared" si="2"/>
        <v>1454.7574741925037</v>
      </c>
      <c r="H28" s="332"/>
      <c r="I28" s="444">
        <v>849280.76777391403</v>
      </c>
      <c r="J28" s="322">
        <v>553254.55975550413</v>
      </c>
      <c r="K28" s="319">
        <v>1402535.3275294183</v>
      </c>
      <c r="L28" s="334">
        <f t="shared" si="3"/>
        <v>1432936.1120796162</v>
      </c>
      <c r="M28" s="335">
        <f t="shared" si="4"/>
        <v>-2.1215729224715658E-2</v>
      </c>
      <c r="N28" s="325">
        <v>16</v>
      </c>
      <c r="O28" s="325">
        <v>16</v>
      </c>
    </row>
    <row r="29" spans="1:15" ht="15.75">
      <c r="A29" s="342">
        <v>75</v>
      </c>
      <c r="B29" s="344" t="s">
        <v>41</v>
      </c>
      <c r="C29" s="324">
        <v>19311</v>
      </c>
      <c r="D29" s="330">
        <v>-35240.630328605163</v>
      </c>
      <c r="E29" s="331">
        <f t="shared" si="0"/>
        <v>-1.8248992972194689</v>
      </c>
      <c r="F29" s="332">
        <f t="shared" si="1"/>
        <v>84.191436879126471</v>
      </c>
      <c r="G29" s="332">
        <f t="shared" si="2"/>
        <v>86.016336176345931</v>
      </c>
      <c r="H29" s="332"/>
      <c r="I29" s="444">
        <v>-972132.13888928946</v>
      </c>
      <c r="J29" s="322">
        <v>2597952.9764621006</v>
      </c>
      <c r="K29" s="319">
        <v>1625820.8375728112</v>
      </c>
      <c r="L29" s="334">
        <f t="shared" si="3"/>
        <v>1661061.4679014164</v>
      </c>
      <c r="M29" s="335">
        <f t="shared" si="4"/>
        <v>-2.1215729224715655E-2</v>
      </c>
      <c r="N29" s="325">
        <v>8</v>
      </c>
      <c r="O29" s="325">
        <v>8</v>
      </c>
    </row>
    <row r="30" spans="1:15" ht="15.75">
      <c r="A30" s="342">
        <v>77</v>
      </c>
      <c r="B30" s="344" t="s">
        <v>42</v>
      </c>
      <c r="C30" s="324">
        <v>4509</v>
      </c>
      <c r="D30" s="330">
        <v>-61147.713628493591</v>
      </c>
      <c r="E30" s="331">
        <f t="shared" si="0"/>
        <v>-13.561258289752404</v>
      </c>
      <c r="F30" s="332">
        <f t="shared" si="1"/>
        <v>625.64647980458392</v>
      </c>
      <c r="G30" s="332">
        <f t="shared" si="2"/>
        <v>639.20773809433638</v>
      </c>
      <c r="H30" s="332"/>
      <c r="I30" s="444">
        <v>555416.89587380947</v>
      </c>
      <c r="J30" s="322">
        <v>2265623.0815650597</v>
      </c>
      <c r="K30" s="319">
        <v>2821039.977438869</v>
      </c>
      <c r="L30" s="334">
        <f t="shared" si="3"/>
        <v>2882187.6910673627</v>
      </c>
      <c r="M30" s="335">
        <f t="shared" si="4"/>
        <v>-2.1215729224715658E-2</v>
      </c>
      <c r="N30" s="325">
        <v>13</v>
      </c>
      <c r="O30" s="325">
        <v>13</v>
      </c>
    </row>
    <row r="31" spans="1:15" ht="15.75">
      <c r="A31" s="342">
        <v>78</v>
      </c>
      <c r="B31" s="344" t="s">
        <v>43</v>
      </c>
      <c r="C31" s="324">
        <v>7702</v>
      </c>
      <c r="D31" s="330">
        <v>0</v>
      </c>
      <c r="E31" s="331">
        <f t="shared" si="0"/>
        <v>0</v>
      </c>
      <c r="F31" s="332">
        <f t="shared" si="1"/>
        <v>-175.63335113153758</v>
      </c>
      <c r="G31" s="332">
        <f t="shared" si="2"/>
        <v>-175.63335113153758</v>
      </c>
      <c r="H31" s="332"/>
      <c r="I31" s="444">
        <v>-1288003.0045555308</v>
      </c>
      <c r="J31" s="322">
        <v>-64725.065859571623</v>
      </c>
      <c r="K31" s="319">
        <v>-1352728.0704151024</v>
      </c>
      <c r="L31" s="334">
        <f t="shared" si="3"/>
        <v>-1352728.0704151024</v>
      </c>
      <c r="M31" s="335">
        <f t="shared" si="4"/>
        <v>0</v>
      </c>
      <c r="N31" s="325">
        <v>1</v>
      </c>
      <c r="O31" s="326">
        <v>33</v>
      </c>
    </row>
    <row r="32" spans="1:15" ht="15.75">
      <c r="A32" s="342">
        <v>79</v>
      </c>
      <c r="B32" s="344" t="s">
        <v>44</v>
      </c>
      <c r="C32" s="324">
        <v>6647</v>
      </c>
      <c r="D32" s="330">
        <v>0</v>
      </c>
      <c r="E32" s="331">
        <f t="shared" si="0"/>
        <v>0</v>
      </c>
      <c r="F32" s="332">
        <f t="shared" si="1"/>
        <v>-130.34343380987337</v>
      </c>
      <c r="G32" s="332">
        <f t="shared" si="2"/>
        <v>-130.34343380987337</v>
      </c>
      <c r="H32" s="332"/>
      <c r="I32" s="444">
        <v>-540521.6567607522</v>
      </c>
      <c r="J32" s="322">
        <v>-325871.14777347614</v>
      </c>
      <c r="K32" s="319">
        <v>-866392.80453422829</v>
      </c>
      <c r="L32" s="334">
        <f t="shared" si="3"/>
        <v>-866392.80453422829</v>
      </c>
      <c r="M32" s="335">
        <f t="shared" si="4"/>
        <v>0</v>
      </c>
      <c r="N32" s="325">
        <v>4</v>
      </c>
      <c r="O32" s="325">
        <v>4</v>
      </c>
    </row>
    <row r="33" spans="1:15" ht="15.75">
      <c r="A33" s="342">
        <v>81</v>
      </c>
      <c r="B33" s="344" t="s">
        <v>45</v>
      </c>
      <c r="C33" s="324">
        <v>2482</v>
      </c>
      <c r="D33" s="330">
        <v>-8253.0196695516479</v>
      </c>
      <c r="E33" s="331">
        <f t="shared" si="0"/>
        <v>-3.3251489401900272</v>
      </c>
      <c r="F33" s="332">
        <f t="shared" si="1"/>
        <v>153.40521394153134</v>
      </c>
      <c r="G33" s="332">
        <f t="shared" si="2"/>
        <v>156.73036288172136</v>
      </c>
      <c r="H33" s="332"/>
      <c r="I33" s="444">
        <v>-28003.224489122164</v>
      </c>
      <c r="J33" s="322">
        <v>408754.96549200296</v>
      </c>
      <c r="K33" s="319">
        <v>380751.74100288079</v>
      </c>
      <c r="L33" s="334">
        <f t="shared" si="3"/>
        <v>389004.76067243243</v>
      </c>
      <c r="M33" s="335">
        <f t="shared" si="4"/>
        <v>-2.1215729224715665E-2</v>
      </c>
      <c r="N33" s="325">
        <v>7</v>
      </c>
      <c r="O33" s="325">
        <v>7</v>
      </c>
    </row>
    <row r="34" spans="1:15" ht="15.75">
      <c r="A34" s="342">
        <v>82</v>
      </c>
      <c r="B34" s="344" t="s">
        <v>46</v>
      </c>
      <c r="C34" s="324">
        <v>9361</v>
      </c>
      <c r="D34" s="330">
        <v>-87371.95940853747</v>
      </c>
      <c r="E34" s="331">
        <f t="shared" si="0"/>
        <v>-9.3336138669519784</v>
      </c>
      <c r="F34" s="332">
        <f t="shared" si="1"/>
        <v>430.60478127803373</v>
      </c>
      <c r="G34" s="332">
        <f t="shared" si="2"/>
        <v>439.93839514498569</v>
      </c>
      <c r="H34" s="332"/>
      <c r="I34" s="444">
        <v>3505656.3144767452</v>
      </c>
      <c r="J34" s="322">
        <v>525235.04306692851</v>
      </c>
      <c r="K34" s="319">
        <v>4030891.3575436738</v>
      </c>
      <c r="L34" s="334">
        <f t="shared" si="3"/>
        <v>4118263.3169522113</v>
      </c>
      <c r="M34" s="335">
        <f t="shared" si="4"/>
        <v>-2.1215729224715658E-2</v>
      </c>
      <c r="N34" s="325">
        <v>5</v>
      </c>
      <c r="O34" s="325">
        <v>5</v>
      </c>
    </row>
    <row r="35" spans="1:15" ht="15.75">
      <c r="A35" s="342">
        <v>86</v>
      </c>
      <c r="B35" s="344" t="s">
        <v>47</v>
      </c>
      <c r="C35" s="324">
        <v>7901</v>
      </c>
      <c r="D35" s="330">
        <v>-103068.56679552994</v>
      </c>
      <c r="E35" s="331">
        <f t="shared" si="0"/>
        <v>-13.045002758578654</v>
      </c>
      <c r="F35" s="332">
        <f t="shared" si="1"/>
        <v>601.82911353536588</v>
      </c>
      <c r="G35" s="332">
        <f t="shared" si="2"/>
        <v>614.87411629394455</v>
      </c>
      <c r="H35" s="332"/>
      <c r="I35" s="444">
        <v>2213634.6538776145</v>
      </c>
      <c r="J35" s="322">
        <v>2541417.1721653109</v>
      </c>
      <c r="K35" s="319">
        <v>4755051.8260429259</v>
      </c>
      <c r="L35" s="334">
        <f t="shared" si="3"/>
        <v>4858120.3928384557</v>
      </c>
      <c r="M35" s="335">
        <f t="shared" si="4"/>
        <v>-2.1215729224715658E-2</v>
      </c>
      <c r="N35" s="325">
        <v>5</v>
      </c>
      <c r="O35" s="325">
        <v>5</v>
      </c>
    </row>
    <row r="36" spans="1:15" ht="15.75">
      <c r="A36" s="342">
        <v>90</v>
      </c>
      <c r="B36" s="344" t="s">
        <v>48</v>
      </c>
      <c r="C36" s="324">
        <v>2929</v>
      </c>
      <c r="D36" s="330">
        <v>-13138.599527383018</v>
      </c>
      <c r="E36" s="331">
        <f t="shared" si="0"/>
        <v>-4.4856946150163939</v>
      </c>
      <c r="F36" s="332">
        <f t="shared" si="1"/>
        <v>206.9468028261133</v>
      </c>
      <c r="G36" s="332">
        <f t="shared" si="2"/>
        <v>211.4324974411297</v>
      </c>
      <c r="H36" s="332"/>
      <c r="I36" s="444">
        <v>-215564.49635412334</v>
      </c>
      <c r="J36" s="322">
        <v>821711.68183180923</v>
      </c>
      <c r="K36" s="319">
        <v>606147.18547768588</v>
      </c>
      <c r="L36" s="334">
        <f t="shared" si="3"/>
        <v>619285.78500506887</v>
      </c>
      <c r="M36" s="335">
        <f t="shared" si="4"/>
        <v>-2.1215729224715658E-2</v>
      </c>
      <c r="N36" s="325">
        <v>12</v>
      </c>
      <c r="O36" s="325">
        <v>12</v>
      </c>
    </row>
    <row r="37" spans="1:15" ht="15.75">
      <c r="A37" s="342">
        <v>91</v>
      </c>
      <c r="B37" s="344" t="s">
        <v>49</v>
      </c>
      <c r="C37" s="324">
        <v>684018</v>
      </c>
      <c r="D37" s="330">
        <v>-7451261.993341526</v>
      </c>
      <c r="E37" s="331">
        <f t="shared" si="0"/>
        <v>-10.893371217338617</v>
      </c>
      <c r="F37" s="332">
        <f t="shared" si="1"/>
        <v>502.56393689386135</v>
      </c>
      <c r="G37" s="332">
        <f t="shared" si="2"/>
        <v>513.45730811119995</v>
      </c>
      <c r="H37" s="332"/>
      <c r="I37" s="444">
        <v>401099360.42083758</v>
      </c>
      <c r="J37" s="322">
        <v>-57336581.434572332</v>
      </c>
      <c r="K37" s="319">
        <v>343762778.98626524</v>
      </c>
      <c r="L37" s="334">
        <f t="shared" si="3"/>
        <v>351214040.97960675</v>
      </c>
      <c r="M37" s="335">
        <f t="shared" si="4"/>
        <v>-2.1215729224715658E-2</v>
      </c>
      <c r="N37" s="325">
        <v>1</v>
      </c>
      <c r="O37" s="326">
        <v>31</v>
      </c>
    </row>
    <row r="38" spans="1:15" ht="15.75">
      <c r="A38" s="342">
        <v>92</v>
      </c>
      <c r="B38" s="344" t="s">
        <v>50</v>
      </c>
      <c r="C38" s="324">
        <v>251269</v>
      </c>
      <c r="D38" s="330">
        <v>-4427494.9513814133</v>
      </c>
      <c r="E38" s="331">
        <f t="shared" si="0"/>
        <v>-17.620537954866748</v>
      </c>
      <c r="F38" s="332">
        <f t="shared" si="1"/>
        <v>812.92069719341066</v>
      </c>
      <c r="G38" s="332">
        <f t="shared" si="2"/>
        <v>830.54123514827734</v>
      </c>
      <c r="H38" s="332"/>
      <c r="I38" s="444">
        <v>206879706.19466585</v>
      </c>
      <c r="J38" s="322">
        <v>-2617935.5315747526</v>
      </c>
      <c r="K38" s="319">
        <v>204261770.66309109</v>
      </c>
      <c r="L38" s="334">
        <f t="shared" si="3"/>
        <v>208689265.61447251</v>
      </c>
      <c r="M38" s="335">
        <f t="shared" si="4"/>
        <v>-2.1215729224715658E-2</v>
      </c>
      <c r="N38" s="325">
        <v>1</v>
      </c>
      <c r="O38" s="326">
        <v>32</v>
      </c>
    </row>
    <row r="39" spans="1:15" ht="15.75">
      <c r="A39" s="342">
        <v>97</v>
      </c>
      <c r="B39" s="344" t="s">
        <v>51</v>
      </c>
      <c r="C39" s="324">
        <v>2059</v>
      </c>
      <c r="D39" s="330">
        <v>-10598.517018923314</v>
      </c>
      <c r="E39" s="331">
        <f t="shared" si="0"/>
        <v>-5.1474099169127312</v>
      </c>
      <c r="F39" s="332">
        <f t="shared" si="1"/>
        <v>237.47493232698054</v>
      </c>
      <c r="G39" s="332">
        <f t="shared" si="2"/>
        <v>242.62234224389329</v>
      </c>
      <c r="H39" s="332"/>
      <c r="I39" s="444">
        <v>290054.35133739753</v>
      </c>
      <c r="J39" s="322">
        <v>198906.53432385542</v>
      </c>
      <c r="K39" s="319">
        <v>488960.88566125295</v>
      </c>
      <c r="L39" s="334">
        <f t="shared" si="3"/>
        <v>499559.40268017625</v>
      </c>
      <c r="M39" s="335">
        <f t="shared" si="4"/>
        <v>-2.1215729224715662E-2</v>
      </c>
      <c r="N39" s="325">
        <v>10</v>
      </c>
      <c r="O39" s="325">
        <v>10</v>
      </c>
    </row>
    <row r="40" spans="1:15" ht="15.75">
      <c r="A40" s="342">
        <v>98</v>
      </c>
      <c r="B40" s="344" t="s">
        <v>52</v>
      </c>
      <c r="C40" s="324">
        <v>22849</v>
      </c>
      <c r="D40" s="330">
        <v>-453045.55167241709</v>
      </c>
      <c r="E40" s="331">
        <f t="shared" si="0"/>
        <v>-19.827806541748746</v>
      </c>
      <c r="F40" s="332">
        <f t="shared" si="1"/>
        <v>914.75268002714893</v>
      </c>
      <c r="G40" s="332">
        <f t="shared" si="2"/>
        <v>934.58048656889775</v>
      </c>
      <c r="H40" s="332"/>
      <c r="I40" s="444">
        <v>14750852.295439083</v>
      </c>
      <c r="J40" s="322">
        <v>6150331.6905012438</v>
      </c>
      <c r="K40" s="319">
        <v>20901183.985940326</v>
      </c>
      <c r="L40" s="334">
        <f t="shared" si="3"/>
        <v>21354229.537612744</v>
      </c>
      <c r="M40" s="335">
        <f t="shared" si="4"/>
        <v>-2.1215729224715662E-2</v>
      </c>
      <c r="N40" s="325">
        <v>7</v>
      </c>
      <c r="O40" s="325">
        <v>7</v>
      </c>
    </row>
    <row r="41" spans="1:15" ht="15.75">
      <c r="A41" s="342">
        <v>102</v>
      </c>
      <c r="B41" s="344" t="s">
        <v>53</v>
      </c>
      <c r="C41" s="324">
        <v>9555</v>
      </c>
      <c r="D41" s="330">
        <v>-132252.09944292693</v>
      </c>
      <c r="E41" s="331">
        <f t="shared" si="0"/>
        <v>-13.841140705696173</v>
      </c>
      <c r="F41" s="332">
        <f t="shared" si="1"/>
        <v>638.5588102501107</v>
      </c>
      <c r="G41" s="332">
        <f t="shared" si="2"/>
        <v>652.39995095580684</v>
      </c>
      <c r="H41" s="332"/>
      <c r="I41" s="444">
        <v>2211916.991371939</v>
      </c>
      <c r="J41" s="322">
        <v>3889512.4405678688</v>
      </c>
      <c r="K41" s="319">
        <v>6101429.4319398077</v>
      </c>
      <c r="L41" s="334">
        <f t="shared" si="3"/>
        <v>6233681.5313827349</v>
      </c>
      <c r="M41" s="335">
        <f t="shared" si="4"/>
        <v>-2.1215729224715655E-2</v>
      </c>
      <c r="N41" s="325">
        <v>4</v>
      </c>
      <c r="O41" s="325">
        <v>4</v>
      </c>
    </row>
    <row r="42" spans="1:15" ht="15.75">
      <c r="A42" s="342">
        <v>103</v>
      </c>
      <c r="B42" s="344" t="s">
        <v>54</v>
      </c>
      <c r="C42" s="324">
        <v>2094</v>
      </c>
      <c r="D42" s="330">
        <v>-30094.213441421427</v>
      </c>
      <c r="E42" s="331">
        <f t="shared" si="0"/>
        <v>-14.371639656839267</v>
      </c>
      <c r="F42" s="332">
        <f t="shared" si="1"/>
        <v>663.03329441899541</v>
      </c>
      <c r="G42" s="332">
        <f t="shared" si="2"/>
        <v>677.40493407583472</v>
      </c>
      <c r="H42" s="332"/>
      <c r="I42" s="444">
        <v>282318.11356810521</v>
      </c>
      <c r="J42" s="322">
        <v>1106073.604945271</v>
      </c>
      <c r="K42" s="319">
        <v>1388391.7185133763</v>
      </c>
      <c r="L42" s="334">
        <f t="shared" si="3"/>
        <v>1418485.9319547978</v>
      </c>
      <c r="M42" s="335">
        <f t="shared" si="4"/>
        <v>-2.1215729224715655E-2</v>
      </c>
      <c r="N42" s="325">
        <v>5</v>
      </c>
      <c r="O42" s="325">
        <v>5</v>
      </c>
    </row>
    <row r="43" spans="1:15" ht="15.75">
      <c r="A43" s="342">
        <v>105</v>
      </c>
      <c r="B43" s="344" t="s">
        <v>55</v>
      </c>
      <c r="C43" s="324">
        <v>2002</v>
      </c>
      <c r="D43" s="330">
        <v>-63841.738207124487</v>
      </c>
      <c r="E43" s="331">
        <f t="shared" si="0"/>
        <v>-31.888980123438806</v>
      </c>
      <c r="F43" s="332">
        <f t="shared" si="1"/>
        <v>1471.1929920149098</v>
      </c>
      <c r="G43" s="332">
        <f t="shared" si="2"/>
        <v>1503.0819721383486</v>
      </c>
      <c r="H43" s="332"/>
      <c r="I43" s="444">
        <v>1901283.046115174</v>
      </c>
      <c r="J43" s="322">
        <v>1044045.3238986753</v>
      </c>
      <c r="K43" s="319">
        <v>2945328.3700138493</v>
      </c>
      <c r="L43" s="334">
        <f t="shared" si="3"/>
        <v>3009170.108220974</v>
      </c>
      <c r="M43" s="335">
        <f t="shared" si="4"/>
        <v>-2.1215729224715655E-2</v>
      </c>
      <c r="N43" s="325">
        <v>18</v>
      </c>
      <c r="O43" s="325">
        <v>18</v>
      </c>
    </row>
    <row r="44" spans="1:15" ht="15.75">
      <c r="A44" s="342">
        <v>106</v>
      </c>
      <c r="B44" s="344" t="s">
        <v>56</v>
      </c>
      <c r="C44" s="324">
        <v>47031</v>
      </c>
      <c r="D44" s="330">
        <v>-300656.56710543024</v>
      </c>
      <c r="E44" s="331">
        <f t="shared" si="0"/>
        <v>-6.3927317536397323</v>
      </c>
      <c r="F44" s="332">
        <f t="shared" si="1"/>
        <v>294.92765586671129</v>
      </c>
      <c r="G44" s="332">
        <f t="shared" si="2"/>
        <v>301.32038762035108</v>
      </c>
      <c r="H44" s="332"/>
      <c r="I44" s="444">
        <v>13479627.117834212</v>
      </c>
      <c r="J44" s="322">
        <v>391115.46523308795</v>
      </c>
      <c r="K44" s="319">
        <v>13870742.5830673</v>
      </c>
      <c r="L44" s="334">
        <f t="shared" si="3"/>
        <v>14171399.150172731</v>
      </c>
      <c r="M44" s="335">
        <f t="shared" si="4"/>
        <v>-2.1215729224715658E-2</v>
      </c>
      <c r="N44" s="325">
        <v>1</v>
      </c>
      <c r="O44" s="326">
        <v>35</v>
      </c>
    </row>
    <row r="45" spans="1:15" ht="15.75">
      <c r="A45" s="342">
        <v>108</v>
      </c>
      <c r="B45" s="344" t="s">
        <v>57</v>
      </c>
      <c r="C45" s="324">
        <v>10348</v>
      </c>
      <c r="D45" s="330">
        <v>-206169.0656924223</v>
      </c>
      <c r="E45" s="331">
        <f t="shared" si="0"/>
        <v>-19.923566456554145</v>
      </c>
      <c r="F45" s="332">
        <f t="shared" si="1"/>
        <v>919.17054836386956</v>
      </c>
      <c r="G45" s="332">
        <f t="shared" si="2"/>
        <v>939.09411482042378</v>
      </c>
      <c r="H45" s="332"/>
      <c r="I45" s="444">
        <v>5052509.0367900403</v>
      </c>
      <c r="J45" s="322">
        <v>4459067.7976792827</v>
      </c>
      <c r="K45" s="319">
        <v>9511576.8344693221</v>
      </c>
      <c r="L45" s="334">
        <f t="shared" si="3"/>
        <v>9717745.900161745</v>
      </c>
      <c r="M45" s="335">
        <f t="shared" si="4"/>
        <v>-2.1215729224715658E-2</v>
      </c>
      <c r="N45" s="325">
        <v>6</v>
      </c>
      <c r="O45" s="325">
        <v>6</v>
      </c>
    </row>
    <row r="46" spans="1:15" ht="15.75">
      <c r="A46" s="342">
        <v>109</v>
      </c>
      <c r="B46" s="344" t="s">
        <v>58</v>
      </c>
      <c r="C46" s="324">
        <v>68433</v>
      </c>
      <c r="D46" s="330">
        <v>-470030.15873143077</v>
      </c>
      <c r="E46" s="331">
        <f t="shared" si="0"/>
        <v>-6.868472209773512</v>
      </c>
      <c r="F46" s="332">
        <f t="shared" si="1"/>
        <v>316.87586563612803</v>
      </c>
      <c r="G46" s="332">
        <f t="shared" si="2"/>
        <v>323.74433784590155</v>
      </c>
      <c r="H46" s="332"/>
      <c r="I46" s="444">
        <v>17731045.344175052</v>
      </c>
      <c r="J46" s="322">
        <v>3953720.7689020964</v>
      </c>
      <c r="K46" s="319">
        <v>21684766.113077149</v>
      </c>
      <c r="L46" s="334">
        <f t="shared" si="3"/>
        <v>22154796.27180858</v>
      </c>
      <c r="M46" s="335">
        <f t="shared" si="4"/>
        <v>-2.1215729224715658E-2</v>
      </c>
      <c r="N46" s="325">
        <v>5</v>
      </c>
      <c r="O46" s="325">
        <v>5</v>
      </c>
    </row>
    <row r="47" spans="1:15" ht="15.75">
      <c r="A47" s="342">
        <v>111</v>
      </c>
      <c r="B47" s="344" t="s">
        <v>59</v>
      </c>
      <c r="C47" s="324">
        <v>17829</v>
      </c>
      <c r="D47" s="330">
        <v>-194356.86297946557</v>
      </c>
      <c r="E47" s="331">
        <f t="shared" si="0"/>
        <v>-10.901164562200099</v>
      </c>
      <c r="F47" s="332">
        <f t="shared" si="1"/>
        <v>502.92348161119594</v>
      </c>
      <c r="G47" s="332">
        <f t="shared" si="2"/>
        <v>513.8246461733961</v>
      </c>
      <c r="H47" s="332"/>
      <c r="I47" s="444">
        <v>4694813.2542413305</v>
      </c>
      <c r="J47" s="322">
        <v>4271809.4994046809</v>
      </c>
      <c r="K47" s="319">
        <v>8966622.7536460124</v>
      </c>
      <c r="L47" s="334">
        <f t="shared" si="3"/>
        <v>9160979.6166254785</v>
      </c>
      <c r="M47" s="335">
        <f t="shared" si="4"/>
        <v>-2.1215729224715655E-2</v>
      </c>
      <c r="N47" s="325">
        <v>7</v>
      </c>
      <c r="O47" s="325">
        <v>7</v>
      </c>
    </row>
    <row r="48" spans="1:15" ht="15.75">
      <c r="A48" s="342">
        <v>139</v>
      </c>
      <c r="B48" s="344" t="s">
        <v>60</v>
      </c>
      <c r="C48" s="324">
        <v>9806</v>
      </c>
      <c r="D48" s="330">
        <v>-291407.66121773521</v>
      </c>
      <c r="E48" s="331">
        <f t="shared" si="0"/>
        <v>-29.717281380556312</v>
      </c>
      <c r="F48" s="332">
        <f t="shared" si="1"/>
        <v>1371.0020182387382</v>
      </c>
      <c r="G48" s="332">
        <f t="shared" si="2"/>
        <v>1400.7192996192946</v>
      </c>
      <c r="H48" s="332"/>
      <c r="I48" s="444">
        <v>7808759.8215495683</v>
      </c>
      <c r="J48" s="322">
        <v>5635285.969299498</v>
      </c>
      <c r="K48" s="319">
        <v>13444045.790849067</v>
      </c>
      <c r="L48" s="334">
        <f t="shared" si="3"/>
        <v>13735453.452066803</v>
      </c>
      <c r="M48" s="335">
        <f t="shared" si="4"/>
        <v>-2.1215729224715655E-2</v>
      </c>
      <c r="N48" s="325">
        <v>17</v>
      </c>
      <c r="O48" s="325">
        <v>17</v>
      </c>
    </row>
    <row r="49" spans="1:15" ht="15.75">
      <c r="A49" s="342">
        <v>140</v>
      </c>
      <c r="B49" s="344" t="s">
        <v>61</v>
      </c>
      <c r="C49" s="324">
        <v>20463</v>
      </c>
      <c r="D49" s="330">
        <v>-452692.16318939737</v>
      </c>
      <c r="E49" s="331">
        <f t="shared" si="0"/>
        <v>-22.12247291156709</v>
      </c>
      <c r="F49" s="332">
        <f t="shared" si="1"/>
        <v>1020.6167455827518</v>
      </c>
      <c r="G49" s="332">
        <f t="shared" si="2"/>
        <v>1042.7392184943189</v>
      </c>
      <c r="H49" s="332"/>
      <c r="I49" s="444">
        <v>13394751.198041271</v>
      </c>
      <c r="J49" s="322">
        <v>7490129.2668185811</v>
      </c>
      <c r="K49" s="319">
        <v>20884880.464859851</v>
      </c>
      <c r="L49" s="334">
        <f t="shared" si="3"/>
        <v>21337572.628049247</v>
      </c>
      <c r="M49" s="335">
        <f t="shared" si="4"/>
        <v>-2.1215729224715662E-2</v>
      </c>
      <c r="N49" s="325">
        <v>11</v>
      </c>
      <c r="O49" s="325">
        <v>11</v>
      </c>
    </row>
    <row r="50" spans="1:15" ht="15.75">
      <c r="A50" s="342">
        <v>142</v>
      </c>
      <c r="B50" s="344" t="s">
        <v>62</v>
      </c>
      <c r="C50" s="324">
        <v>6401</v>
      </c>
      <c r="D50" s="330">
        <v>-86040.523842688301</v>
      </c>
      <c r="E50" s="331">
        <f t="shared" si="0"/>
        <v>-13.441731579860694</v>
      </c>
      <c r="F50" s="332">
        <f t="shared" si="1"/>
        <v>620.1321341820335</v>
      </c>
      <c r="G50" s="332">
        <f t="shared" si="2"/>
        <v>633.57386576189413</v>
      </c>
      <c r="H50" s="332"/>
      <c r="I50" s="444">
        <v>1352911.8332177675</v>
      </c>
      <c r="J50" s="322">
        <v>2616553.9576814286</v>
      </c>
      <c r="K50" s="319">
        <v>3969465.7908991962</v>
      </c>
      <c r="L50" s="334">
        <f t="shared" si="3"/>
        <v>4055506.3147418844</v>
      </c>
      <c r="M50" s="335">
        <f t="shared" si="4"/>
        <v>-2.1215729224715658E-2</v>
      </c>
      <c r="N50" s="325">
        <v>7</v>
      </c>
      <c r="O50" s="325">
        <v>7</v>
      </c>
    </row>
    <row r="51" spans="1:15" ht="15.75">
      <c r="A51" s="342">
        <v>143</v>
      </c>
      <c r="B51" s="344" t="s">
        <v>63</v>
      </c>
      <c r="C51" s="324">
        <v>6758</v>
      </c>
      <c r="D51" s="330">
        <v>-81955.345015032144</v>
      </c>
      <c r="E51" s="331">
        <f t="shared" si="0"/>
        <v>-12.127159664846426</v>
      </c>
      <c r="F51" s="332">
        <f t="shared" si="1"/>
        <v>559.48456936866069</v>
      </c>
      <c r="G51" s="332">
        <f t="shared" si="2"/>
        <v>571.61172903350712</v>
      </c>
      <c r="H51" s="332"/>
      <c r="I51" s="444">
        <v>1034552.7319548693</v>
      </c>
      <c r="J51" s="322">
        <v>2746443.9878385393</v>
      </c>
      <c r="K51" s="319">
        <v>3780996.7197934086</v>
      </c>
      <c r="L51" s="334">
        <f t="shared" si="3"/>
        <v>3862952.0648084409</v>
      </c>
      <c r="M51" s="335">
        <f t="shared" si="4"/>
        <v>-2.1215729224715662E-2</v>
      </c>
      <c r="N51" s="325">
        <v>6</v>
      </c>
      <c r="O51" s="325">
        <v>6</v>
      </c>
    </row>
    <row r="52" spans="1:15" ht="15.75">
      <c r="A52" s="342">
        <v>145</v>
      </c>
      <c r="B52" s="344" t="s">
        <v>64</v>
      </c>
      <c r="C52" s="324">
        <v>12429</v>
      </c>
      <c r="D52" s="330">
        <v>-305203.5164663574</v>
      </c>
      <c r="E52" s="331">
        <f t="shared" si="0"/>
        <v>-24.555758022878543</v>
      </c>
      <c r="F52" s="332">
        <f t="shared" si="1"/>
        <v>1132.8759645818695</v>
      </c>
      <c r="G52" s="332">
        <f t="shared" si="2"/>
        <v>1157.4317226047481</v>
      </c>
      <c r="H52" s="332"/>
      <c r="I52" s="444">
        <v>8129103.0018182909</v>
      </c>
      <c r="J52" s="322">
        <v>5951412.3619697662</v>
      </c>
      <c r="K52" s="319">
        <v>14080515.363788057</v>
      </c>
      <c r="L52" s="334">
        <f t="shared" si="3"/>
        <v>14385718.880254414</v>
      </c>
      <c r="M52" s="335">
        <f t="shared" si="4"/>
        <v>-2.1215729224715658E-2</v>
      </c>
      <c r="N52" s="325">
        <v>14</v>
      </c>
      <c r="O52" s="325">
        <v>14</v>
      </c>
    </row>
    <row r="53" spans="1:15" ht="15.75">
      <c r="A53" s="342">
        <v>146</v>
      </c>
      <c r="B53" s="344" t="s">
        <v>65</v>
      </c>
      <c r="C53" s="324">
        <v>4382</v>
      </c>
      <c r="D53" s="330">
        <v>-76042.481897243648</v>
      </c>
      <c r="E53" s="331">
        <f t="shared" si="0"/>
        <v>-17.35337332205469</v>
      </c>
      <c r="F53" s="332">
        <f t="shared" si="1"/>
        <v>800.59509963632718</v>
      </c>
      <c r="G53" s="332">
        <f t="shared" si="2"/>
        <v>817.9484729583819</v>
      </c>
      <c r="H53" s="332"/>
      <c r="I53" s="444">
        <v>2612654.5849840688</v>
      </c>
      <c r="J53" s="322">
        <v>895553.14162231702</v>
      </c>
      <c r="K53" s="319">
        <v>3508207.7266063858</v>
      </c>
      <c r="L53" s="334">
        <f t="shared" si="3"/>
        <v>3584250.2085036295</v>
      </c>
      <c r="M53" s="335">
        <f t="shared" si="4"/>
        <v>-2.1215729224715658E-2</v>
      </c>
      <c r="N53" s="325">
        <v>12</v>
      </c>
      <c r="O53" s="325">
        <v>12</v>
      </c>
    </row>
    <row r="54" spans="1:15" ht="15.75">
      <c r="A54" s="342">
        <v>148</v>
      </c>
      <c r="B54" s="344" t="s">
        <v>66</v>
      </c>
      <c r="C54" s="324">
        <v>7224</v>
      </c>
      <c r="D54" s="330">
        <v>-268750.23085411161</v>
      </c>
      <c r="E54" s="331">
        <f t="shared" si="0"/>
        <v>-37.202412908930178</v>
      </c>
      <c r="F54" s="332">
        <f t="shared" si="1"/>
        <v>1716.3273628006191</v>
      </c>
      <c r="G54" s="332">
        <f t="shared" si="2"/>
        <v>1753.5297757095491</v>
      </c>
      <c r="H54" s="332"/>
      <c r="I54" s="444">
        <v>12441899.367811989</v>
      </c>
      <c r="J54" s="322">
        <v>-43150.498940316531</v>
      </c>
      <c r="K54" s="319">
        <v>12398748.868871672</v>
      </c>
      <c r="L54" s="334">
        <f t="shared" si="3"/>
        <v>12667499.099725783</v>
      </c>
      <c r="M54" s="335">
        <f t="shared" si="4"/>
        <v>-2.1215729224715662E-2</v>
      </c>
      <c r="N54" s="325">
        <v>19</v>
      </c>
      <c r="O54" s="325">
        <v>19</v>
      </c>
    </row>
    <row r="55" spans="1:15" ht="15.75">
      <c r="A55" s="342">
        <v>149</v>
      </c>
      <c r="B55" s="344" t="s">
        <v>67</v>
      </c>
      <c r="C55" s="324">
        <v>5402</v>
      </c>
      <c r="D55" s="330">
        <v>-64776.243052831269</v>
      </c>
      <c r="E55" s="331">
        <f t="shared" si="0"/>
        <v>-11.991159395192756</v>
      </c>
      <c r="F55" s="332">
        <f t="shared" si="1"/>
        <v>553.21021870419554</v>
      </c>
      <c r="G55" s="332">
        <f t="shared" si="2"/>
        <v>565.20137809938831</v>
      </c>
      <c r="H55" s="332"/>
      <c r="I55" s="444">
        <v>3052664.7568408893</v>
      </c>
      <c r="J55" s="322">
        <v>-64223.15540082517</v>
      </c>
      <c r="K55" s="319">
        <v>2988441.6014400641</v>
      </c>
      <c r="L55" s="334">
        <f t="shared" si="3"/>
        <v>3053217.8444928955</v>
      </c>
      <c r="M55" s="335">
        <f t="shared" si="4"/>
        <v>-2.1215729224715658E-2</v>
      </c>
      <c r="N55" s="325">
        <v>1</v>
      </c>
      <c r="O55" s="326">
        <v>33</v>
      </c>
    </row>
    <row r="56" spans="1:15" ht="15.75">
      <c r="A56" s="342">
        <v>151</v>
      </c>
      <c r="B56" s="344" t="s">
        <v>68</v>
      </c>
      <c r="C56" s="324">
        <v>1794</v>
      </c>
      <c r="D56" s="330">
        <v>-11571.589613859243</v>
      </c>
      <c r="E56" s="331">
        <f t="shared" si="0"/>
        <v>-6.4501614347041487</v>
      </c>
      <c r="F56" s="332">
        <f t="shared" si="1"/>
        <v>297.5771650071282</v>
      </c>
      <c r="G56" s="332">
        <f t="shared" si="2"/>
        <v>304.02732644183232</v>
      </c>
      <c r="H56" s="332"/>
      <c r="I56" s="444">
        <v>227688.95879233337</v>
      </c>
      <c r="J56" s="322">
        <v>306164.47523045458</v>
      </c>
      <c r="K56" s="319">
        <v>533853.43402278796</v>
      </c>
      <c r="L56" s="334">
        <f t="shared" si="3"/>
        <v>545425.02363664715</v>
      </c>
      <c r="M56" s="335">
        <f t="shared" si="4"/>
        <v>-2.1215729224715658E-2</v>
      </c>
      <c r="N56" s="325">
        <v>14</v>
      </c>
      <c r="O56" s="325">
        <v>14</v>
      </c>
    </row>
    <row r="57" spans="1:15" ht="15.75">
      <c r="A57" s="342">
        <v>152</v>
      </c>
      <c r="B57" s="344" t="s">
        <v>69</v>
      </c>
      <c r="C57" s="324">
        <v>4319</v>
      </c>
      <c r="D57" s="330">
        <v>-76188.650479465956</v>
      </c>
      <c r="E57" s="331">
        <f t="shared" si="0"/>
        <v>-17.640345098278758</v>
      </c>
      <c r="F57" s="332">
        <f t="shared" si="1"/>
        <v>813.83449658325583</v>
      </c>
      <c r="G57" s="332">
        <f t="shared" si="2"/>
        <v>831.4748416815346</v>
      </c>
      <c r="H57" s="332"/>
      <c r="I57" s="444">
        <v>1355949.6860839939</v>
      </c>
      <c r="J57" s="322">
        <v>2159001.5046590879</v>
      </c>
      <c r="K57" s="319">
        <v>3514951.1907430817</v>
      </c>
      <c r="L57" s="334">
        <f t="shared" si="3"/>
        <v>3591139.8412225479</v>
      </c>
      <c r="M57" s="335">
        <f t="shared" si="4"/>
        <v>-2.1215729224715658E-2</v>
      </c>
      <c r="N57" s="325">
        <v>14</v>
      </c>
      <c r="O57" s="325">
        <v>14</v>
      </c>
    </row>
    <row r="58" spans="1:15" ht="15.75">
      <c r="A58" s="342">
        <v>153</v>
      </c>
      <c r="B58" s="344" t="s">
        <v>70</v>
      </c>
      <c r="C58" s="324">
        <v>24724</v>
      </c>
      <c r="D58" s="330">
        <v>-400163.78035317379</v>
      </c>
      <c r="E58" s="331">
        <f t="shared" si="0"/>
        <v>-16.18523622201803</v>
      </c>
      <c r="F58" s="332">
        <f t="shared" si="1"/>
        <v>746.70328156518769</v>
      </c>
      <c r="G58" s="332">
        <f t="shared" si="2"/>
        <v>762.88851778720573</v>
      </c>
      <c r="H58" s="332"/>
      <c r="I58" s="444">
        <v>11672117.251859996</v>
      </c>
      <c r="J58" s="322">
        <v>6789374.6815577028</v>
      </c>
      <c r="K58" s="319">
        <v>18461491.9334177</v>
      </c>
      <c r="L58" s="334">
        <f t="shared" si="3"/>
        <v>18861655.713770874</v>
      </c>
      <c r="M58" s="335">
        <f t="shared" si="4"/>
        <v>-2.1215729224715658E-2</v>
      </c>
      <c r="N58" s="325">
        <v>9</v>
      </c>
      <c r="O58" s="325">
        <v>9</v>
      </c>
    </row>
    <row r="59" spans="1:15" ht="15.75">
      <c r="A59" s="342">
        <v>165</v>
      </c>
      <c r="B59" s="344" t="s">
        <v>71</v>
      </c>
      <c r="C59" s="324">
        <v>16015</v>
      </c>
      <c r="D59" s="330">
        <v>-208509.53041199205</v>
      </c>
      <c r="E59" s="331">
        <f t="shared" si="0"/>
        <v>-13.019639738494664</v>
      </c>
      <c r="F59" s="332">
        <f t="shared" si="1"/>
        <v>600.65899466485143</v>
      </c>
      <c r="G59" s="332">
        <f t="shared" si="2"/>
        <v>613.67863440334611</v>
      </c>
      <c r="H59" s="332"/>
      <c r="I59" s="444">
        <v>6094078.1030119294</v>
      </c>
      <c r="J59" s="322">
        <v>3525475.6965456665</v>
      </c>
      <c r="K59" s="319">
        <v>9619553.7995575964</v>
      </c>
      <c r="L59" s="334">
        <f t="shared" si="3"/>
        <v>9828063.3299695887</v>
      </c>
      <c r="M59" s="335">
        <f t="shared" si="4"/>
        <v>-2.1215729224715655E-2</v>
      </c>
      <c r="N59" s="325">
        <v>5</v>
      </c>
      <c r="O59" s="325">
        <v>5</v>
      </c>
    </row>
    <row r="60" spans="1:15" ht="15.75">
      <c r="A60" s="342">
        <v>167</v>
      </c>
      <c r="B60" s="344" t="s">
        <v>72</v>
      </c>
      <c r="C60" s="324">
        <v>78741</v>
      </c>
      <c r="D60" s="330">
        <v>-960139.74052743311</v>
      </c>
      <c r="E60" s="331">
        <f t="shared" si="0"/>
        <v>-12.193644232705111</v>
      </c>
      <c r="F60" s="332">
        <f t="shared" si="1"/>
        <v>562.55182426148633</v>
      </c>
      <c r="G60" s="332">
        <f t="shared" si="2"/>
        <v>574.74546849419141</v>
      </c>
      <c r="H60" s="332"/>
      <c r="I60" s="444">
        <v>18204278.044101022</v>
      </c>
      <c r="J60" s="322">
        <v>26091615.150072675</v>
      </c>
      <c r="K60" s="319">
        <v>44295893.194173694</v>
      </c>
      <c r="L60" s="334">
        <f t="shared" si="3"/>
        <v>45256032.93470113</v>
      </c>
      <c r="M60" s="335">
        <f t="shared" si="4"/>
        <v>-2.1215729224715658E-2</v>
      </c>
      <c r="N60" s="325">
        <v>12</v>
      </c>
      <c r="O60" s="325">
        <v>12</v>
      </c>
    </row>
    <row r="61" spans="1:15" ht="15.75">
      <c r="A61" s="342">
        <v>169</v>
      </c>
      <c r="B61" s="344" t="s">
        <v>73</v>
      </c>
      <c r="C61" s="324">
        <v>4848</v>
      </c>
      <c r="D61" s="330">
        <v>-75411.685456520092</v>
      </c>
      <c r="E61" s="331">
        <f t="shared" si="0"/>
        <v>-15.555215646971966</v>
      </c>
      <c r="F61" s="332">
        <f t="shared" si="1"/>
        <v>717.63738321268124</v>
      </c>
      <c r="G61" s="332">
        <f t="shared" si="2"/>
        <v>733.19259885965312</v>
      </c>
      <c r="H61" s="332"/>
      <c r="I61" s="444">
        <v>1510386.6316020642</v>
      </c>
      <c r="J61" s="322">
        <v>1968719.4022130142</v>
      </c>
      <c r="K61" s="319">
        <v>3479106.0338150784</v>
      </c>
      <c r="L61" s="334">
        <f t="shared" si="3"/>
        <v>3554517.7192715984</v>
      </c>
      <c r="M61" s="335">
        <f t="shared" si="4"/>
        <v>-2.1215729224715655E-2</v>
      </c>
      <c r="N61" s="325">
        <v>5</v>
      </c>
      <c r="O61" s="325">
        <v>5</v>
      </c>
    </row>
    <row r="62" spans="1:15" ht="15.75">
      <c r="A62" s="342">
        <v>171</v>
      </c>
      <c r="B62" s="344" t="s">
        <v>74</v>
      </c>
      <c r="C62" s="324">
        <v>4552</v>
      </c>
      <c r="D62" s="330">
        <v>-58961.392245543699</v>
      </c>
      <c r="E62" s="331">
        <f t="shared" si="0"/>
        <v>-12.952854183994662</v>
      </c>
      <c r="F62" s="332">
        <f t="shared" si="1"/>
        <v>597.57785380152177</v>
      </c>
      <c r="G62" s="332">
        <f t="shared" si="2"/>
        <v>610.53070798551641</v>
      </c>
      <c r="H62" s="332"/>
      <c r="I62" s="444">
        <v>1169419.5810324722</v>
      </c>
      <c r="J62" s="322">
        <v>1550754.8094720545</v>
      </c>
      <c r="K62" s="319">
        <v>2720174.3905045269</v>
      </c>
      <c r="L62" s="334">
        <f t="shared" si="3"/>
        <v>2779135.7827500706</v>
      </c>
      <c r="M62" s="335">
        <f t="shared" si="4"/>
        <v>-2.1215729224715658E-2</v>
      </c>
      <c r="N62" s="325">
        <v>11</v>
      </c>
      <c r="O62" s="325">
        <v>11</v>
      </c>
    </row>
    <row r="63" spans="1:15" ht="15.75">
      <c r="A63" s="342">
        <v>172</v>
      </c>
      <c r="B63" s="344" t="s">
        <v>75</v>
      </c>
      <c r="C63" s="324">
        <v>4099</v>
      </c>
      <c r="D63" s="330">
        <v>-53480.585389533386</v>
      </c>
      <c r="E63" s="331">
        <f t="shared" si="0"/>
        <v>-13.047227467561207</v>
      </c>
      <c r="F63" s="332">
        <f t="shared" si="1"/>
        <v>601.93175012806137</v>
      </c>
      <c r="G63" s="332">
        <f t="shared" si="2"/>
        <v>614.97897759562261</v>
      </c>
      <c r="H63" s="332"/>
      <c r="I63" s="444">
        <v>803416.49012455635</v>
      </c>
      <c r="J63" s="322">
        <v>1663901.7536503673</v>
      </c>
      <c r="K63" s="319">
        <v>2467318.2437749235</v>
      </c>
      <c r="L63" s="334">
        <f t="shared" si="3"/>
        <v>2520798.829164457</v>
      </c>
      <c r="M63" s="335">
        <f t="shared" si="4"/>
        <v>-2.1215729224715658E-2</v>
      </c>
      <c r="N63" s="325">
        <v>13</v>
      </c>
      <c r="O63" s="325">
        <v>13</v>
      </c>
    </row>
    <row r="64" spans="1:15" ht="15.75">
      <c r="A64" s="342">
        <v>176</v>
      </c>
      <c r="B64" s="344" t="s">
        <v>76</v>
      </c>
      <c r="C64" s="324">
        <v>4160</v>
      </c>
      <c r="D64" s="330">
        <v>-37633.146941756233</v>
      </c>
      <c r="E64" s="331">
        <f t="shared" si="0"/>
        <v>-9.0464295533067869</v>
      </c>
      <c r="F64" s="332">
        <f t="shared" si="1"/>
        <v>417.35557895121252</v>
      </c>
      <c r="G64" s="332">
        <f t="shared" si="2"/>
        <v>426.4020085045193</v>
      </c>
      <c r="H64" s="332"/>
      <c r="I64" s="444">
        <v>-354029.92751707695</v>
      </c>
      <c r="J64" s="322">
        <v>2090229.1359541211</v>
      </c>
      <c r="K64" s="319">
        <v>1736199.2084370442</v>
      </c>
      <c r="L64" s="334">
        <f t="shared" si="3"/>
        <v>1773832.3553788003</v>
      </c>
      <c r="M64" s="335">
        <f t="shared" si="4"/>
        <v>-2.1215729224715662E-2</v>
      </c>
      <c r="N64" s="325">
        <v>12</v>
      </c>
      <c r="O64" s="325">
        <v>12</v>
      </c>
    </row>
    <row r="65" spans="1:15" ht="15.75">
      <c r="A65" s="342">
        <v>177</v>
      </c>
      <c r="B65" s="344" t="s">
        <v>77</v>
      </c>
      <c r="C65" s="324">
        <v>1668</v>
      </c>
      <c r="D65" s="330">
        <v>-19827.511585681808</v>
      </c>
      <c r="E65" s="331">
        <f t="shared" si="0"/>
        <v>-11.886997353526263</v>
      </c>
      <c r="F65" s="332">
        <f t="shared" si="1"/>
        <v>548.40471959006493</v>
      </c>
      <c r="G65" s="332">
        <f t="shared" si="2"/>
        <v>560.29171694359127</v>
      </c>
      <c r="H65" s="332"/>
      <c r="I65" s="444">
        <v>937614.18836318725</v>
      </c>
      <c r="J65" s="322">
        <v>-22875.116086958958</v>
      </c>
      <c r="K65" s="319">
        <v>914739.07227622834</v>
      </c>
      <c r="L65" s="334">
        <f t="shared" si="3"/>
        <v>934566.58386191016</v>
      </c>
      <c r="M65" s="335">
        <f t="shared" si="4"/>
        <v>-2.1215729224715662E-2</v>
      </c>
      <c r="N65" s="325">
        <v>6</v>
      </c>
      <c r="O65" s="325">
        <v>6</v>
      </c>
    </row>
    <row r="66" spans="1:15" ht="15.75">
      <c r="A66" s="342">
        <v>178</v>
      </c>
      <c r="B66" s="344" t="s">
        <v>78</v>
      </c>
      <c r="C66" s="324">
        <v>5674</v>
      </c>
      <c r="D66" s="330">
        <v>-77624.372050130376</v>
      </c>
      <c r="E66" s="331">
        <f t="shared" si="0"/>
        <v>-13.68071414348438</v>
      </c>
      <c r="F66" s="332">
        <f t="shared" si="1"/>
        <v>631.15755648955042</v>
      </c>
      <c r="G66" s="332">
        <f t="shared" si="2"/>
        <v>644.83827063303477</v>
      </c>
      <c r="H66" s="332"/>
      <c r="I66" s="444">
        <v>1187653.5942435721</v>
      </c>
      <c r="J66" s="322">
        <v>2393534.3812781372</v>
      </c>
      <c r="K66" s="319">
        <v>3581187.9755217093</v>
      </c>
      <c r="L66" s="334">
        <f t="shared" si="3"/>
        <v>3658812.3475718396</v>
      </c>
      <c r="M66" s="335">
        <f t="shared" si="4"/>
        <v>-2.1215729224715658E-2</v>
      </c>
      <c r="N66" s="325">
        <v>10</v>
      </c>
      <c r="O66" s="325">
        <v>10</v>
      </c>
    </row>
    <row r="67" spans="1:15" ht="15.75">
      <c r="A67" s="342">
        <v>179</v>
      </c>
      <c r="B67" s="344" t="s">
        <v>79</v>
      </c>
      <c r="C67" s="324">
        <v>149194</v>
      </c>
      <c r="D67" s="330">
        <v>-1485728.1076838973</v>
      </c>
      <c r="E67" s="331">
        <f t="shared" si="0"/>
        <v>-9.9583636586182909</v>
      </c>
      <c r="F67" s="332">
        <f t="shared" si="1"/>
        <v>459.42751288325951</v>
      </c>
      <c r="G67" s="332">
        <f t="shared" si="2"/>
        <v>469.38587654187779</v>
      </c>
      <c r="H67" s="332"/>
      <c r="I67" s="444">
        <v>28413638.480288275</v>
      </c>
      <c r="J67" s="322">
        <v>40130189.876816735</v>
      </c>
      <c r="K67" s="319">
        <v>68543828.357105017</v>
      </c>
      <c r="L67" s="334">
        <f t="shared" si="3"/>
        <v>70029556.464788914</v>
      </c>
      <c r="M67" s="335">
        <f t="shared" si="4"/>
        <v>-2.1215729224715655E-2</v>
      </c>
      <c r="N67" s="325">
        <v>13</v>
      </c>
      <c r="O67" s="325">
        <v>13</v>
      </c>
    </row>
    <row r="68" spans="1:15" ht="15.75">
      <c r="A68" s="342">
        <v>181</v>
      </c>
      <c r="B68" s="344" t="s">
        <v>80</v>
      </c>
      <c r="C68" s="324">
        <v>1658</v>
      </c>
      <c r="D68" s="330">
        <v>-44287.8249864432</v>
      </c>
      <c r="E68" s="331">
        <f t="shared" si="0"/>
        <v>-26.711595287360193</v>
      </c>
      <c r="F68" s="332">
        <f t="shared" si="1"/>
        <v>1232.3351715917165</v>
      </c>
      <c r="G68" s="332">
        <f t="shared" si="2"/>
        <v>1259.0467668790768</v>
      </c>
      <c r="H68" s="332"/>
      <c r="I68" s="444">
        <v>1078220.8918615158</v>
      </c>
      <c r="J68" s="322">
        <v>964990.82263755018</v>
      </c>
      <c r="K68" s="319">
        <v>2043211.7144990661</v>
      </c>
      <c r="L68" s="334">
        <f t="shared" si="3"/>
        <v>2087499.5394855093</v>
      </c>
      <c r="M68" s="335">
        <f t="shared" si="4"/>
        <v>-2.1215729224715658E-2</v>
      </c>
      <c r="N68" s="325">
        <v>4</v>
      </c>
      <c r="O68" s="325">
        <v>4</v>
      </c>
    </row>
    <row r="69" spans="1:15" ht="15.75">
      <c r="A69" s="342">
        <v>182</v>
      </c>
      <c r="B69" s="344" t="s">
        <v>81</v>
      </c>
      <c r="C69" s="324">
        <v>19116</v>
      </c>
      <c r="D69" s="330">
        <v>-69905.281869969782</v>
      </c>
      <c r="E69" s="331">
        <f t="shared" si="0"/>
        <v>-3.656899030653368</v>
      </c>
      <c r="F69" s="332">
        <f t="shared" si="1"/>
        <v>168.71045124610237</v>
      </c>
      <c r="G69" s="332">
        <f t="shared" si="2"/>
        <v>172.36735027675573</v>
      </c>
      <c r="H69" s="332"/>
      <c r="I69" s="444">
        <v>472184.29179124348</v>
      </c>
      <c r="J69" s="322">
        <v>2752884.6942292494</v>
      </c>
      <c r="K69" s="319">
        <v>3225068.9860204929</v>
      </c>
      <c r="L69" s="334">
        <f t="shared" si="3"/>
        <v>3294974.2678904627</v>
      </c>
      <c r="M69" s="335">
        <f t="shared" si="4"/>
        <v>-2.1215729224715662E-2</v>
      </c>
      <c r="N69" s="325">
        <v>13</v>
      </c>
      <c r="O69" s="325">
        <v>13</v>
      </c>
    </row>
    <row r="70" spans="1:15" ht="15.75">
      <c r="A70" s="342">
        <v>186</v>
      </c>
      <c r="B70" s="344" t="s">
        <v>82</v>
      </c>
      <c r="C70" s="324">
        <v>46871</v>
      </c>
      <c r="D70" s="330">
        <v>-374929.38250225439</v>
      </c>
      <c r="E70" s="331">
        <f t="shared" si="0"/>
        <v>-7.9991760897410851</v>
      </c>
      <c r="F70" s="332">
        <f t="shared" si="1"/>
        <v>369.04070809308951</v>
      </c>
      <c r="G70" s="332">
        <f t="shared" si="2"/>
        <v>377.03988418283058</v>
      </c>
      <c r="H70" s="332"/>
      <c r="I70" s="444">
        <v>15860157.159520218</v>
      </c>
      <c r="J70" s="322">
        <v>1437149.8695109789</v>
      </c>
      <c r="K70" s="319">
        <v>17297307.029031198</v>
      </c>
      <c r="L70" s="334">
        <f t="shared" si="3"/>
        <v>17672236.411533453</v>
      </c>
      <c r="M70" s="335">
        <f t="shared" si="4"/>
        <v>-2.1215729224715655E-2</v>
      </c>
      <c r="N70" s="325">
        <v>1</v>
      </c>
      <c r="O70" s="326">
        <v>35</v>
      </c>
    </row>
    <row r="71" spans="1:15" ht="15.75">
      <c r="A71" s="342">
        <v>202</v>
      </c>
      <c r="B71" s="344" t="s">
        <v>83</v>
      </c>
      <c r="C71" s="324">
        <v>36551</v>
      </c>
      <c r="D71" s="330">
        <v>-634955.41067851905</v>
      </c>
      <c r="E71" s="331">
        <f t="shared" si="0"/>
        <v>-17.371765770526636</v>
      </c>
      <c r="F71" s="332">
        <f t="shared" si="1"/>
        <v>801.44363230162992</v>
      </c>
      <c r="G71" s="332">
        <f t="shared" si="2"/>
        <v>818.81539807215654</v>
      </c>
      <c r="H71" s="332"/>
      <c r="I71" s="444">
        <v>29305981.030533981</v>
      </c>
      <c r="J71" s="322">
        <v>-12414.82627710855</v>
      </c>
      <c r="K71" s="319">
        <v>29293566.204256874</v>
      </c>
      <c r="L71" s="334">
        <f t="shared" si="3"/>
        <v>29928521.614935394</v>
      </c>
      <c r="M71" s="335">
        <f t="shared" si="4"/>
        <v>-2.1215729224715655E-2</v>
      </c>
      <c r="N71" s="325">
        <v>2</v>
      </c>
      <c r="O71" s="325">
        <v>2</v>
      </c>
    </row>
    <row r="72" spans="1:15" ht="15.75">
      <c r="A72" s="342">
        <v>204</v>
      </c>
      <c r="B72" s="344" t="s">
        <v>84</v>
      </c>
      <c r="C72" s="324">
        <v>2589</v>
      </c>
      <c r="D72" s="330">
        <v>-1706.4194393852542</v>
      </c>
      <c r="E72" s="331">
        <f t="shared" si="0"/>
        <v>-0.65910368458294877</v>
      </c>
      <c r="F72" s="332">
        <f t="shared" si="1"/>
        <v>30.407642954279421</v>
      </c>
      <c r="G72" s="332">
        <f t="shared" si="2"/>
        <v>31.066746638862369</v>
      </c>
      <c r="H72" s="332"/>
      <c r="I72" s="444">
        <v>-1237348.0783432226</v>
      </c>
      <c r="J72" s="322">
        <v>1316073.465951852</v>
      </c>
      <c r="K72" s="319">
        <v>78725.387608629419</v>
      </c>
      <c r="L72" s="334">
        <f t="shared" si="3"/>
        <v>80431.807048014671</v>
      </c>
      <c r="M72" s="335">
        <f t="shared" si="4"/>
        <v>-2.1215729224715641E-2</v>
      </c>
      <c r="N72" s="325">
        <v>11</v>
      </c>
      <c r="O72" s="325">
        <v>11</v>
      </c>
    </row>
    <row r="73" spans="1:15" ht="15.75">
      <c r="A73" s="342">
        <v>205</v>
      </c>
      <c r="B73" s="344" t="s">
        <v>85</v>
      </c>
      <c r="C73" s="324">
        <v>36433</v>
      </c>
      <c r="D73" s="330">
        <v>-387155.83510257455</v>
      </c>
      <c r="E73" s="331">
        <f t="shared" si="0"/>
        <v>-10.626515387219678</v>
      </c>
      <c r="F73" s="332">
        <f t="shared" si="1"/>
        <v>490.25258589958031</v>
      </c>
      <c r="G73" s="332">
        <f t="shared" si="2"/>
        <v>500.87910128679994</v>
      </c>
      <c r="H73" s="332"/>
      <c r="I73" s="444">
        <v>6865961.6409027316</v>
      </c>
      <c r="J73" s="322">
        <v>10995410.821176678</v>
      </c>
      <c r="K73" s="319">
        <v>17861372.46207941</v>
      </c>
      <c r="L73" s="334">
        <f t="shared" si="3"/>
        <v>18248528.297181983</v>
      </c>
      <c r="M73" s="335">
        <f t="shared" si="4"/>
        <v>-2.1215729224715662E-2</v>
      </c>
      <c r="N73" s="325">
        <v>18</v>
      </c>
      <c r="O73" s="325">
        <v>18</v>
      </c>
    </row>
    <row r="74" spans="1:15" ht="15.75">
      <c r="A74" s="342">
        <v>208</v>
      </c>
      <c r="B74" s="344" t="s">
        <v>86</v>
      </c>
      <c r="C74" s="324">
        <v>12271</v>
      </c>
      <c r="D74" s="330">
        <v>-277944.39564088162</v>
      </c>
      <c r="E74" s="331">
        <f t="shared" ref="E74:E137" si="5">D74/C74</f>
        <v>-22.650508975705453</v>
      </c>
      <c r="F74" s="332">
        <f t="shared" ref="F74:F137" si="6">K74/C74</f>
        <v>1044.9776048540243</v>
      </c>
      <c r="G74" s="332">
        <f t="shared" ref="G74:G137" si="7">L74/C74</f>
        <v>1067.62811382973</v>
      </c>
      <c r="H74" s="332"/>
      <c r="I74" s="444">
        <v>7839430.3408491965</v>
      </c>
      <c r="J74" s="322">
        <v>4983489.8483145367</v>
      </c>
      <c r="K74" s="319">
        <v>12822920.189163733</v>
      </c>
      <c r="L74" s="334">
        <f t="shared" ref="L74:L137" si="8">K74-D74</f>
        <v>13100864.584804615</v>
      </c>
      <c r="M74" s="335">
        <f t="shared" ref="M74:M137" si="9">D74/L74</f>
        <v>-2.1215729224715655E-2</v>
      </c>
      <c r="N74" s="325">
        <v>17</v>
      </c>
      <c r="O74" s="325">
        <v>17</v>
      </c>
    </row>
    <row r="75" spans="1:15" ht="15.75">
      <c r="A75" s="342">
        <v>211</v>
      </c>
      <c r="B75" s="344" t="s">
        <v>87</v>
      </c>
      <c r="C75" s="324">
        <v>33951</v>
      </c>
      <c r="D75" s="330">
        <v>-492122.11809526407</v>
      </c>
      <c r="E75" s="331">
        <f t="shared" si="5"/>
        <v>-14.495069897654387</v>
      </c>
      <c r="F75" s="332">
        <f t="shared" si="6"/>
        <v>668.72772881567414</v>
      </c>
      <c r="G75" s="332">
        <f t="shared" si="7"/>
        <v>683.22279871332853</v>
      </c>
      <c r="H75" s="332"/>
      <c r="I75" s="444">
        <v>17551120.666438427</v>
      </c>
      <c r="J75" s="322">
        <v>5152854.4545825282</v>
      </c>
      <c r="K75" s="319">
        <v>22703975.121020954</v>
      </c>
      <c r="L75" s="334">
        <f t="shared" si="8"/>
        <v>23196097.239116218</v>
      </c>
      <c r="M75" s="335">
        <f t="shared" si="9"/>
        <v>-2.1215729224715655E-2</v>
      </c>
      <c r="N75" s="325">
        <v>6</v>
      </c>
      <c r="O75" s="325">
        <v>6</v>
      </c>
    </row>
    <row r="76" spans="1:15" ht="15.75">
      <c r="A76" s="342">
        <v>213</v>
      </c>
      <c r="B76" s="344" t="s">
        <v>88</v>
      </c>
      <c r="C76" s="324">
        <v>5062</v>
      </c>
      <c r="D76" s="330">
        <v>-39782.135928569798</v>
      </c>
      <c r="E76" s="331">
        <f t="shared" si="5"/>
        <v>-7.8589758847431446</v>
      </c>
      <c r="F76" s="332">
        <f t="shared" si="6"/>
        <v>362.57259408399898</v>
      </c>
      <c r="G76" s="332">
        <f t="shared" si="7"/>
        <v>370.43156996874211</v>
      </c>
      <c r="H76" s="332"/>
      <c r="I76" s="444">
        <v>477646.75815941731</v>
      </c>
      <c r="J76" s="322">
        <v>1357695.7130937856</v>
      </c>
      <c r="K76" s="319">
        <v>1835342.4712532028</v>
      </c>
      <c r="L76" s="334">
        <f t="shared" si="8"/>
        <v>1875124.6071817726</v>
      </c>
      <c r="M76" s="335">
        <f t="shared" si="9"/>
        <v>-2.1215729224715655E-2</v>
      </c>
      <c r="N76" s="325">
        <v>10</v>
      </c>
      <c r="O76" s="325">
        <v>10</v>
      </c>
    </row>
    <row r="77" spans="1:15" ht="15.75">
      <c r="A77" s="342">
        <v>214</v>
      </c>
      <c r="B77" s="344" t="s">
        <v>89</v>
      </c>
      <c r="C77" s="324">
        <v>12478</v>
      </c>
      <c r="D77" s="330">
        <v>-193829.0176565329</v>
      </c>
      <c r="E77" s="331">
        <f t="shared" si="5"/>
        <v>-15.533660655275918</v>
      </c>
      <c r="F77" s="332">
        <f t="shared" si="6"/>
        <v>716.64294712211279</v>
      </c>
      <c r="G77" s="332">
        <f t="shared" si="7"/>
        <v>732.17660777738877</v>
      </c>
      <c r="H77" s="332"/>
      <c r="I77" s="444">
        <v>3993989.0735894735</v>
      </c>
      <c r="J77" s="322">
        <v>4948281.6206002496</v>
      </c>
      <c r="K77" s="319">
        <v>8942270.6941897236</v>
      </c>
      <c r="L77" s="334">
        <f t="shared" si="8"/>
        <v>9136099.7118462566</v>
      </c>
      <c r="M77" s="335">
        <f t="shared" si="9"/>
        <v>-2.1215729224715655E-2</v>
      </c>
      <c r="N77" s="325">
        <v>4</v>
      </c>
      <c r="O77" s="325">
        <v>4</v>
      </c>
    </row>
    <row r="78" spans="1:15" ht="15.75">
      <c r="A78" s="342">
        <v>216</v>
      </c>
      <c r="B78" s="344" t="s">
        <v>90</v>
      </c>
      <c r="C78" s="324">
        <v>1186</v>
      </c>
      <c r="D78" s="330">
        <v>-26826.521358552149</v>
      </c>
      <c r="E78" s="331">
        <f t="shared" si="5"/>
        <v>-22.619326609234527</v>
      </c>
      <c r="F78" s="332">
        <f t="shared" si="6"/>
        <v>1043.5390113697267</v>
      </c>
      <c r="G78" s="332">
        <f t="shared" si="7"/>
        <v>1066.1583379789613</v>
      </c>
      <c r="H78" s="332"/>
      <c r="I78" s="444">
        <v>758419.01473007968</v>
      </c>
      <c r="J78" s="322">
        <v>479218.25275441632</v>
      </c>
      <c r="K78" s="319">
        <v>1237637.2674844959</v>
      </c>
      <c r="L78" s="334">
        <f t="shared" si="8"/>
        <v>1264463.788843048</v>
      </c>
      <c r="M78" s="335">
        <f t="shared" si="9"/>
        <v>-2.1215729224715662E-2</v>
      </c>
      <c r="N78" s="325">
        <v>13</v>
      </c>
      <c r="O78" s="325">
        <v>13</v>
      </c>
    </row>
    <row r="79" spans="1:15" ht="15.75">
      <c r="A79" s="342">
        <v>217</v>
      </c>
      <c r="B79" s="344" t="s">
        <v>91</v>
      </c>
      <c r="C79" s="324">
        <v>5264</v>
      </c>
      <c r="D79" s="330">
        <v>-95729.65883885989</v>
      </c>
      <c r="E79" s="331">
        <f t="shared" si="5"/>
        <v>-18.18572546330925</v>
      </c>
      <c r="F79" s="332">
        <f t="shared" si="6"/>
        <v>838.99553239906254</v>
      </c>
      <c r="G79" s="332">
        <f t="shared" si="7"/>
        <v>857.18125786237181</v>
      </c>
      <c r="H79" s="332"/>
      <c r="I79" s="444">
        <v>1777455.5506779233</v>
      </c>
      <c r="J79" s="322">
        <v>2639016.9318707418</v>
      </c>
      <c r="K79" s="319">
        <v>4416472.4825486653</v>
      </c>
      <c r="L79" s="334">
        <f t="shared" si="8"/>
        <v>4512202.141387525</v>
      </c>
      <c r="M79" s="335">
        <f t="shared" si="9"/>
        <v>-2.1215729224715658E-2</v>
      </c>
      <c r="N79" s="325">
        <v>16</v>
      </c>
      <c r="O79" s="325">
        <v>16</v>
      </c>
    </row>
    <row r="80" spans="1:15" ht="15.75">
      <c r="A80" s="342">
        <v>218</v>
      </c>
      <c r="B80" s="344" t="s">
        <v>92</v>
      </c>
      <c r="C80" s="324">
        <v>1159</v>
      </c>
      <c r="D80" s="330">
        <v>-23883.018338635164</v>
      </c>
      <c r="E80" s="331">
        <f t="shared" si="5"/>
        <v>-20.606573199857777</v>
      </c>
      <c r="F80" s="332">
        <f t="shared" si="6"/>
        <v>950.68095510493265</v>
      </c>
      <c r="G80" s="332">
        <f t="shared" si="7"/>
        <v>971.28752830479038</v>
      </c>
      <c r="H80" s="332"/>
      <c r="I80" s="444">
        <v>386120.05381305102</v>
      </c>
      <c r="J80" s="322">
        <v>715719.17315356585</v>
      </c>
      <c r="K80" s="319">
        <v>1101839.2269666169</v>
      </c>
      <c r="L80" s="334">
        <f t="shared" si="8"/>
        <v>1125722.245305252</v>
      </c>
      <c r="M80" s="335">
        <f t="shared" si="9"/>
        <v>-2.1215729224715658E-2</v>
      </c>
      <c r="N80" s="325">
        <v>14</v>
      </c>
      <c r="O80" s="325">
        <v>14</v>
      </c>
    </row>
    <row r="81" spans="1:15" ht="15.75">
      <c r="A81" s="342">
        <v>224</v>
      </c>
      <c r="B81" s="344" t="s">
        <v>93</v>
      </c>
      <c r="C81" s="324">
        <v>8440</v>
      </c>
      <c r="D81" s="330">
        <v>-139617.23479650141</v>
      </c>
      <c r="E81" s="331">
        <f t="shared" si="5"/>
        <v>-16.542326397689742</v>
      </c>
      <c r="F81" s="332">
        <f t="shared" si="6"/>
        <v>763.17757964345867</v>
      </c>
      <c r="G81" s="332">
        <f t="shared" si="7"/>
        <v>779.71990604114853</v>
      </c>
      <c r="H81" s="332"/>
      <c r="I81" s="444">
        <v>2665856.7655535135</v>
      </c>
      <c r="J81" s="322">
        <v>3775362.006637278</v>
      </c>
      <c r="K81" s="319">
        <v>6441218.7721907916</v>
      </c>
      <c r="L81" s="334">
        <f t="shared" si="8"/>
        <v>6580836.0069872933</v>
      </c>
      <c r="M81" s="335">
        <f t="shared" si="9"/>
        <v>-2.1215729224715658E-2</v>
      </c>
      <c r="N81" s="325">
        <v>1</v>
      </c>
      <c r="O81" s="326">
        <v>33</v>
      </c>
    </row>
    <row r="82" spans="1:15" ht="15.75">
      <c r="A82" s="342">
        <v>226</v>
      </c>
      <c r="B82" s="344" t="s">
        <v>94</v>
      </c>
      <c r="C82" s="324">
        <v>3573</v>
      </c>
      <c r="D82" s="330">
        <v>-64260.606199092166</v>
      </c>
      <c r="E82" s="331">
        <f t="shared" si="5"/>
        <v>-17.985056310968979</v>
      </c>
      <c r="F82" s="332">
        <f t="shared" si="6"/>
        <v>829.73769318646305</v>
      </c>
      <c r="G82" s="332">
        <f t="shared" si="7"/>
        <v>847.72274949743212</v>
      </c>
      <c r="H82" s="332"/>
      <c r="I82" s="444">
        <v>1330597.8397453204</v>
      </c>
      <c r="J82" s="322">
        <v>1634054.9380099119</v>
      </c>
      <c r="K82" s="319">
        <v>2964652.7777552325</v>
      </c>
      <c r="L82" s="334">
        <f t="shared" si="8"/>
        <v>3028913.3839543248</v>
      </c>
      <c r="M82" s="335">
        <f t="shared" si="9"/>
        <v>-2.1215729224715658E-2</v>
      </c>
      <c r="N82" s="325">
        <v>13</v>
      </c>
      <c r="O82" s="325">
        <v>13</v>
      </c>
    </row>
    <row r="83" spans="1:15" ht="15.75">
      <c r="A83" s="342">
        <v>230</v>
      </c>
      <c r="B83" s="344" t="s">
        <v>95</v>
      </c>
      <c r="C83" s="324">
        <v>2170</v>
      </c>
      <c r="D83" s="330">
        <v>-44952.024190848853</v>
      </c>
      <c r="E83" s="331">
        <f t="shared" si="5"/>
        <v>-20.715218521128502</v>
      </c>
      <c r="F83" s="332">
        <f t="shared" si="6"/>
        <v>955.69328960575342</v>
      </c>
      <c r="G83" s="332">
        <f t="shared" si="7"/>
        <v>976.40850812688188</v>
      </c>
      <c r="H83" s="332"/>
      <c r="I83" s="444">
        <v>812630.85851004766</v>
      </c>
      <c r="J83" s="322">
        <v>1261223.5799344373</v>
      </c>
      <c r="K83" s="319">
        <v>2073854.438444485</v>
      </c>
      <c r="L83" s="334">
        <f t="shared" si="8"/>
        <v>2118806.4626353336</v>
      </c>
      <c r="M83" s="335">
        <f t="shared" si="9"/>
        <v>-2.1215729224715658E-2</v>
      </c>
      <c r="N83" s="325">
        <v>4</v>
      </c>
      <c r="O83" s="325">
        <v>4</v>
      </c>
    </row>
    <row r="84" spans="1:15" ht="15.75">
      <c r="A84" s="342">
        <v>231</v>
      </c>
      <c r="B84" s="344" t="s">
        <v>96</v>
      </c>
      <c r="C84" s="324">
        <v>1241</v>
      </c>
      <c r="D84" s="330">
        <v>0</v>
      </c>
      <c r="E84" s="331">
        <f t="shared" si="5"/>
        <v>0</v>
      </c>
      <c r="F84" s="332">
        <f t="shared" si="6"/>
        <v>-574.3659974661374</v>
      </c>
      <c r="G84" s="332">
        <f t="shared" si="7"/>
        <v>-574.3659974661374</v>
      </c>
      <c r="H84" s="332"/>
      <c r="I84" s="444">
        <v>-664291.78568106063</v>
      </c>
      <c r="J84" s="322">
        <v>-48496.417174415947</v>
      </c>
      <c r="K84" s="319">
        <v>-712788.20285547653</v>
      </c>
      <c r="L84" s="334">
        <f t="shared" si="8"/>
        <v>-712788.20285547653</v>
      </c>
      <c r="M84" s="335">
        <f t="shared" si="9"/>
        <v>0</v>
      </c>
      <c r="N84" s="325">
        <v>15</v>
      </c>
      <c r="O84" s="325">
        <v>15</v>
      </c>
    </row>
    <row r="85" spans="1:15" ht="15.75">
      <c r="A85" s="342">
        <v>232</v>
      </c>
      <c r="B85" s="344" t="s">
        <v>97</v>
      </c>
      <c r="C85" s="324">
        <v>12518</v>
      </c>
      <c r="D85" s="330">
        <v>-204975.17591263857</v>
      </c>
      <c r="E85" s="331">
        <f t="shared" si="5"/>
        <v>-16.374434886774132</v>
      </c>
      <c r="F85" s="332">
        <f t="shared" si="6"/>
        <v>755.43193166971594</v>
      </c>
      <c r="G85" s="332">
        <f t="shared" si="7"/>
        <v>771.80636655649016</v>
      </c>
      <c r="H85" s="332"/>
      <c r="I85" s="444">
        <v>3985051.0177229298</v>
      </c>
      <c r="J85" s="322">
        <v>5471445.9029185735</v>
      </c>
      <c r="K85" s="319">
        <v>9456496.9206415042</v>
      </c>
      <c r="L85" s="334">
        <f t="shared" si="8"/>
        <v>9661472.0965541434</v>
      </c>
      <c r="M85" s="335">
        <f t="shared" si="9"/>
        <v>-2.1215729224715655E-2</v>
      </c>
      <c r="N85" s="325">
        <v>14</v>
      </c>
      <c r="O85" s="325">
        <v>14</v>
      </c>
    </row>
    <row r="86" spans="1:15" ht="15.75">
      <c r="A86" s="342">
        <v>233</v>
      </c>
      <c r="B86" s="344" t="s">
        <v>98</v>
      </c>
      <c r="C86" s="324">
        <v>15050</v>
      </c>
      <c r="D86" s="330">
        <v>-302486.88935296546</v>
      </c>
      <c r="E86" s="331">
        <f t="shared" si="5"/>
        <v>-20.098796634748535</v>
      </c>
      <c r="F86" s="332">
        <f t="shared" si="6"/>
        <v>927.25476457747072</v>
      </c>
      <c r="G86" s="332">
        <f t="shared" si="7"/>
        <v>947.35356121221935</v>
      </c>
      <c r="H86" s="332"/>
      <c r="I86" s="444">
        <v>6599042.9267726019</v>
      </c>
      <c r="J86" s="322">
        <v>7356141.2801183332</v>
      </c>
      <c r="K86" s="319">
        <v>13955184.206890935</v>
      </c>
      <c r="L86" s="334">
        <f t="shared" si="8"/>
        <v>14257671.096243901</v>
      </c>
      <c r="M86" s="335">
        <f t="shared" si="9"/>
        <v>-2.1215729224715658E-2</v>
      </c>
      <c r="N86" s="325">
        <v>14</v>
      </c>
      <c r="O86" s="325">
        <v>14</v>
      </c>
    </row>
    <row r="87" spans="1:15" ht="15.75">
      <c r="A87" s="342">
        <v>235</v>
      </c>
      <c r="B87" s="344" t="s">
        <v>99</v>
      </c>
      <c r="C87" s="324">
        <v>10253</v>
      </c>
      <c r="D87" s="330">
        <v>-394103.26632845722</v>
      </c>
      <c r="E87" s="331">
        <f t="shared" si="5"/>
        <v>-38.437849051834313</v>
      </c>
      <c r="F87" s="332">
        <f t="shared" si="6"/>
        <v>1773.3240114387033</v>
      </c>
      <c r="G87" s="332">
        <f t="shared" si="7"/>
        <v>1811.7618604905379</v>
      </c>
      <c r="H87" s="332"/>
      <c r="I87" s="444">
        <v>19809035.81018056</v>
      </c>
      <c r="J87" s="322">
        <v>-1627144.7208995325</v>
      </c>
      <c r="K87" s="319">
        <v>18181891.089281026</v>
      </c>
      <c r="L87" s="334">
        <f t="shared" si="8"/>
        <v>18575994.355609484</v>
      </c>
      <c r="M87" s="335">
        <f t="shared" si="9"/>
        <v>-2.1215729224715658E-2</v>
      </c>
      <c r="N87" s="325">
        <v>1</v>
      </c>
      <c r="O87" s="326">
        <v>33</v>
      </c>
    </row>
    <row r="88" spans="1:15" ht="15.75">
      <c r="A88" s="342">
        <v>236</v>
      </c>
      <c r="B88" s="344" t="s">
        <v>100</v>
      </c>
      <c r="C88" s="324">
        <v>4118</v>
      </c>
      <c r="D88" s="330">
        <v>-95063.428052334624</v>
      </c>
      <c r="E88" s="331">
        <f t="shared" si="5"/>
        <v>-23.084853825239101</v>
      </c>
      <c r="F88" s="332">
        <f t="shared" si="6"/>
        <v>1065.0160349410999</v>
      </c>
      <c r="G88" s="332">
        <f t="shared" si="7"/>
        <v>1088.100888766339</v>
      </c>
      <c r="H88" s="332"/>
      <c r="I88" s="444">
        <v>2189648.510235847</v>
      </c>
      <c r="J88" s="322">
        <v>2196087.5216516028</v>
      </c>
      <c r="K88" s="319">
        <v>4385736.0318874493</v>
      </c>
      <c r="L88" s="334">
        <f t="shared" si="8"/>
        <v>4480799.4599397844</v>
      </c>
      <c r="M88" s="335">
        <f t="shared" si="9"/>
        <v>-2.1215729224715658E-2</v>
      </c>
      <c r="N88" s="325">
        <v>16</v>
      </c>
      <c r="O88" s="325">
        <v>16</v>
      </c>
    </row>
    <row r="89" spans="1:15" ht="15.75">
      <c r="A89" s="342">
        <v>239</v>
      </c>
      <c r="B89" s="344" t="s">
        <v>101</v>
      </c>
      <c r="C89" s="324">
        <v>1985</v>
      </c>
      <c r="D89" s="330">
        <v>-12726.804692762948</v>
      </c>
      <c r="E89" s="331">
        <f t="shared" si="5"/>
        <v>-6.4114885102080343</v>
      </c>
      <c r="F89" s="332">
        <f t="shared" si="6"/>
        <v>295.79299582770716</v>
      </c>
      <c r="G89" s="332">
        <f t="shared" si="7"/>
        <v>302.20448433791518</v>
      </c>
      <c r="H89" s="332"/>
      <c r="I89" s="444">
        <v>814530.59691595042</v>
      </c>
      <c r="J89" s="322">
        <v>-227381.50019795165</v>
      </c>
      <c r="K89" s="319">
        <v>587149.09671799873</v>
      </c>
      <c r="L89" s="334">
        <f t="shared" si="8"/>
        <v>599875.90141076164</v>
      </c>
      <c r="M89" s="335">
        <f t="shared" si="9"/>
        <v>-2.1215729224715662E-2</v>
      </c>
      <c r="N89" s="325">
        <v>11</v>
      </c>
      <c r="O89" s="325">
        <v>11</v>
      </c>
    </row>
    <row r="90" spans="1:15" ht="15.75">
      <c r="A90" s="342">
        <v>240</v>
      </c>
      <c r="B90" s="344" t="s">
        <v>102</v>
      </c>
      <c r="C90" s="324">
        <v>19402</v>
      </c>
      <c r="D90" s="330">
        <v>0</v>
      </c>
      <c r="E90" s="331">
        <f t="shared" si="5"/>
        <v>0</v>
      </c>
      <c r="F90" s="332">
        <f t="shared" si="6"/>
        <v>-272.47251057872103</v>
      </c>
      <c r="G90" s="332">
        <f t="shared" si="7"/>
        <v>-272.47251057872103</v>
      </c>
      <c r="H90" s="332"/>
      <c r="I90" s="444">
        <v>-6759023.419866058</v>
      </c>
      <c r="J90" s="322">
        <v>1472511.7696177133</v>
      </c>
      <c r="K90" s="319">
        <v>-5286511.650248345</v>
      </c>
      <c r="L90" s="334">
        <f t="shared" si="8"/>
        <v>-5286511.650248345</v>
      </c>
      <c r="M90" s="335">
        <f t="shared" si="9"/>
        <v>0</v>
      </c>
      <c r="N90" s="325">
        <v>19</v>
      </c>
      <c r="O90" s="325">
        <v>19</v>
      </c>
    </row>
    <row r="91" spans="1:15" ht="15.75">
      <c r="A91" s="342">
        <v>241</v>
      </c>
      <c r="B91" s="344" t="s">
        <v>103</v>
      </c>
      <c r="C91" s="324">
        <v>7604</v>
      </c>
      <c r="D91" s="330">
        <v>-30692.232077723078</v>
      </c>
      <c r="E91" s="331">
        <f t="shared" si="5"/>
        <v>-4.0363272064338611</v>
      </c>
      <c r="F91" s="332">
        <f t="shared" si="6"/>
        <v>186.21530938269004</v>
      </c>
      <c r="G91" s="332">
        <f t="shared" si="7"/>
        <v>190.2516365891239</v>
      </c>
      <c r="H91" s="332"/>
      <c r="I91" s="444">
        <v>223465.23293854389</v>
      </c>
      <c r="J91" s="322">
        <v>1192515.9796074312</v>
      </c>
      <c r="K91" s="319">
        <v>1415981.2125459751</v>
      </c>
      <c r="L91" s="334">
        <f t="shared" si="8"/>
        <v>1446673.4446236982</v>
      </c>
      <c r="M91" s="335">
        <f t="shared" si="9"/>
        <v>-2.1215729224715669E-2</v>
      </c>
      <c r="N91" s="325">
        <v>19</v>
      </c>
      <c r="O91" s="325">
        <v>19</v>
      </c>
    </row>
    <row r="92" spans="1:15" ht="15.75">
      <c r="A92" s="342">
        <v>244</v>
      </c>
      <c r="B92" s="344" t="s">
        <v>104</v>
      </c>
      <c r="C92" s="324">
        <v>19657</v>
      </c>
      <c r="D92" s="330">
        <v>-493967.99015975971</v>
      </c>
      <c r="E92" s="331">
        <f t="shared" si="5"/>
        <v>-25.12936817214019</v>
      </c>
      <c r="F92" s="332">
        <f t="shared" si="6"/>
        <v>1159.3393769731015</v>
      </c>
      <c r="G92" s="332">
        <f t="shared" si="7"/>
        <v>1184.4687451452417</v>
      </c>
      <c r="H92" s="332"/>
      <c r="I92" s="444">
        <v>19836392.48927553</v>
      </c>
      <c r="J92" s="322">
        <v>2952741.6438847263</v>
      </c>
      <c r="K92" s="319">
        <v>22789134.133160256</v>
      </c>
      <c r="L92" s="334">
        <f t="shared" si="8"/>
        <v>23283102.123320017</v>
      </c>
      <c r="M92" s="335">
        <f t="shared" si="9"/>
        <v>-2.1215729224715658E-2</v>
      </c>
      <c r="N92" s="325">
        <v>17</v>
      </c>
      <c r="O92" s="325">
        <v>17</v>
      </c>
    </row>
    <row r="93" spans="1:15" ht="15.75">
      <c r="A93" s="342">
        <v>245</v>
      </c>
      <c r="B93" s="344" t="s">
        <v>105</v>
      </c>
      <c r="C93" s="324">
        <v>38461</v>
      </c>
      <c r="D93" s="330">
        <v>-488899.2359844817</v>
      </c>
      <c r="E93" s="331">
        <f t="shared" si="5"/>
        <v>-12.711558097409888</v>
      </c>
      <c r="F93" s="332">
        <f t="shared" si="6"/>
        <v>586.44569748263041</v>
      </c>
      <c r="G93" s="332">
        <f t="shared" si="7"/>
        <v>599.15725558004021</v>
      </c>
      <c r="H93" s="332"/>
      <c r="I93" s="444">
        <v>20228008.243380412</v>
      </c>
      <c r="J93" s="322">
        <v>2327279.7274990352</v>
      </c>
      <c r="K93" s="319">
        <v>22555287.970879447</v>
      </c>
      <c r="L93" s="334">
        <f t="shared" si="8"/>
        <v>23044187.206863929</v>
      </c>
      <c r="M93" s="335">
        <f t="shared" si="9"/>
        <v>-2.1215729224715655E-2</v>
      </c>
      <c r="N93" s="325">
        <v>1</v>
      </c>
      <c r="O93" s="326">
        <v>32</v>
      </c>
    </row>
    <row r="94" spans="1:15" ht="15.75">
      <c r="A94" s="342">
        <v>249</v>
      </c>
      <c r="B94" s="344" t="s">
        <v>106</v>
      </c>
      <c r="C94" s="324">
        <v>9128</v>
      </c>
      <c r="D94" s="330">
        <v>-143930.47198171995</v>
      </c>
      <c r="E94" s="331">
        <f t="shared" si="5"/>
        <v>-15.768018402905341</v>
      </c>
      <c r="F94" s="332">
        <f t="shared" si="6"/>
        <v>727.45500428424748</v>
      </c>
      <c r="G94" s="332">
        <f t="shared" si="7"/>
        <v>743.22302268715282</v>
      </c>
      <c r="H94" s="332"/>
      <c r="I94" s="444">
        <v>3342393.7363325236</v>
      </c>
      <c r="J94" s="322">
        <v>3297815.5427740882</v>
      </c>
      <c r="K94" s="319">
        <v>6640209.2791066114</v>
      </c>
      <c r="L94" s="334">
        <f t="shared" si="8"/>
        <v>6784139.7510883315</v>
      </c>
      <c r="M94" s="335">
        <f t="shared" si="9"/>
        <v>-2.1215729224715662E-2</v>
      </c>
      <c r="N94" s="325">
        <v>13</v>
      </c>
      <c r="O94" s="325">
        <v>13</v>
      </c>
    </row>
    <row r="95" spans="1:15" ht="15.75">
      <c r="A95" s="342">
        <v>250</v>
      </c>
      <c r="B95" s="344" t="s">
        <v>107</v>
      </c>
      <c r="C95" s="324">
        <v>1703</v>
      </c>
      <c r="D95" s="330">
        <v>-26746.623865273737</v>
      </c>
      <c r="E95" s="331">
        <f t="shared" si="5"/>
        <v>-15.705592404740891</v>
      </c>
      <c r="F95" s="332">
        <f t="shared" si="6"/>
        <v>724.57499085441816</v>
      </c>
      <c r="G95" s="332">
        <f t="shared" si="7"/>
        <v>740.28058325915902</v>
      </c>
      <c r="H95" s="332"/>
      <c r="I95" s="444">
        <v>422352.94639843318</v>
      </c>
      <c r="J95" s="322">
        <v>811598.26302664075</v>
      </c>
      <c r="K95" s="319">
        <v>1233951.209425074</v>
      </c>
      <c r="L95" s="334">
        <f t="shared" si="8"/>
        <v>1260697.8332903478</v>
      </c>
      <c r="M95" s="335">
        <f t="shared" si="9"/>
        <v>-2.1215729224715655E-2</v>
      </c>
      <c r="N95" s="325">
        <v>6</v>
      </c>
      <c r="O95" s="325">
        <v>6</v>
      </c>
    </row>
    <row r="96" spans="1:15" ht="15.75">
      <c r="A96" s="342">
        <v>256</v>
      </c>
      <c r="B96" s="344" t="s">
        <v>108</v>
      </c>
      <c r="C96" s="324">
        <v>1492</v>
      </c>
      <c r="D96" s="330">
        <v>-38455.541978103654</v>
      </c>
      <c r="E96" s="331">
        <f t="shared" si="5"/>
        <v>-25.774491942428721</v>
      </c>
      <c r="F96" s="332">
        <f t="shared" si="6"/>
        <v>1189.1020588198353</v>
      </c>
      <c r="G96" s="332">
        <f t="shared" si="7"/>
        <v>1214.8765507622641</v>
      </c>
      <c r="H96" s="332"/>
      <c r="I96" s="444">
        <v>834309.99800141202</v>
      </c>
      <c r="J96" s="322">
        <v>939830.27375778218</v>
      </c>
      <c r="K96" s="319">
        <v>1774140.2717591943</v>
      </c>
      <c r="L96" s="334">
        <f t="shared" si="8"/>
        <v>1812595.8137372979</v>
      </c>
      <c r="M96" s="335">
        <f t="shared" si="9"/>
        <v>-2.1215729224715662E-2</v>
      </c>
      <c r="N96" s="325">
        <v>13</v>
      </c>
      <c r="O96" s="325">
        <v>13</v>
      </c>
    </row>
    <row r="97" spans="1:15" ht="15.75">
      <c r="A97" s="342">
        <v>257</v>
      </c>
      <c r="B97" s="344" t="s">
        <v>109</v>
      </c>
      <c r="C97" s="324">
        <v>41635</v>
      </c>
      <c r="D97" s="330">
        <v>-856017.71917258028</v>
      </c>
      <c r="E97" s="331">
        <f t="shared" si="5"/>
        <v>-20.560050898825033</v>
      </c>
      <c r="F97" s="332">
        <f t="shared" si="6"/>
        <v>948.53465619581607</v>
      </c>
      <c r="G97" s="332">
        <f t="shared" si="7"/>
        <v>969.09470709464108</v>
      </c>
      <c r="H97" s="332"/>
      <c r="I97" s="444">
        <v>40586696.692677483</v>
      </c>
      <c r="J97" s="322">
        <v>-1094456.2819646841</v>
      </c>
      <c r="K97" s="319">
        <v>39492240.410712801</v>
      </c>
      <c r="L97" s="334">
        <f t="shared" si="8"/>
        <v>40348258.129885383</v>
      </c>
      <c r="M97" s="335">
        <f t="shared" si="9"/>
        <v>-2.1215729224715655E-2</v>
      </c>
      <c r="N97" s="325">
        <v>1</v>
      </c>
      <c r="O97" s="326">
        <v>33</v>
      </c>
    </row>
    <row r="98" spans="1:15" ht="15.75">
      <c r="A98" s="342">
        <v>260</v>
      </c>
      <c r="B98" s="344" t="s">
        <v>110</v>
      </c>
      <c r="C98" s="324">
        <v>9566</v>
      </c>
      <c r="D98" s="330">
        <v>-264630.09077265696</v>
      </c>
      <c r="E98" s="331">
        <f t="shared" si="5"/>
        <v>-27.663609739980867</v>
      </c>
      <c r="F98" s="332">
        <f t="shared" si="6"/>
        <v>1276.256205929312</v>
      </c>
      <c r="G98" s="332">
        <f t="shared" si="7"/>
        <v>1303.9198156692928</v>
      </c>
      <c r="H98" s="332"/>
      <c r="I98" s="444">
        <v>6679505.1657084171</v>
      </c>
      <c r="J98" s="322">
        <v>5529161.7002113806</v>
      </c>
      <c r="K98" s="319">
        <v>12208666.865919799</v>
      </c>
      <c r="L98" s="334">
        <f t="shared" si="8"/>
        <v>12473296.956692455</v>
      </c>
      <c r="M98" s="335">
        <f t="shared" si="9"/>
        <v>-2.1215729224715655E-2</v>
      </c>
      <c r="N98" s="325">
        <v>12</v>
      </c>
      <c r="O98" s="325">
        <v>12</v>
      </c>
    </row>
    <row r="99" spans="1:15" ht="15.75">
      <c r="A99" s="342">
        <v>261</v>
      </c>
      <c r="B99" s="344" t="s">
        <v>111</v>
      </c>
      <c r="C99" s="324">
        <v>6837</v>
      </c>
      <c r="D99" s="330">
        <v>-253120.24403897102</v>
      </c>
      <c r="E99" s="331">
        <f t="shared" si="5"/>
        <v>-37.022121403974118</v>
      </c>
      <c r="F99" s="332">
        <f t="shared" si="6"/>
        <v>1708.0096430872745</v>
      </c>
      <c r="G99" s="332">
        <f t="shared" si="7"/>
        <v>1745.0317644912486</v>
      </c>
      <c r="H99" s="332"/>
      <c r="I99" s="444">
        <v>12237591.722259765</v>
      </c>
      <c r="J99" s="322">
        <v>-559929.79247207032</v>
      </c>
      <c r="K99" s="319">
        <v>11677661.929787695</v>
      </c>
      <c r="L99" s="334">
        <f t="shared" si="8"/>
        <v>11930782.173826667</v>
      </c>
      <c r="M99" s="335">
        <f t="shared" si="9"/>
        <v>-2.1215729224715658E-2</v>
      </c>
      <c r="N99" s="325">
        <v>19</v>
      </c>
      <c r="O99" s="325">
        <v>19</v>
      </c>
    </row>
    <row r="100" spans="1:15" ht="15.75">
      <c r="A100" s="342">
        <v>263</v>
      </c>
      <c r="B100" s="344" t="s">
        <v>112</v>
      </c>
      <c r="C100" s="324">
        <v>7354</v>
      </c>
      <c r="D100" s="330">
        <v>-188615.25453277849</v>
      </c>
      <c r="E100" s="331">
        <f t="shared" si="5"/>
        <v>-25.647981307149646</v>
      </c>
      <c r="F100" s="332">
        <f t="shared" si="6"/>
        <v>1183.2655109177865</v>
      </c>
      <c r="G100" s="332">
        <f t="shared" si="7"/>
        <v>1208.9134922249364</v>
      </c>
      <c r="H100" s="332"/>
      <c r="I100" s="444">
        <v>4049357.613472878</v>
      </c>
      <c r="J100" s="322">
        <v>4652376.9538165247</v>
      </c>
      <c r="K100" s="319">
        <v>8701734.5672894027</v>
      </c>
      <c r="L100" s="334">
        <f t="shared" si="8"/>
        <v>8890349.8218221813</v>
      </c>
      <c r="M100" s="335">
        <f t="shared" si="9"/>
        <v>-2.1215729224715658E-2</v>
      </c>
      <c r="N100" s="325">
        <v>11</v>
      </c>
      <c r="O100" s="325">
        <v>11</v>
      </c>
    </row>
    <row r="101" spans="1:15" ht="15.75">
      <c r="A101" s="342">
        <v>265</v>
      </c>
      <c r="B101" s="344" t="s">
        <v>113</v>
      </c>
      <c r="C101" s="324">
        <v>1011</v>
      </c>
      <c r="D101" s="330">
        <v>-36426.802465793859</v>
      </c>
      <c r="E101" s="331">
        <f t="shared" si="5"/>
        <v>-36.030467325216478</v>
      </c>
      <c r="F101" s="332">
        <f t="shared" si="6"/>
        <v>1662.2598409448435</v>
      </c>
      <c r="G101" s="332">
        <f t="shared" si="7"/>
        <v>1698.2903082700602</v>
      </c>
      <c r="H101" s="332"/>
      <c r="I101" s="444">
        <v>1258005.9231417822</v>
      </c>
      <c r="J101" s="322">
        <v>422538.77605345479</v>
      </c>
      <c r="K101" s="319">
        <v>1680544.6991952369</v>
      </c>
      <c r="L101" s="334">
        <f t="shared" si="8"/>
        <v>1716971.5016610308</v>
      </c>
      <c r="M101" s="335">
        <f t="shared" si="9"/>
        <v>-2.1215729224715658E-2</v>
      </c>
      <c r="N101" s="325">
        <v>13</v>
      </c>
      <c r="O101" s="325">
        <v>13</v>
      </c>
    </row>
    <row r="102" spans="1:15" ht="15.75">
      <c r="A102" s="342">
        <v>271</v>
      </c>
      <c r="B102" s="344" t="s">
        <v>114</v>
      </c>
      <c r="C102" s="324">
        <v>6668</v>
      </c>
      <c r="D102" s="330">
        <v>-57651.10404467224</v>
      </c>
      <c r="E102" s="331">
        <f t="shared" si="5"/>
        <v>-8.6459364194169535</v>
      </c>
      <c r="F102" s="332">
        <f t="shared" si="6"/>
        <v>398.87889234511624</v>
      </c>
      <c r="G102" s="332">
        <f t="shared" si="7"/>
        <v>407.5248287645332</v>
      </c>
      <c r="H102" s="332"/>
      <c r="I102" s="444">
        <v>-447922.16113514197</v>
      </c>
      <c r="J102" s="322">
        <v>3107646.6152923773</v>
      </c>
      <c r="K102" s="319">
        <v>2659724.4541572351</v>
      </c>
      <c r="L102" s="334">
        <f t="shared" si="8"/>
        <v>2717375.5582019072</v>
      </c>
      <c r="M102" s="335">
        <f t="shared" si="9"/>
        <v>-2.1215729224715662E-2</v>
      </c>
      <c r="N102" s="325">
        <v>4</v>
      </c>
      <c r="O102" s="325">
        <v>4</v>
      </c>
    </row>
    <row r="103" spans="1:15" ht="15.75">
      <c r="A103" s="342">
        <v>272</v>
      </c>
      <c r="B103" s="344" t="s">
        <v>115</v>
      </c>
      <c r="C103" s="324">
        <v>48367</v>
      </c>
      <c r="D103" s="330">
        <v>-661280.14906685345</v>
      </c>
      <c r="E103" s="331">
        <f t="shared" si="5"/>
        <v>-13.672134907413184</v>
      </c>
      <c r="F103" s="332">
        <f t="shared" si="6"/>
        <v>630.76175480709037</v>
      </c>
      <c r="G103" s="332">
        <f t="shared" si="7"/>
        <v>644.43388971450361</v>
      </c>
      <c r="H103" s="332"/>
      <c r="I103" s="444">
        <v>19324441.619879402</v>
      </c>
      <c r="J103" s="322">
        <v>11183612.174875142</v>
      </c>
      <c r="K103" s="319">
        <v>30508053.794754542</v>
      </c>
      <c r="L103" s="334">
        <f t="shared" si="8"/>
        <v>31169333.943821397</v>
      </c>
      <c r="M103" s="335">
        <f t="shared" si="9"/>
        <v>-2.1215729224715662E-2</v>
      </c>
      <c r="N103" s="325">
        <v>16</v>
      </c>
      <c r="O103" s="325">
        <v>16</v>
      </c>
    </row>
    <row r="104" spans="1:15" ht="15.75">
      <c r="A104" s="342">
        <v>273</v>
      </c>
      <c r="B104" s="344" t="s">
        <v>116</v>
      </c>
      <c r="C104" s="324">
        <v>3987</v>
      </c>
      <c r="D104" s="330">
        <v>-107007.18643880365</v>
      </c>
      <c r="E104" s="331">
        <f t="shared" si="5"/>
        <v>-26.839023435867482</v>
      </c>
      <c r="F104" s="332">
        <f t="shared" si="6"/>
        <v>1238.2140488196392</v>
      </c>
      <c r="G104" s="332">
        <f t="shared" si="7"/>
        <v>1265.0530722555065</v>
      </c>
      <c r="H104" s="332"/>
      <c r="I104" s="444">
        <v>4938607.5658479342</v>
      </c>
      <c r="J104" s="322">
        <v>-1848.1532040327413</v>
      </c>
      <c r="K104" s="319">
        <v>4936759.4126439011</v>
      </c>
      <c r="L104" s="334">
        <f t="shared" si="8"/>
        <v>5043766.5990827046</v>
      </c>
      <c r="M104" s="335">
        <f t="shared" si="9"/>
        <v>-2.1215729224715658E-2</v>
      </c>
      <c r="N104" s="325">
        <v>19</v>
      </c>
      <c r="O104" s="325">
        <v>19</v>
      </c>
    </row>
    <row r="105" spans="1:15" ht="15.75">
      <c r="A105" s="342">
        <v>275</v>
      </c>
      <c r="B105" s="344" t="s">
        <v>117</v>
      </c>
      <c r="C105" s="324">
        <v>2441</v>
      </c>
      <c r="D105" s="330">
        <v>-50878.930750515538</v>
      </c>
      <c r="E105" s="331">
        <f t="shared" si="5"/>
        <v>-20.843478390215296</v>
      </c>
      <c r="F105" s="332">
        <f t="shared" si="6"/>
        <v>961.61053812943794</v>
      </c>
      <c r="G105" s="332">
        <f t="shared" si="7"/>
        <v>982.45401651965324</v>
      </c>
      <c r="H105" s="332"/>
      <c r="I105" s="444">
        <v>1097627.0119245001</v>
      </c>
      <c r="J105" s="322">
        <v>1249664.3116494583</v>
      </c>
      <c r="K105" s="319">
        <v>2347291.3235739581</v>
      </c>
      <c r="L105" s="334">
        <f t="shared" si="8"/>
        <v>2398170.2543244734</v>
      </c>
      <c r="M105" s="335">
        <f t="shared" si="9"/>
        <v>-2.1215729224715669E-2</v>
      </c>
      <c r="N105" s="325">
        <v>13</v>
      </c>
      <c r="O105" s="325">
        <v>13</v>
      </c>
    </row>
    <row r="106" spans="1:15" ht="15.75">
      <c r="A106" s="342">
        <v>276</v>
      </c>
      <c r="B106" s="344" t="s">
        <v>118</v>
      </c>
      <c r="C106" s="324">
        <v>15071</v>
      </c>
      <c r="D106" s="330">
        <v>-387227.29008004785</v>
      </c>
      <c r="E106" s="331">
        <f t="shared" si="5"/>
        <v>-25.693536598769018</v>
      </c>
      <c r="F106" s="332">
        <f t="shared" si="6"/>
        <v>1185.3671970024525</v>
      </c>
      <c r="G106" s="332">
        <f t="shared" si="7"/>
        <v>1211.0607336012215</v>
      </c>
      <c r="H106" s="332"/>
      <c r="I106" s="444">
        <v>12671855.223829335</v>
      </c>
      <c r="J106" s="322">
        <v>5192813.8021946261</v>
      </c>
      <c r="K106" s="319">
        <v>17864669.026023962</v>
      </c>
      <c r="L106" s="334">
        <f t="shared" si="8"/>
        <v>18251896.31610401</v>
      </c>
      <c r="M106" s="335">
        <f t="shared" si="9"/>
        <v>-2.1215729224715655E-2</v>
      </c>
      <c r="N106" s="325">
        <v>12</v>
      </c>
      <c r="O106" s="325">
        <v>12</v>
      </c>
    </row>
    <row r="107" spans="1:15" ht="15.75">
      <c r="A107" s="342">
        <v>280</v>
      </c>
      <c r="B107" s="344" t="s">
        <v>119</v>
      </c>
      <c r="C107" s="324">
        <v>1986</v>
      </c>
      <c r="D107" s="330">
        <v>-64496.280458450405</v>
      </c>
      <c r="E107" s="331">
        <f t="shared" si="5"/>
        <v>-32.475468508786712</v>
      </c>
      <c r="F107" s="332">
        <f t="shared" si="6"/>
        <v>1498.2505397659515</v>
      </c>
      <c r="G107" s="332">
        <f t="shared" si="7"/>
        <v>1530.7260082747382</v>
      </c>
      <c r="H107" s="332"/>
      <c r="I107" s="444">
        <v>1986204.3699421796</v>
      </c>
      <c r="J107" s="322">
        <v>989321.20203300018</v>
      </c>
      <c r="K107" s="319">
        <v>2975525.5719751799</v>
      </c>
      <c r="L107" s="334">
        <f t="shared" si="8"/>
        <v>3040021.8524336303</v>
      </c>
      <c r="M107" s="335">
        <f t="shared" si="9"/>
        <v>-2.1215729224715658E-2</v>
      </c>
      <c r="N107" s="325">
        <v>15</v>
      </c>
      <c r="O107" s="325">
        <v>15</v>
      </c>
    </row>
    <row r="108" spans="1:15" ht="15.75">
      <c r="A108" s="342">
        <v>284</v>
      </c>
      <c r="B108" s="344" t="s">
        <v>120</v>
      </c>
      <c r="C108" s="324">
        <v>2186</v>
      </c>
      <c r="D108" s="330">
        <v>-28358.359841889327</v>
      </c>
      <c r="E108" s="331">
        <f t="shared" si="5"/>
        <v>-12.972717219528512</v>
      </c>
      <c r="F108" s="332">
        <f t="shared" si="6"/>
        <v>598.49423176545861</v>
      </c>
      <c r="G108" s="332">
        <f t="shared" si="7"/>
        <v>611.46694898498708</v>
      </c>
      <c r="H108" s="332"/>
      <c r="I108" s="444">
        <v>1203770.3932532202</v>
      </c>
      <c r="J108" s="322">
        <v>104537.99738607238</v>
      </c>
      <c r="K108" s="319">
        <v>1308308.3906392925</v>
      </c>
      <c r="L108" s="334">
        <f t="shared" si="8"/>
        <v>1336666.7504811818</v>
      </c>
      <c r="M108" s="335">
        <f t="shared" si="9"/>
        <v>-2.1215729224715662E-2</v>
      </c>
      <c r="N108" s="325">
        <v>2</v>
      </c>
      <c r="O108" s="325">
        <v>2</v>
      </c>
    </row>
    <row r="109" spans="1:15" ht="15.75">
      <c r="A109" s="342">
        <v>285</v>
      </c>
      <c r="B109" s="344" t="s">
        <v>121</v>
      </c>
      <c r="C109" s="324">
        <v>50210</v>
      </c>
      <c r="D109" s="330">
        <v>-241761.20685252958</v>
      </c>
      <c r="E109" s="331">
        <f t="shared" si="5"/>
        <v>-4.8150011322949524</v>
      </c>
      <c r="F109" s="332">
        <f t="shared" si="6"/>
        <v>222.139306273063</v>
      </c>
      <c r="G109" s="332">
        <f t="shared" si="7"/>
        <v>226.95430740535795</v>
      </c>
      <c r="H109" s="332"/>
      <c r="I109" s="444">
        <v>-485357.37255655043</v>
      </c>
      <c r="J109" s="322">
        <v>11638971.940527044</v>
      </c>
      <c r="K109" s="319">
        <v>11153614.567970494</v>
      </c>
      <c r="L109" s="334">
        <f t="shared" si="8"/>
        <v>11395375.774823023</v>
      </c>
      <c r="M109" s="335">
        <f t="shared" si="9"/>
        <v>-2.1215729224715651E-2</v>
      </c>
      <c r="N109" s="325">
        <v>8</v>
      </c>
      <c r="O109" s="325">
        <v>8</v>
      </c>
    </row>
    <row r="110" spans="1:15" ht="15.75">
      <c r="A110" s="342">
        <v>286</v>
      </c>
      <c r="B110" s="344" t="s">
        <v>122</v>
      </c>
      <c r="C110" s="324">
        <v>78386</v>
      </c>
      <c r="D110" s="330">
        <v>-65778.150094241588</v>
      </c>
      <c r="E110" s="331">
        <f t="shared" si="5"/>
        <v>-0.83915686594853145</v>
      </c>
      <c r="F110" s="332">
        <f t="shared" si="6"/>
        <v>38.714367646936942</v>
      </c>
      <c r="G110" s="332">
        <f t="shared" si="7"/>
        <v>39.553524512885474</v>
      </c>
      <c r="H110" s="332"/>
      <c r="I110" s="444">
        <v>-11537496.7709102</v>
      </c>
      <c r="J110" s="322">
        <v>14572161.193282999</v>
      </c>
      <c r="K110" s="319">
        <v>3034664.4223727994</v>
      </c>
      <c r="L110" s="334">
        <f t="shared" si="8"/>
        <v>3100442.5724670407</v>
      </c>
      <c r="M110" s="335">
        <f t="shared" si="9"/>
        <v>-2.1215729224715658E-2</v>
      </c>
      <c r="N110" s="325">
        <v>8</v>
      </c>
      <c r="O110" s="325">
        <v>8</v>
      </c>
    </row>
    <row r="111" spans="1:15" ht="15.75">
      <c r="A111" s="342">
        <v>287</v>
      </c>
      <c r="B111" s="344" t="s">
        <v>123</v>
      </c>
      <c r="C111" s="324">
        <v>6121</v>
      </c>
      <c r="D111" s="330">
        <v>-136837.20462503942</v>
      </c>
      <c r="E111" s="331">
        <f t="shared" si="5"/>
        <v>-22.355367525737531</v>
      </c>
      <c r="F111" s="332">
        <f t="shared" si="6"/>
        <v>1031.3613013170295</v>
      </c>
      <c r="G111" s="332">
        <f t="shared" si="7"/>
        <v>1053.7166688427671</v>
      </c>
      <c r="H111" s="332"/>
      <c r="I111" s="444">
        <v>4338814.3900707066</v>
      </c>
      <c r="J111" s="322">
        <v>1974148.1352908318</v>
      </c>
      <c r="K111" s="319">
        <v>6312962.5253615379</v>
      </c>
      <c r="L111" s="334">
        <f t="shared" si="8"/>
        <v>6449799.7299865773</v>
      </c>
      <c r="M111" s="335">
        <f t="shared" si="9"/>
        <v>-2.1215729224715662E-2</v>
      </c>
      <c r="N111" s="325">
        <v>15</v>
      </c>
      <c r="O111" s="325">
        <v>15</v>
      </c>
    </row>
    <row r="112" spans="1:15" ht="15.75">
      <c r="A112" s="342">
        <v>288</v>
      </c>
      <c r="B112" s="344" t="s">
        <v>124</v>
      </c>
      <c r="C112" s="324">
        <v>6342</v>
      </c>
      <c r="D112" s="330">
        <v>-147851.59510024745</v>
      </c>
      <c r="E112" s="331">
        <f t="shared" si="5"/>
        <v>-23.313086581559041</v>
      </c>
      <c r="F112" s="332">
        <f t="shared" si="6"/>
        <v>1075.5455166098895</v>
      </c>
      <c r="G112" s="332">
        <f t="shared" si="7"/>
        <v>1098.8586031914485</v>
      </c>
      <c r="H112" s="332"/>
      <c r="I112" s="444">
        <v>4680043.295547409</v>
      </c>
      <c r="J112" s="322">
        <v>2141066.3707925109</v>
      </c>
      <c r="K112" s="319">
        <v>6821109.6663399199</v>
      </c>
      <c r="L112" s="334">
        <f t="shared" si="8"/>
        <v>6968961.2614401672</v>
      </c>
      <c r="M112" s="335">
        <f t="shared" si="9"/>
        <v>-2.1215729224715658E-2</v>
      </c>
      <c r="N112" s="325">
        <v>15</v>
      </c>
      <c r="O112" s="325">
        <v>15</v>
      </c>
    </row>
    <row r="113" spans="1:15" ht="15.75">
      <c r="A113" s="342">
        <v>290</v>
      </c>
      <c r="B113" s="344" t="s">
        <v>125</v>
      </c>
      <c r="C113" s="324">
        <v>7483</v>
      </c>
      <c r="D113" s="330">
        <v>-151537.21317888971</v>
      </c>
      <c r="E113" s="331">
        <f t="shared" si="5"/>
        <v>-20.250863714939157</v>
      </c>
      <c r="F113" s="332">
        <f t="shared" si="6"/>
        <v>934.27035497348254</v>
      </c>
      <c r="G113" s="332">
        <f t="shared" si="7"/>
        <v>954.52121868842175</v>
      </c>
      <c r="H113" s="332"/>
      <c r="I113" s="444">
        <v>4648468.1834042836</v>
      </c>
      <c r="J113" s="322">
        <v>2342676.8828622862</v>
      </c>
      <c r="K113" s="319">
        <v>6991145.0662665702</v>
      </c>
      <c r="L113" s="334">
        <f t="shared" si="8"/>
        <v>7142682.2794454601</v>
      </c>
      <c r="M113" s="335">
        <f t="shared" si="9"/>
        <v>-2.1215729224715658E-2</v>
      </c>
      <c r="N113" s="325">
        <v>18</v>
      </c>
      <c r="O113" s="325">
        <v>18</v>
      </c>
    </row>
    <row r="114" spans="1:15" ht="15.75">
      <c r="A114" s="342">
        <v>291</v>
      </c>
      <c r="B114" s="344" t="s">
        <v>126</v>
      </c>
      <c r="C114" s="324">
        <v>2038</v>
      </c>
      <c r="D114" s="330">
        <v>-50449.198388400247</v>
      </c>
      <c r="E114" s="331">
        <f t="shared" si="5"/>
        <v>-24.754268100294528</v>
      </c>
      <c r="F114" s="332">
        <f t="shared" si="6"/>
        <v>1142.0341952185429</v>
      </c>
      <c r="G114" s="332">
        <f t="shared" si="7"/>
        <v>1166.7884633188373</v>
      </c>
      <c r="H114" s="332"/>
      <c r="I114" s="444">
        <v>1975089.7070791093</v>
      </c>
      <c r="J114" s="322">
        <v>352375.98277628107</v>
      </c>
      <c r="K114" s="319">
        <v>2327465.6898553902</v>
      </c>
      <c r="L114" s="334">
        <f t="shared" si="8"/>
        <v>2377914.8882437903</v>
      </c>
      <c r="M114" s="335">
        <f t="shared" si="9"/>
        <v>-2.1215729224715658E-2</v>
      </c>
      <c r="N114" s="325">
        <v>6</v>
      </c>
      <c r="O114" s="325">
        <v>6</v>
      </c>
    </row>
    <row r="115" spans="1:15" ht="15.75">
      <c r="A115" s="342">
        <v>297</v>
      </c>
      <c r="B115" s="344" t="s">
        <v>127</v>
      </c>
      <c r="C115" s="324">
        <v>125666</v>
      </c>
      <c r="D115" s="330">
        <v>-856988.88481465611</v>
      </c>
      <c r="E115" s="331">
        <f t="shared" si="5"/>
        <v>-6.8195763755881158</v>
      </c>
      <c r="F115" s="332">
        <f t="shared" si="6"/>
        <v>314.62006415505755</v>
      </c>
      <c r="G115" s="332">
        <f t="shared" si="7"/>
        <v>321.4396405306457</v>
      </c>
      <c r="H115" s="332"/>
      <c r="I115" s="444">
        <v>14500684.900135867</v>
      </c>
      <c r="J115" s="322">
        <v>25036360.081973597</v>
      </c>
      <c r="K115" s="319">
        <v>39537044.982109465</v>
      </c>
      <c r="L115" s="334">
        <f t="shared" si="8"/>
        <v>40394033.866924122</v>
      </c>
      <c r="M115" s="335">
        <f t="shared" si="9"/>
        <v>-2.1215729224715658E-2</v>
      </c>
      <c r="N115" s="325">
        <v>11</v>
      </c>
      <c r="O115" s="325">
        <v>11</v>
      </c>
    </row>
    <row r="116" spans="1:15" ht="15.75">
      <c r="A116" s="342">
        <v>300</v>
      </c>
      <c r="B116" s="344" t="s">
        <v>128</v>
      </c>
      <c r="C116" s="324">
        <v>3335</v>
      </c>
      <c r="D116" s="330">
        <v>-85728.206278643949</v>
      </c>
      <c r="E116" s="331">
        <f t="shared" si="5"/>
        <v>-25.705609079053659</v>
      </c>
      <c r="F116" s="332">
        <f t="shared" si="6"/>
        <v>1185.9241589473702</v>
      </c>
      <c r="G116" s="332">
        <f t="shared" si="7"/>
        <v>1211.629768026424</v>
      </c>
      <c r="H116" s="332"/>
      <c r="I116" s="444">
        <v>2313268.2803326165</v>
      </c>
      <c r="J116" s="322">
        <v>1641788.7897568631</v>
      </c>
      <c r="K116" s="319">
        <v>3955057.0700894799</v>
      </c>
      <c r="L116" s="334">
        <f t="shared" si="8"/>
        <v>4040785.2763681239</v>
      </c>
      <c r="M116" s="335">
        <f t="shared" si="9"/>
        <v>-2.1215729224715658E-2</v>
      </c>
      <c r="N116" s="325">
        <v>14</v>
      </c>
      <c r="O116" s="325">
        <v>14</v>
      </c>
    </row>
    <row r="117" spans="1:15" ht="15.75">
      <c r="A117" s="342">
        <v>301</v>
      </c>
      <c r="B117" s="344" t="s">
        <v>129</v>
      </c>
      <c r="C117" s="324">
        <v>19509</v>
      </c>
      <c r="D117" s="330">
        <v>-261919.14963927533</v>
      </c>
      <c r="E117" s="331">
        <f t="shared" si="5"/>
        <v>-13.425554853620142</v>
      </c>
      <c r="F117" s="332">
        <f t="shared" si="6"/>
        <v>619.38582350710055</v>
      </c>
      <c r="G117" s="332">
        <f t="shared" si="7"/>
        <v>632.8113783607206</v>
      </c>
      <c r="H117" s="332"/>
      <c r="I117" s="444">
        <v>1673424.128034655</v>
      </c>
      <c r="J117" s="322">
        <v>10410173.902765369</v>
      </c>
      <c r="K117" s="319">
        <v>12083598.030800024</v>
      </c>
      <c r="L117" s="334">
        <f t="shared" si="8"/>
        <v>12345517.180439299</v>
      </c>
      <c r="M117" s="335">
        <f t="shared" si="9"/>
        <v>-2.1215729224715662E-2</v>
      </c>
      <c r="N117" s="325">
        <v>14</v>
      </c>
      <c r="O117" s="325">
        <v>14</v>
      </c>
    </row>
    <row r="118" spans="1:15" ht="15.75">
      <c r="A118" s="342">
        <v>304</v>
      </c>
      <c r="B118" s="344" t="s">
        <v>130</v>
      </c>
      <c r="C118" s="324">
        <v>970</v>
      </c>
      <c r="D118" s="330">
        <v>0</v>
      </c>
      <c r="E118" s="331">
        <f t="shared" si="5"/>
        <v>0</v>
      </c>
      <c r="F118" s="332">
        <f t="shared" si="6"/>
        <v>-135.17659271423497</v>
      </c>
      <c r="G118" s="332">
        <f t="shared" si="7"/>
        <v>-135.17659271423497</v>
      </c>
      <c r="H118" s="332"/>
      <c r="I118" s="444">
        <v>-40718.645140214416</v>
      </c>
      <c r="J118" s="322">
        <v>-90402.649792593496</v>
      </c>
      <c r="K118" s="319">
        <v>-131121.29493280791</v>
      </c>
      <c r="L118" s="334">
        <f t="shared" si="8"/>
        <v>-131121.29493280791</v>
      </c>
      <c r="M118" s="335">
        <f t="shared" si="9"/>
        <v>0</v>
      </c>
      <c r="N118" s="325">
        <v>2</v>
      </c>
      <c r="O118" s="325">
        <v>2</v>
      </c>
    </row>
    <row r="119" spans="1:15" ht="15.75">
      <c r="A119" s="342">
        <v>305</v>
      </c>
      <c r="B119" s="344" t="s">
        <v>131</v>
      </c>
      <c r="C119" s="324">
        <v>14876</v>
      </c>
      <c r="D119" s="330">
        <v>-294880.68958733883</v>
      </c>
      <c r="E119" s="331">
        <f t="shared" si="5"/>
        <v>-19.822579294658432</v>
      </c>
      <c r="F119" s="332">
        <f t="shared" si="6"/>
        <v>914.51152181961061</v>
      </c>
      <c r="G119" s="332">
        <f t="shared" si="7"/>
        <v>934.33410111426906</v>
      </c>
      <c r="H119" s="332"/>
      <c r="I119" s="444">
        <v>10133328.003706541</v>
      </c>
      <c r="J119" s="322">
        <v>3470945.3948819852</v>
      </c>
      <c r="K119" s="319">
        <v>13604273.398588527</v>
      </c>
      <c r="L119" s="334">
        <f t="shared" si="8"/>
        <v>13899154.088175867</v>
      </c>
      <c r="M119" s="335">
        <f t="shared" si="9"/>
        <v>-2.1215729224715655E-2</v>
      </c>
      <c r="N119" s="325">
        <v>17</v>
      </c>
      <c r="O119" s="325">
        <v>17</v>
      </c>
    </row>
    <row r="120" spans="1:15" ht="15.75">
      <c r="A120" s="342">
        <v>309</v>
      </c>
      <c r="B120" s="344" t="s">
        <v>132</v>
      </c>
      <c r="C120" s="324">
        <v>6444</v>
      </c>
      <c r="D120" s="330">
        <v>-86178.989238661234</v>
      </c>
      <c r="E120" s="331">
        <f t="shared" si="5"/>
        <v>-13.373524090419187</v>
      </c>
      <c r="F120" s="332">
        <f t="shared" si="6"/>
        <v>616.9853925778541</v>
      </c>
      <c r="G120" s="332">
        <f t="shared" si="7"/>
        <v>630.3589166682732</v>
      </c>
      <c r="H120" s="332"/>
      <c r="I120" s="444">
        <v>73881.492782580666</v>
      </c>
      <c r="J120" s="322">
        <v>3901972.3769891108</v>
      </c>
      <c r="K120" s="319">
        <v>3975853.8697716915</v>
      </c>
      <c r="L120" s="334">
        <f t="shared" si="8"/>
        <v>4062032.8590103528</v>
      </c>
      <c r="M120" s="335">
        <f t="shared" si="9"/>
        <v>-2.1215729224715658E-2</v>
      </c>
      <c r="N120" s="325">
        <v>12</v>
      </c>
      <c r="O120" s="325">
        <v>12</v>
      </c>
    </row>
    <row r="121" spans="1:15" ht="15.75">
      <c r="A121" s="342">
        <v>312</v>
      </c>
      <c r="B121" s="344" t="s">
        <v>133</v>
      </c>
      <c r="C121" s="324">
        <v>1155</v>
      </c>
      <c r="D121" s="330">
        <v>-24963.160419343323</v>
      </c>
      <c r="E121" s="331">
        <f t="shared" si="5"/>
        <v>-21.613125904193353</v>
      </c>
      <c r="F121" s="332">
        <f t="shared" si="6"/>
        <v>997.11810295287285</v>
      </c>
      <c r="G121" s="332">
        <f t="shared" si="7"/>
        <v>1018.7312288570661</v>
      </c>
      <c r="H121" s="332"/>
      <c r="I121" s="444">
        <v>761587.95290508156</v>
      </c>
      <c r="J121" s="322">
        <v>390083.45600548654</v>
      </c>
      <c r="K121" s="319">
        <v>1151671.4089105681</v>
      </c>
      <c r="L121" s="334">
        <f t="shared" si="8"/>
        <v>1176634.5693299114</v>
      </c>
      <c r="M121" s="335">
        <f t="shared" si="9"/>
        <v>-2.1215729224715658E-2</v>
      </c>
      <c r="N121" s="325">
        <v>13</v>
      </c>
      <c r="O121" s="325">
        <v>13</v>
      </c>
    </row>
    <row r="122" spans="1:15" ht="15.75">
      <c r="A122" s="342">
        <v>316</v>
      </c>
      <c r="B122" s="344" t="s">
        <v>134</v>
      </c>
      <c r="C122" s="324">
        <v>4093</v>
      </c>
      <c r="D122" s="330">
        <v>-15316.207440051299</v>
      </c>
      <c r="E122" s="331">
        <f t="shared" si="5"/>
        <v>-3.7420492157467136</v>
      </c>
      <c r="F122" s="332">
        <f t="shared" si="6"/>
        <v>172.6388414013594</v>
      </c>
      <c r="G122" s="332">
        <f t="shared" si="7"/>
        <v>176.3808906171061</v>
      </c>
      <c r="H122" s="332"/>
      <c r="I122" s="444">
        <v>282678.81503385783</v>
      </c>
      <c r="J122" s="322">
        <v>423931.9628219062</v>
      </c>
      <c r="K122" s="319">
        <v>706610.77785576403</v>
      </c>
      <c r="L122" s="334">
        <f t="shared" si="8"/>
        <v>721926.98529581528</v>
      </c>
      <c r="M122" s="335">
        <f t="shared" si="9"/>
        <v>-2.1215729224715658E-2</v>
      </c>
      <c r="N122" s="325">
        <v>7</v>
      </c>
      <c r="O122" s="325">
        <v>7</v>
      </c>
    </row>
    <row r="123" spans="1:15" ht="15.75">
      <c r="A123" s="342">
        <v>317</v>
      </c>
      <c r="B123" s="344" t="s">
        <v>135</v>
      </c>
      <c r="C123" s="324">
        <v>2373</v>
      </c>
      <c r="D123" s="330">
        <v>-93573.139473546908</v>
      </c>
      <c r="E123" s="331">
        <f t="shared" si="5"/>
        <v>-39.432422871279776</v>
      </c>
      <c r="F123" s="332">
        <f t="shared" si="6"/>
        <v>1819.2085153502658</v>
      </c>
      <c r="G123" s="332">
        <f t="shared" si="7"/>
        <v>1858.6409382215456</v>
      </c>
      <c r="H123" s="332"/>
      <c r="I123" s="444">
        <v>2691695.5710858777</v>
      </c>
      <c r="J123" s="322">
        <v>1625286.2358403029</v>
      </c>
      <c r="K123" s="319">
        <v>4316981.8069261806</v>
      </c>
      <c r="L123" s="334">
        <f t="shared" si="8"/>
        <v>4410554.9463997278</v>
      </c>
      <c r="M123" s="335">
        <f t="shared" si="9"/>
        <v>-2.1215729224715658E-2</v>
      </c>
      <c r="N123" s="325">
        <v>17</v>
      </c>
      <c r="O123" s="325">
        <v>17</v>
      </c>
    </row>
    <row r="124" spans="1:15" ht="15.75">
      <c r="A124" s="342">
        <v>320</v>
      </c>
      <c r="B124" s="344" t="s">
        <v>136</v>
      </c>
      <c r="C124" s="324">
        <v>6954</v>
      </c>
      <c r="D124" s="330">
        <v>-124286.39630458367</v>
      </c>
      <c r="E124" s="331">
        <f t="shared" si="5"/>
        <v>-17.87264830379403</v>
      </c>
      <c r="F124" s="332">
        <f t="shared" si="6"/>
        <v>824.55176777392228</v>
      </c>
      <c r="G124" s="332">
        <f t="shared" si="7"/>
        <v>842.42441607771639</v>
      </c>
      <c r="H124" s="332"/>
      <c r="I124" s="444">
        <v>3657550.2421261324</v>
      </c>
      <c r="J124" s="322">
        <v>2076382.7509737229</v>
      </c>
      <c r="K124" s="319">
        <v>5733932.9930998553</v>
      </c>
      <c r="L124" s="334">
        <f t="shared" si="8"/>
        <v>5858219.3894044394</v>
      </c>
      <c r="M124" s="335">
        <f t="shared" si="9"/>
        <v>-2.1215729224715655E-2</v>
      </c>
      <c r="N124" s="325">
        <v>19</v>
      </c>
      <c r="O124" s="325">
        <v>19</v>
      </c>
    </row>
    <row r="125" spans="1:15" ht="15.75">
      <c r="A125" s="342">
        <v>322</v>
      </c>
      <c r="B125" s="344" t="s">
        <v>137</v>
      </c>
      <c r="C125" s="324">
        <v>6371</v>
      </c>
      <c r="D125" s="330">
        <v>-188770.95137087541</v>
      </c>
      <c r="E125" s="331">
        <f t="shared" si="5"/>
        <v>-29.629720824183867</v>
      </c>
      <c r="F125" s="332">
        <f t="shared" si="6"/>
        <v>1366.962425990462</v>
      </c>
      <c r="G125" s="332">
        <f t="shared" si="7"/>
        <v>1396.592146814646</v>
      </c>
      <c r="H125" s="332"/>
      <c r="I125" s="444">
        <v>7015647.2043430116</v>
      </c>
      <c r="J125" s="322">
        <v>1693270.4116422227</v>
      </c>
      <c r="K125" s="319">
        <v>8708917.6159852333</v>
      </c>
      <c r="L125" s="334">
        <f t="shared" si="8"/>
        <v>8897688.5673561096</v>
      </c>
      <c r="M125" s="335">
        <f t="shared" si="9"/>
        <v>-2.1215729224715658E-2</v>
      </c>
      <c r="N125" s="325">
        <v>2</v>
      </c>
      <c r="O125" s="325">
        <v>2</v>
      </c>
    </row>
    <row r="126" spans="1:15" ht="15.75">
      <c r="A126" s="342">
        <v>398</v>
      </c>
      <c r="B126" s="344" t="s">
        <v>138</v>
      </c>
      <c r="C126" s="324">
        <v>121337</v>
      </c>
      <c r="D126" s="330">
        <v>-1706950.7992192577</v>
      </c>
      <c r="E126" s="331">
        <f t="shared" si="5"/>
        <v>-14.067850690385107</v>
      </c>
      <c r="F126" s="332">
        <f t="shared" si="6"/>
        <v>649.018039093526</v>
      </c>
      <c r="G126" s="332">
        <f t="shared" si="7"/>
        <v>663.08588978391094</v>
      </c>
      <c r="H126" s="332"/>
      <c r="I126" s="444">
        <v>52005583.811549611</v>
      </c>
      <c r="J126" s="322">
        <v>26744317.997941546</v>
      </c>
      <c r="K126" s="319">
        <v>78749901.809491158</v>
      </c>
      <c r="L126" s="334">
        <f t="shared" si="8"/>
        <v>80456852.608710408</v>
      </c>
      <c r="M126" s="335">
        <f t="shared" si="9"/>
        <v>-2.1215729224715658E-2</v>
      </c>
      <c r="N126" s="325">
        <v>7</v>
      </c>
      <c r="O126" s="325">
        <v>7</v>
      </c>
    </row>
    <row r="127" spans="1:15" ht="15.75">
      <c r="A127" s="342">
        <v>399</v>
      </c>
      <c r="B127" s="344" t="s">
        <v>139</v>
      </c>
      <c r="C127" s="324">
        <v>7656</v>
      </c>
      <c r="D127" s="330">
        <v>-83340.709929580771</v>
      </c>
      <c r="E127" s="331">
        <f t="shared" si="5"/>
        <v>-10.88567266582821</v>
      </c>
      <c r="F127" s="332">
        <f t="shared" si="6"/>
        <v>502.20876545260063</v>
      </c>
      <c r="G127" s="332">
        <f t="shared" si="7"/>
        <v>513.0944381184288</v>
      </c>
      <c r="H127" s="332"/>
      <c r="I127" s="444">
        <v>1420278.4492888884</v>
      </c>
      <c r="J127" s="322">
        <v>2424631.8590162219</v>
      </c>
      <c r="K127" s="319">
        <v>3844910.3083051103</v>
      </c>
      <c r="L127" s="334">
        <f t="shared" si="8"/>
        <v>3928251.0182346911</v>
      </c>
      <c r="M127" s="335">
        <f t="shared" si="9"/>
        <v>-2.1215729224715655E-2</v>
      </c>
      <c r="N127" s="325">
        <v>15</v>
      </c>
      <c r="O127" s="325">
        <v>15</v>
      </c>
    </row>
    <row r="128" spans="1:15" ht="15.75">
      <c r="A128" s="342">
        <v>400</v>
      </c>
      <c r="B128" s="344" t="s">
        <v>140</v>
      </c>
      <c r="C128" s="324">
        <v>8479</v>
      </c>
      <c r="D128" s="330">
        <v>-232928.94319087471</v>
      </c>
      <c r="E128" s="331">
        <f t="shared" si="5"/>
        <v>-27.471275290821406</v>
      </c>
      <c r="F128" s="332">
        <f t="shared" si="6"/>
        <v>1267.3828869134281</v>
      </c>
      <c r="G128" s="332">
        <f t="shared" si="7"/>
        <v>1294.8541622042494</v>
      </c>
      <c r="H128" s="332"/>
      <c r="I128" s="444">
        <v>7624477.6616303902</v>
      </c>
      <c r="J128" s="322">
        <v>3121661.8365085665</v>
      </c>
      <c r="K128" s="319">
        <v>10746139.498138957</v>
      </c>
      <c r="L128" s="334">
        <f t="shared" si="8"/>
        <v>10979068.441329831</v>
      </c>
      <c r="M128" s="335">
        <f t="shared" si="9"/>
        <v>-2.1215729224715658E-2</v>
      </c>
      <c r="N128" s="325">
        <v>2</v>
      </c>
      <c r="O128" s="325">
        <v>2</v>
      </c>
    </row>
    <row r="129" spans="1:15" ht="15.75">
      <c r="A129" s="342">
        <v>402</v>
      </c>
      <c r="B129" s="344" t="s">
        <v>141</v>
      </c>
      <c r="C129" s="324">
        <v>8865</v>
      </c>
      <c r="D129" s="330">
        <v>-93772.581023014514</v>
      </c>
      <c r="E129" s="331">
        <f t="shared" si="5"/>
        <v>-10.57784331900897</v>
      </c>
      <c r="F129" s="332">
        <f t="shared" si="6"/>
        <v>488.00710782592341</v>
      </c>
      <c r="G129" s="332">
        <f t="shared" si="7"/>
        <v>498.58495114493235</v>
      </c>
      <c r="H129" s="332"/>
      <c r="I129" s="444">
        <v>-487701.30909163784</v>
      </c>
      <c r="J129" s="322">
        <v>4813884.319968449</v>
      </c>
      <c r="K129" s="319">
        <v>4326183.0108768111</v>
      </c>
      <c r="L129" s="334">
        <f t="shared" si="8"/>
        <v>4419955.5918998253</v>
      </c>
      <c r="M129" s="335">
        <f t="shared" si="9"/>
        <v>-2.1215729224715658E-2</v>
      </c>
      <c r="N129" s="325">
        <v>11</v>
      </c>
      <c r="O129" s="325">
        <v>11</v>
      </c>
    </row>
    <row r="130" spans="1:15" ht="15.75">
      <c r="A130" s="342">
        <v>403</v>
      </c>
      <c r="B130" s="344" t="s">
        <v>142</v>
      </c>
      <c r="C130" s="324">
        <v>2758</v>
      </c>
      <c r="D130" s="330">
        <v>-61624.256380425817</v>
      </c>
      <c r="E130" s="331">
        <f t="shared" si="5"/>
        <v>-22.343820297471289</v>
      </c>
      <c r="F130" s="332">
        <f t="shared" si="6"/>
        <v>1030.8285717898787</v>
      </c>
      <c r="G130" s="332">
        <f t="shared" si="7"/>
        <v>1053.1723920873501</v>
      </c>
      <c r="H130" s="332"/>
      <c r="I130" s="444">
        <v>1188837.3847585875</v>
      </c>
      <c r="J130" s="322">
        <v>1654187.8162378983</v>
      </c>
      <c r="K130" s="319">
        <v>2843025.2009964855</v>
      </c>
      <c r="L130" s="334">
        <f t="shared" si="8"/>
        <v>2904649.4573769113</v>
      </c>
      <c r="M130" s="335">
        <f t="shared" si="9"/>
        <v>-2.1215729224715658E-2</v>
      </c>
      <c r="N130" s="325">
        <v>14</v>
      </c>
      <c r="O130" s="325">
        <v>14</v>
      </c>
    </row>
    <row r="131" spans="1:15" ht="15.75">
      <c r="A131" s="342">
        <v>405</v>
      </c>
      <c r="B131" s="344" t="s">
        <v>143</v>
      </c>
      <c r="C131" s="324">
        <v>73327</v>
      </c>
      <c r="D131" s="330">
        <v>-528728.42370786436</v>
      </c>
      <c r="E131" s="331">
        <f t="shared" si="5"/>
        <v>-7.2105557803791829</v>
      </c>
      <c r="F131" s="332">
        <f t="shared" si="6"/>
        <v>332.65783639249565</v>
      </c>
      <c r="G131" s="332">
        <f t="shared" si="7"/>
        <v>339.86839217287485</v>
      </c>
      <c r="H131" s="332"/>
      <c r="I131" s="444">
        <v>15881929.108884579</v>
      </c>
      <c r="J131" s="322">
        <v>8510872.0602679513</v>
      </c>
      <c r="K131" s="319">
        <v>24392801.169152528</v>
      </c>
      <c r="L131" s="334">
        <f t="shared" si="8"/>
        <v>24921529.592860393</v>
      </c>
      <c r="M131" s="335">
        <f t="shared" si="9"/>
        <v>-2.1215729224715658E-2</v>
      </c>
      <c r="N131" s="325">
        <v>9</v>
      </c>
      <c r="O131" s="325">
        <v>9</v>
      </c>
    </row>
    <row r="132" spans="1:15" ht="15.75">
      <c r="A132" s="342">
        <v>407</v>
      </c>
      <c r="B132" s="344" t="s">
        <v>144</v>
      </c>
      <c r="C132" s="324">
        <v>2429</v>
      </c>
      <c r="D132" s="330">
        <v>-45330.882912706758</v>
      </c>
      <c r="E132" s="331">
        <f t="shared" si="5"/>
        <v>-18.662364311530158</v>
      </c>
      <c r="F132" s="332">
        <f t="shared" si="6"/>
        <v>860.98518934357082</v>
      </c>
      <c r="G132" s="332">
        <f t="shared" si="7"/>
        <v>879.64755365510098</v>
      </c>
      <c r="H132" s="332"/>
      <c r="I132" s="444">
        <v>970117.05553736491</v>
      </c>
      <c r="J132" s="322">
        <v>1121215.9693781687</v>
      </c>
      <c r="K132" s="319">
        <v>2091333.0249155336</v>
      </c>
      <c r="L132" s="334">
        <f t="shared" si="8"/>
        <v>2136663.9078282402</v>
      </c>
      <c r="M132" s="335">
        <f t="shared" si="9"/>
        <v>-2.1215729224715658E-2</v>
      </c>
      <c r="N132" s="325">
        <v>1</v>
      </c>
      <c r="O132" s="326">
        <v>34</v>
      </c>
    </row>
    <row r="133" spans="1:15" ht="15.75">
      <c r="A133" s="342">
        <v>408</v>
      </c>
      <c r="B133" s="344" t="s">
        <v>145</v>
      </c>
      <c r="C133" s="324">
        <v>14028</v>
      </c>
      <c r="D133" s="330">
        <v>-277787.55198949191</v>
      </c>
      <c r="E133" s="331">
        <f t="shared" si="5"/>
        <v>-19.802363272704014</v>
      </c>
      <c r="F133" s="332">
        <f t="shared" si="6"/>
        <v>913.57885888367991</v>
      </c>
      <c r="G133" s="332">
        <f t="shared" si="7"/>
        <v>933.38122215638396</v>
      </c>
      <c r="H133" s="332"/>
      <c r="I133" s="444">
        <v>6961124.4864350753</v>
      </c>
      <c r="J133" s="322">
        <v>5854559.7459851857</v>
      </c>
      <c r="K133" s="319">
        <v>12815684.232420262</v>
      </c>
      <c r="L133" s="334">
        <f t="shared" si="8"/>
        <v>13093471.784409754</v>
      </c>
      <c r="M133" s="335">
        <f t="shared" si="9"/>
        <v>-2.1215729224715658E-2</v>
      </c>
      <c r="N133" s="325">
        <v>14</v>
      </c>
      <c r="O133" s="325">
        <v>14</v>
      </c>
    </row>
    <row r="134" spans="1:15" ht="15.75">
      <c r="A134" s="342">
        <v>410</v>
      </c>
      <c r="B134" s="344" t="s">
        <v>146</v>
      </c>
      <c r="C134" s="324">
        <v>18878</v>
      </c>
      <c r="D134" s="330">
        <v>-406950.01582363446</v>
      </c>
      <c r="E134" s="331">
        <f t="shared" si="5"/>
        <v>-21.556839486366908</v>
      </c>
      <c r="F134" s="332">
        <f t="shared" si="6"/>
        <v>994.52133807888356</v>
      </c>
      <c r="G134" s="332">
        <f t="shared" si="7"/>
        <v>1016.0781775652506</v>
      </c>
      <c r="H134" s="332"/>
      <c r="I134" s="444">
        <v>10771081.196539573</v>
      </c>
      <c r="J134" s="322">
        <v>8003492.6237135911</v>
      </c>
      <c r="K134" s="319">
        <v>18774573.820253164</v>
      </c>
      <c r="L134" s="334">
        <f t="shared" si="8"/>
        <v>19181523.8360768</v>
      </c>
      <c r="M134" s="335">
        <f t="shared" si="9"/>
        <v>-2.1215729224715651E-2</v>
      </c>
      <c r="N134" s="325">
        <v>13</v>
      </c>
      <c r="O134" s="325">
        <v>13</v>
      </c>
    </row>
    <row r="135" spans="1:15" ht="15.75">
      <c r="A135" s="342">
        <v>416</v>
      </c>
      <c r="B135" s="344" t="s">
        <v>147</v>
      </c>
      <c r="C135" s="324">
        <v>2849</v>
      </c>
      <c r="D135" s="330">
        <v>-40450.608070348004</v>
      </c>
      <c r="E135" s="331">
        <f t="shared" si="5"/>
        <v>-14.198177630869781</v>
      </c>
      <c r="F135" s="332">
        <f t="shared" si="6"/>
        <v>655.03065162517817</v>
      </c>
      <c r="G135" s="332">
        <f t="shared" si="7"/>
        <v>669.2288292560479</v>
      </c>
      <c r="H135" s="332"/>
      <c r="I135" s="444">
        <v>626384.09737415158</v>
      </c>
      <c r="J135" s="322">
        <v>1239798.2291059811</v>
      </c>
      <c r="K135" s="319">
        <v>1866182.3264801325</v>
      </c>
      <c r="L135" s="334">
        <f t="shared" si="8"/>
        <v>1906632.9345504805</v>
      </c>
      <c r="M135" s="335">
        <f t="shared" si="9"/>
        <v>-2.1215729224715658E-2</v>
      </c>
      <c r="N135" s="325">
        <v>9</v>
      </c>
      <c r="O135" s="325">
        <v>9</v>
      </c>
    </row>
    <row r="136" spans="1:15" ht="15.75">
      <c r="A136" s="342">
        <v>418</v>
      </c>
      <c r="B136" s="344" t="s">
        <v>148</v>
      </c>
      <c r="C136" s="324">
        <v>24854</v>
      </c>
      <c r="D136" s="330">
        <v>-455456.53653178597</v>
      </c>
      <c r="E136" s="331">
        <f t="shared" si="5"/>
        <v>-18.325281102912449</v>
      </c>
      <c r="F136" s="332">
        <f t="shared" si="6"/>
        <v>845.43390948687272</v>
      </c>
      <c r="G136" s="332">
        <f t="shared" si="7"/>
        <v>863.75919058978513</v>
      </c>
      <c r="H136" s="332"/>
      <c r="I136" s="444">
        <v>19699465.806367256</v>
      </c>
      <c r="J136" s="322">
        <v>1312948.5800194794</v>
      </c>
      <c r="K136" s="319">
        <v>21012414.386386734</v>
      </c>
      <c r="L136" s="334">
        <f t="shared" si="8"/>
        <v>21467870.922918521</v>
      </c>
      <c r="M136" s="335">
        <f t="shared" si="9"/>
        <v>-2.1215729224715658E-2</v>
      </c>
      <c r="N136" s="325">
        <v>6</v>
      </c>
      <c r="O136" s="325">
        <v>6</v>
      </c>
    </row>
    <row r="137" spans="1:15" ht="15.75">
      <c r="A137" s="342">
        <v>420</v>
      </c>
      <c r="B137" s="344" t="s">
        <v>149</v>
      </c>
      <c r="C137" s="324">
        <v>8971</v>
      </c>
      <c r="D137" s="330">
        <v>-107749.33737892407</v>
      </c>
      <c r="E137" s="331">
        <f t="shared" si="5"/>
        <v>-12.010850226164761</v>
      </c>
      <c r="F137" s="332">
        <f t="shared" si="6"/>
        <v>554.11865203824459</v>
      </c>
      <c r="G137" s="332">
        <f t="shared" si="7"/>
        <v>566.12950226440933</v>
      </c>
      <c r="H137" s="332"/>
      <c r="I137" s="444">
        <v>2321310.7091847919</v>
      </c>
      <c r="J137" s="322">
        <v>2649687.7182503012</v>
      </c>
      <c r="K137" s="319">
        <v>4970998.4274350926</v>
      </c>
      <c r="L137" s="334">
        <f t="shared" si="8"/>
        <v>5078747.7648140164</v>
      </c>
      <c r="M137" s="335">
        <f t="shared" si="9"/>
        <v>-2.1215729224715662E-2</v>
      </c>
      <c r="N137" s="325">
        <v>11</v>
      </c>
      <c r="O137" s="325">
        <v>11</v>
      </c>
    </row>
    <row r="138" spans="1:15" ht="15.75">
      <c r="A138" s="342">
        <v>421</v>
      </c>
      <c r="B138" s="344" t="s">
        <v>150</v>
      </c>
      <c r="C138" s="324">
        <v>665</v>
      </c>
      <c r="D138" s="330">
        <v>-25090.246715945472</v>
      </c>
      <c r="E138" s="331">
        <f t="shared" ref="E138:E201" si="10">D138/C138</f>
        <v>-37.729694309692441</v>
      </c>
      <c r="F138" s="332">
        <f t="shared" ref="F138:F201" si="11">K138/C138</f>
        <v>1740.6534057978697</v>
      </c>
      <c r="G138" s="332">
        <f t="shared" ref="G138:G201" si="12">L138/C138</f>
        <v>1778.3831001075621</v>
      </c>
      <c r="H138" s="332"/>
      <c r="I138" s="444">
        <v>1122968.4790624792</v>
      </c>
      <c r="J138" s="322">
        <v>34566.035793104245</v>
      </c>
      <c r="K138" s="319">
        <v>1157534.5148555834</v>
      </c>
      <c r="L138" s="334">
        <f t="shared" ref="L138:L201" si="13">K138-D138</f>
        <v>1182624.7615715289</v>
      </c>
      <c r="M138" s="335">
        <f t="shared" ref="M138:M201" si="14">D138/L138</f>
        <v>-2.1215729224715658E-2</v>
      </c>
      <c r="N138" s="325">
        <v>16</v>
      </c>
      <c r="O138" s="325">
        <v>16</v>
      </c>
    </row>
    <row r="139" spans="1:15" ht="15.75">
      <c r="A139" s="342">
        <v>422</v>
      </c>
      <c r="B139" s="344" t="s">
        <v>151</v>
      </c>
      <c r="C139" s="324">
        <v>10049</v>
      </c>
      <c r="D139" s="330">
        <v>-109298.65585914999</v>
      </c>
      <c r="E139" s="331">
        <f t="shared" si="10"/>
        <v>-10.876570390999104</v>
      </c>
      <c r="F139" s="332">
        <f t="shared" si="11"/>
        <v>501.78883346079203</v>
      </c>
      <c r="G139" s="332">
        <f t="shared" si="12"/>
        <v>512.6654038517911</v>
      </c>
      <c r="H139" s="332"/>
      <c r="I139" s="444">
        <v>2417112.3546601767</v>
      </c>
      <c r="J139" s="322">
        <v>2625363.6327873226</v>
      </c>
      <c r="K139" s="319">
        <v>5042475.9874474993</v>
      </c>
      <c r="L139" s="334">
        <f t="shared" si="13"/>
        <v>5151774.6433066493</v>
      </c>
      <c r="M139" s="335">
        <f t="shared" si="14"/>
        <v>-2.1215729224715662E-2</v>
      </c>
      <c r="N139" s="325">
        <v>12</v>
      </c>
      <c r="O139" s="325">
        <v>12</v>
      </c>
    </row>
    <row r="140" spans="1:15" ht="15.75">
      <c r="A140" s="342">
        <v>423</v>
      </c>
      <c r="B140" s="344" t="s">
        <v>152</v>
      </c>
      <c r="C140" s="324">
        <v>20666</v>
      </c>
      <c r="D140" s="330">
        <v>-371087.7806447008</v>
      </c>
      <c r="E140" s="331">
        <f t="shared" si="10"/>
        <v>-17.956439593762742</v>
      </c>
      <c r="F140" s="332">
        <f t="shared" si="11"/>
        <v>828.41746552018685</v>
      </c>
      <c r="G140" s="332">
        <f t="shared" si="12"/>
        <v>846.37390511394949</v>
      </c>
      <c r="H140" s="332"/>
      <c r="I140" s="444">
        <v>15870825.838491121</v>
      </c>
      <c r="J140" s="322">
        <v>1249249.5039490606</v>
      </c>
      <c r="K140" s="319">
        <v>17120075.34244018</v>
      </c>
      <c r="L140" s="334">
        <f t="shared" si="13"/>
        <v>17491163.12308488</v>
      </c>
      <c r="M140" s="335">
        <f t="shared" si="14"/>
        <v>-2.1215729224715665E-2</v>
      </c>
      <c r="N140" s="325">
        <v>2</v>
      </c>
      <c r="O140" s="325">
        <v>2</v>
      </c>
    </row>
    <row r="141" spans="1:15" ht="15.75">
      <c r="A141" s="342">
        <v>425</v>
      </c>
      <c r="B141" s="344" t="s">
        <v>153</v>
      </c>
      <c r="C141" s="324">
        <v>10190</v>
      </c>
      <c r="D141" s="330">
        <v>-439560.43877377833</v>
      </c>
      <c r="E141" s="331">
        <f t="shared" si="10"/>
        <v>-43.136451302627904</v>
      </c>
      <c r="F141" s="332">
        <f t="shared" si="11"/>
        <v>1990.093273951185</v>
      </c>
      <c r="G141" s="332">
        <f t="shared" si="12"/>
        <v>2033.2297252538126</v>
      </c>
      <c r="H141" s="332"/>
      <c r="I141" s="444">
        <v>14920000.311785348</v>
      </c>
      <c r="J141" s="322">
        <v>5359050.1497772252</v>
      </c>
      <c r="K141" s="319">
        <v>20279050.461562574</v>
      </c>
      <c r="L141" s="334">
        <f t="shared" si="13"/>
        <v>20718610.900336351</v>
      </c>
      <c r="M141" s="335">
        <f t="shared" si="14"/>
        <v>-2.1215729224715658E-2</v>
      </c>
      <c r="N141" s="325">
        <v>17</v>
      </c>
      <c r="O141" s="325">
        <v>17</v>
      </c>
    </row>
    <row r="142" spans="1:15" ht="15.75">
      <c r="A142" s="342">
        <v>426</v>
      </c>
      <c r="B142" s="344" t="s">
        <v>154</v>
      </c>
      <c r="C142" s="324">
        <v>11913</v>
      </c>
      <c r="D142" s="330">
        <v>-212898.71216864971</v>
      </c>
      <c r="E142" s="331">
        <f t="shared" si="10"/>
        <v>-17.871125003664041</v>
      </c>
      <c r="F142" s="332">
        <f t="shared" si="11"/>
        <v>824.48149056633201</v>
      </c>
      <c r="G142" s="332">
        <f t="shared" si="12"/>
        <v>842.35261556999592</v>
      </c>
      <c r="H142" s="332"/>
      <c r="I142" s="444">
        <v>4048428.2206663438</v>
      </c>
      <c r="J142" s="322">
        <v>5773619.7764503695</v>
      </c>
      <c r="K142" s="319">
        <v>9822047.9971167129</v>
      </c>
      <c r="L142" s="334">
        <f t="shared" si="13"/>
        <v>10034946.709285362</v>
      </c>
      <c r="M142" s="335">
        <f t="shared" si="14"/>
        <v>-2.1215729224715662E-2</v>
      </c>
      <c r="N142" s="325">
        <v>12</v>
      </c>
      <c r="O142" s="325">
        <v>12</v>
      </c>
    </row>
    <row r="143" spans="1:15" ht="15.75">
      <c r="A143" s="342">
        <v>430</v>
      </c>
      <c r="B143" s="344" t="s">
        <v>155</v>
      </c>
      <c r="C143" s="324">
        <v>15295</v>
      </c>
      <c r="D143" s="330">
        <v>-233925.80964584494</v>
      </c>
      <c r="E143" s="331">
        <f t="shared" si="10"/>
        <v>-15.294266730686168</v>
      </c>
      <c r="F143" s="332">
        <f t="shared" si="11"/>
        <v>705.59854674229257</v>
      </c>
      <c r="G143" s="332">
        <f t="shared" si="12"/>
        <v>720.89281347297867</v>
      </c>
      <c r="H143" s="332"/>
      <c r="I143" s="444">
        <v>4250409.6889785184</v>
      </c>
      <c r="J143" s="322">
        <v>6541720.0834448449</v>
      </c>
      <c r="K143" s="319">
        <v>10792129.772423364</v>
      </c>
      <c r="L143" s="334">
        <f t="shared" si="13"/>
        <v>11026055.582069209</v>
      </c>
      <c r="M143" s="335">
        <f t="shared" si="14"/>
        <v>-2.1215729224715658E-2</v>
      </c>
      <c r="N143" s="325">
        <v>2</v>
      </c>
      <c r="O143" s="325">
        <v>2</v>
      </c>
    </row>
    <row r="144" spans="1:15" ht="15.75">
      <c r="A144" s="342">
        <v>433</v>
      </c>
      <c r="B144" s="344" t="s">
        <v>156</v>
      </c>
      <c r="C144" s="324">
        <v>7657</v>
      </c>
      <c r="D144" s="330">
        <v>-104370.14312319578</v>
      </c>
      <c r="E144" s="331">
        <f t="shared" si="10"/>
        <v>-13.630683443018908</v>
      </c>
      <c r="F144" s="332">
        <f t="shared" si="11"/>
        <v>628.84939813436051</v>
      </c>
      <c r="G144" s="332">
        <f t="shared" si="12"/>
        <v>642.48008157737945</v>
      </c>
      <c r="H144" s="332"/>
      <c r="I144" s="444">
        <v>2576425.8478786387</v>
      </c>
      <c r="J144" s="322">
        <v>2238673.9936361602</v>
      </c>
      <c r="K144" s="319">
        <v>4815099.8415147988</v>
      </c>
      <c r="L144" s="334">
        <f t="shared" si="13"/>
        <v>4919469.9846379943</v>
      </c>
      <c r="M144" s="335">
        <f t="shared" si="14"/>
        <v>-2.1215729224715658E-2</v>
      </c>
      <c r="N144" s="325">
        <v>5</v>
      </c>
      <c r="O144" s="325">
        <v>5</v>
      </c>
    </row>
    <row r="145" spans="1:15" ht="15.75">
      <c r="A145" s="342">
        <v>434</v>
      </c>
      <c r="B145" s="344" t="s">
        <v>157</v>
      </c>
      <c r="C145" s="324">
        <v>14352</v>
      </c>
      <c r="D145" s="330">
        <v>-149422.64270514782</v>
      </c>
      <c r="E145" s="331">
        <f t="shared" si="10"/>
        <v>-10.411276665631815</v>
      </c>
      <c r="F145" s="332">
        <f t="shared" si="11"/>
        <v>480.32258194258446</v>
      </c>
      <c r="G145" s="332">
        <f t="shared" si="12"/>
        <v>490.73385860821628</v>
      </c>
      <c r="H145" s="332"/>
      <c r="I145" s="444">
        <v>7327638.9426137581</v>
      </c>
      <c r="J145" s="322">
        <v>-434049.24657378608</v>
      </c>
      <c r="K145" s="319">
        <v>6893589.6960399719</v>
      </c>
      <c r="L145" s="334">
        <f t="shared" si="13"/>
        <v>7043012.33874512</v>
      </c>
      <c r="M145" s="335">
        <f t="shared" si="14"/>
        <v>-2.1215729224715658E-2</v>
      </c>
      <c r="N145" s="325">
        <v>1</v>
      </c>
      <c r="O145" s="326">
        <v>34</v>
      </c>
    </row>
    <row r="146" spans="1:15" ht="15.75">
      <c r="A146" s="342">
        <v>435</v>
      </c>
      <c r="B146" s="344" t="s">
        <v>158</v>
      </c>
      <c r="C146" s="324">
        <v>711</v>
      </c>
      <c r="D146" s="330">
        <v>-23224.876572761354</v>
      </c>
      <c r="E146" s="331">
        <f t="shared" si="10"/>
        <v>-32.665086600226942</v>
      </c>
      <c r="F146" s="332">
        <f t="shared" si="11"/>
        <v>1506.9985400533949</v>
      </c>
      <c r="G146" s="332">
        <f t="shared" si="12"/>
        <v>1539.663626653622</v>
      </c>
      <c r="H146" s="332"/>
      <c r="I146" s="444">
        <v>1036572.7058743556</v>
      </c>
      <c r="J146" s="322">
        <v>34903.256103608262</v>
      </c>
      <c r="K146" s="319">
        <v>1071475.9619779638</v>
      </c>
      <c r="L146" s="334">
        <f t="shared" si="13"/>
        <v>1094700.8385507253</v>
      </c>
      <c r="M146" s="335">
        <f t="shared" si="14"/>
        <v>-2.1215729224715651E-2</v>
      </c>
      <c r="N146" s="325">
        <v>13</v>
      </c>
      <c r="O146" s="325">
        <v>13</v>
      </c>
    </row>
    <row r="147" spans="1:15" ht="15.75">
      <c r="A147" s="342">
        <v>436</v>
      </c>
      <c r="B147" s="344" t="s">
        <v>159</v>
      </c>
      <c r="C147" s="324">
        <v>2008</v>
      </c>
      <c r="D147" s="330">
        <v>-83323.369259706742</v>
      </c>
      <c r="E147" s="331">
        <f t="shared" si="10"/>
        <v>-41.49570182256312</v>
      </c>
      <c r="F147" s="332">
        <f t="shared" si="11"/>
        <v>1914.3975594009034</v>
      </c>
      <c r="G147" s="332">
        <f t="shared" si="12"/>
        <v>1955.8932612234664</v>
      </c>
      <c r="H147" s="332"/>
      <c r="I147" s="444">
        <v>2419260.2871867009</v>
      </c>
      <c r="J147" s="322">
        <v>1424850.012090313</v>
      </c>
      <c r="K147" s="319">
        <v>3844110.2992770141</v>
      </c>
      <c r="L147" s="334">
        <f t="shared" si="13"/>
        <v>3927433.6685367208</v>
      </c>
      <c r="M147" s="335">
        <f t="shared" si="14"/>
        <v>-2.1215729224715658E-2</v>
      </c>
      <c r="N147" s="325">
        <v>17</v>
      </c>
      <c r="O147" s="325">
        <v>17</v>
      </c>
    </row>
    <row r="148" spans="1:15" ht="15.75">
      <c r="A148" s="342">
        <v>440</v>
      </c>
      <c r="B148" s="344" t="s">
        <v>160</v>
      </c>
      <c r="C148" s="324">
        <v>5884</v>
      </c>
      <c r="D148" s="330">
        <v>-277664.93783769774</v>
      </c>
      <c r="E148" s="331">
        <f t="shared" si="10"/>
        <v>-47.189826281049925</v>
      </c>
      <c r="F148" s="332">
        <f t="shared" si="11"/>
        <v>2177.0950795649042</v>
      </c>
      <c r="G148" s="332">
        <f t="shared" si="12"/>
        <v>2224.2849058459542</v>
      </c>
      <c r="H148" s="332"/>
      <c r="I148" s="444">
        <v>9536242.4352069534</v>
      </c>
      <c r="J148" s="322">
        <v>3273785.0129529429</v>
      </c>
      <c r="K148" s="319">
        <v>12810027.448159896</v>
      </c>
      <c r="L148" s="334">
        <f t="shared" si="13"/>
        <v>13087692.385997593</v>
      </c>
      <c r="M148" s="335">
        <f t="shared" si="14"/>
        <v>-2.1215729224715658E-2</v>
      </c>
      <c r="N148" s="325">
        <v>15</v>
      </c>
      <c r="O148" s="325">
        <v>15</v>
      </c>
    </row>
    <row r="149" spans="1:15" ht="15.75">
      <c r="A149" s="342">
        <v>441</v>
      </c>
      <c r="B149" s="344" t="s">
        <v>161</v>
      </c>
      <c r="C149" s="324">
        <v>4358</v>
      </c>
      <c r="D149" s="330">
        <v>-22121.378805402779</v>
      </c>
      <c r="E149" s="331">
        <f t="shared" si="10"/>
        <v>-5.0760391935297795</v>
      </c>
      <c r="F149" s="332">
        <f t="shared" si="11"/>
        <v>234.18225543140144</v>
      </c>
      <c r="G149" s="332">
        <f t="shared" si="12"/>
        <v>239.25829462493121</v>
      </c>
      <c r="H149" s="332"/>
      <c r="I149" s="444">
        <v>-259939.97702757199</v>
      </c>
      <c r="J149" s="322">
        <v>1280506.2461976195</v>
      </c>
      <c r="K149" s="319">
        <v>1020566.2691700475</v>
      </c>
      <c r="L149" s="334">
        <f t="shared" si="13"/>
        <v>1042687.6479754503</v>
      </c>
      <c r="M149" s="335">
        <f t="shared" si="14"/>
        <v>-2.1215729224715645E-2</v>
      </c>
      <c r="N149" s="325">
        <v>9</v>
      </c>
      <c r="O149" s="325">
        <v>9</v>
      </c>
    </row>
    <row r="150" spans="1:15" ht="15.75">
      <c r="A150" s="342">
        <v>444</v>
      </c>
      <c r="B150" s="344" t="s">
        <v>162</v>
      </c>
      <c r="C150" s="324">
        <v>45687</v>
      </c>
      <c r="D150" s="330">
        <v>-489079.16948788409</v>
      </c>
      <c r="E150" s="331">
        <f t="shared" si="10"/>
        <v>-10.704996377260141</v>
      </c>
      <c r="F150" s="332">
        <f t="shared" si="11"/>
        <v>493.87329380892669</v>
      </c>
      <c r="G150" s="332">
        <f t="shared" si="12"/>
        <v>504.57829018618679</v>
      </c>
      <c r="H150" s="332"/>
      <c r="I150" s="444">
        <v>20695957.40703398</v>
      </c>
      <c r="J150" s="322">
        <v>1867631.7672144542</v>
      </c>
      <c r="K150" s="319">
        <v>22563589.174248435</v>
      </c>
      <c r="L150" s="334">
        <f t="shared" si="13"/>
        <v>23052668.343736317</v>
      </c>
      <c r="M150" s="335">
        <f t="shared" si="14"/>
        <v>-2.1215729224715658E-2</v>
      </c>
      <c r="N150" s="325">
        <v>1</v>
      </c>
      <c r="O150" s="326">
        <v>33</v>
      </c>
    </row>
    <row r="151" spans="1:15" ht="15.75">
      <c r="A151" s="342">
        <v>445</v>
      </c>
      <c r="B151" s="344" t="s">
        <v>163</v>
      </c>
      <c r="C151" s="324">
        <v>14868</v>
      </c>
      <c r="D151" s="330">
        <v>-172294.92187246715</v>
      </c>
      <c r="E151" s="331">
        <f t="shared" si="10"/>
        <v>-11.588305210685172</v>
      </c>
      <c r="F151" s="332">
        <f t="shared" si="11"/>
        <v>534.62460540589473</v>
      </c>
      <c r="G151" s="332">
        <f t="shared" si="12"/>
        <v>546.21291061657985</v>
      </c>
      <c r="H151" s="332"/>
      <c r="I151" s="444">
        <v>7981952.6402976802</v>
      </c>
      <c r="J151" s="322">
        <v>-33154.007122837866</v>
      </c>
      <c r="K151" s="319">
        <v>7948798.6331748422</v>
      </c>
      <c r="L151" s="334">
        <f t="shared" si="13"/>
        <v>8121093.555047309</v>
      </c>
      <c r="M151" s="335">
        <f t="shared" si="14"/>
        <v>-2.1215729224715655E-2</v>
      </c>
      <c r="N151" s="325">
        <v>2</v>
      </c>
      <c r="O151" s="325">
        <v>2</v>
      </c>
    </row>
    <row r="152" spans="1:15" ht="15.75">
      <c r="A152" s="342">
        <v>475</v>
      </c>
      <c r="B152" s="344" t="s">
        <v>164</v>
      </c>
      <c r="C152" s="324">
        <v>5415</v>
      </c>
      <c r="D152" s="330">
        <v>-119450.33085075967</v>
      </c>
      <c r="E152" s="331">
        <f t="shared" si="10"/>
        <v>-22.059156205126438</v>
      </c>
      <c r="F152" s="332">
        <f t="shared" si="11"/>
        <v>1017.6956394692176</v>
      </c>
      <c r="G152" s="332">
        <f t="shared" si="12"/>
        <v>1039.754795674344</v>
      </c>
      <c r="H152" s="332"/>
      <c r="I152" s="444">
        <v>3795577.5724092308</v>
      </c>
      <c r="J152" s="322">
        <v>1715244.3153165821</v>
      </c>
      <c r="K152" s="319">
        <v>5510821.8877258133</v>
      </c>
      <c r="L152" s="334">
        <f t="shared" si="13"/>
        <v>5630272.2185765728</v>
      </c>
      <c r="M152" s="335">
        <f t="shared" si="14"/>
        <v>-2.1215729224715658E-2</v>
      </c>
      <c r="N152" s="325">
        <v>15</v>
      </c>
      <c r="O152" s="325">
        <v>15</v>
      </c>
    </row>
    <row r="153" spans="1:15" ht="15.75">
      <c r="A153" s="342">
        <v>480</v>
      </c>
      <c r="B153" s="344" t="s">
        <v>165</v>
      </c>
      <c r="C153" s="324">
        <v>1910</v>
      </c>
      <c r="D153" s="330">
        <v>-38486.810232644544</v>
      </c>
      <c r="E153" s="331">
        <f t="shared" si="10"/>
        <v>-20.150162425468348</v>
      </c>
      <c r="F153" s="332">
        <f t="shared" si="11"/>
        <v>929.62451710777339</v>
      </c>
      <c r="G153" s="332">
        <f t="shared" si="12"/>
        <v>949.77467953324162</v>
      </c>
      <c r="H153" s="332"/>
      <c r="I153" s="444">
        <v>775327.83245425287</v>
      </c>
      <c r="J153" s="322">
        <v>1000254.9952215942</v>
      </c>
      <c r="K153" s="319">
        <v>1775582.8276758471</v>
      </c>
      <c r="L153" s="334">
        <f t="shared" si="13"/>
        <v>1814069.6379084915</v>
      </c>
      <c r="M153" s="335">
        <f t="shared" si="14"/>
        <v>-2.1215729224715662E-2</v>
      </c>
      <c r="N153" s="325">
        <v>2</v>
      </c>
      <c r="O153" s="325">
        <v>2</v>
      </c>
    </row>
    <row r="154" spans="1:15" ht="15.75">
      <c r="A154" s="342">
        <v>481</v>
      </c>
      <c r="B154" s="344" t="s">
        <v>166</v>
      </c>
      <c r="C154" s="324">
        <v>9592</v>
      </c>
      <c r="D154" s="330">
        <v>-139411.81510056619</v>
      </c>
      <c r="E154" s="331">
        <f t="shared" si="10"/>
        <v>-14.534175886214157</v>
      </c>
      <c r="F154" s="332">
        <f t="shared" si="11"/>
        <v>670.53187733633069</v>
      </c>
      <c r="G154" s="332">
        <f t="shared" si="12"/>
        <v>685.06605322254484</v>
      </c>
      <c r="H154" s="332"/>
      <c r="I154" s="444">
        <v>5935597.2346226517</v>
      </c>
      <c r="J154" s="322">
        <v>496144.5327874319</v>
      </c>
      <c r="K154" s="319">
        <v>6431741.7674100837</v>
      </c>
      <c r="L154" s="334">
        <f t="shared" si="13"/>
        <v>6571153.5825106502</v>
      </c>
      <c r="M154" s="335">
        <f t="shared" si="14"/>
        <v>-2.1215729224715658E-2</v>
      </c>
      <c r="N154" s="325">
        <v>2</v>
      </c>
      <c r="O154" s="325">
        <v>2</v>
      </c>
    </row>
    <row r="155" spans="1:15" ht="15.75">
      <c r="A155" s="342">
        <v>483</v>
      </c>
      <c r="B155" s="344" t="s">
        <v>167</v>
      </c>
      <c r="C155" s="324">
        <v>1059</v>
      </c>
      <c r="D155" s="330">
        <v>-39035.760121211424</v>
      </c>
      <c r="E155" s="331">
        <f t="shared" si="10"/>
        <v>-36.860963287262912</v>
      </c>
      <c r="F155" s="332">
        <f t="shared" si="11"/>
        <v>1700.5746391770188</v>
      </c>
      <c r="G155" s="332">
        <f t="shared" si="12"/>
        <v>1737.4356024642816</v>
      </c>
      <c r="H155" s="332"/>
      <c r="I155" s="444">
        <v>850188.54273622122</v>
      </c>
      <c r="J155" s="322">
        <v>950720.00015224156</v>
      </c>
      <c r="K155" s="319">
        <v>1800908.5428884628</v>
      </c>
      <c r="L155" s="334">
        <f t="shared" si="13"/>
        <v>1839944.3030096742</v>
      </c>
      <c r="M155" s="335">
        <f t="shared" si="14"/>
        <v>-2.1215729224715655E-2</v>
      </c>
      <c r="N155" s="325">
        <v>17</v>
      </c>
      <c r="O155" s="325">
        <v>17</v>
      </c>
    </row>
    <row r="156" spans="1:15" ht="15.75">
      <c r="A156" s="342">
        <v>484</v>
      </c>
      <c r="B156" s="344" t="s">
        <v>168</v>
      </c>
      <c r="C156" s="324">
        <v>2904</v>
      </c>
      <c r="D156" s="330">
        <v>-17064.279273714175</v>
      </c>
      <c r="E156" s="331">
        <f t="shared" si="10"/>
        <v>-5.876129226485598</v>
      </c>
      <c r="F156" s="332">
        <f t="shared" si="11"/>
        <v>271.09428099349827</v>
      </c>
      <c r="G156" s="332">
        <f t="shared" si="12"/>
        <v>276.97041021998382</v>
      </c>
      <c r="H156" s="332"/>
      <c r="I156" s="444">
        <v>832993.3467992025</v>
      </c>
      <c r="J156" s="322">
        <v>-45735.55479408364</v>
      </c>
      <c r="K156" s="319">
        <v>787257.79200511891</v>
      </c>
      <c r="L156" s="334">
        <f t="shared" si="13"/>
        <v>804322.07127883309</v>
      </c>
      <c r="M156" s="335">
        <f t="shared" si="14"/>
        <v>-2.1215729224715665E-2</v>
      </c>
      <c r="N156" s="325">
        <v>4</v>
      </c>
      <c r="O156" s="325">
        <v>4</v>
      </c>
    </row>
    <row r="157" spans="1:15" ht="15.75">
      <c r="A157" s="342">
        <v>489</v>
      </c>
      <c r="B157" s="344" t="s">
        <v>169</v>
      </c>
      <c r="C157" s="324">
        <v>1703</v>
      </c>
      <c r="D157" s="330">
        <v>-45485.045990508363</v>
      </c>
      <c r="E157" s="331">
        <f t="shared" si="10"/>
        <v>-26.708776271584476</v>
      </c>
      <c r="F157" s="332">
        <f t="shared" si="11"/>
        <v>1232.2051167502771</v>
      </c>
      <c r="G157" s="332">
        <f t="shared" si="12"/>
        <v>1258.9138930218617</v>
      </c>
      <c r="H157" s="332"/>
      <c r="I157" s="444">
        <v>1164362.9488109075</v>
      </c>
      <c r="J157" s="322">
        <v>934082.36501481454</v>
      </c>
      <c r="K157" s="319">
        <v>2098445.3138257219</v>
      </c>
      <c r="L157" s="334">
        <f t="shared" si="13"/>
        <v>2143930.3598162304</v>
      </c>
      <c r="M157" s="335">
        <f t="shared" si="14"/>
        <v>-2.1215729224715662E-2</v>
      </c>
      <c r="N157" s="325">
        <v>8</v>
      </c>
      <c r="O157" s="325">
        <v>8</v>
      </c>
    </row>
    <row r="158" spans="1:15" ht="15.75">
      <c r="A158" s="342">
        <v>491</v>
      </c>
      <c r="B158" s="344" t="s">
        <v>170</v>
      </c>
      <c r="C158" s="324">
        <v>51890</v>
      </c>
      <c r="D158" s="330">
        <v>-142789.62216090507</v>
      </c>
      <c r="E158" s="331">
        <f t="shared" si="10"/>
        <v>-2.7517753355348828</v>
      </c>
      <c r="F158" s="332">
        <f t="shared" si="11"/>
        <v>126.95271449784551</v>
      </c>
      <c r="G158" s="332">
        <f t="shared" si="12"/>
        <v>129.70448983338039</v>
      </c>
      <c r="H158" s="332"/>
      <c r="I158" s="444">
        <v>-4213192.4895297624</v>
      </c>
      <c r="J158" s="322">
        <v>10800768.844822966</v>
      </c>
      <c r="K158" s="319">
        <v>6587576.3552932031</v>
      </c>
      <c r="L158" s="334">
        <f t="shared" si="13"/>
        <v>6730365.9774541082</v>
      </c>
      <c r="M158" s="335">
        <f t="shared" si="14"/>
        <v>-2.1215729224715655E-2</v>
      </c>
      <c r="N158" s="325">
        <v>10</v>
      </c>
      <c r="O158" s="325">
        <v>10</v>
      </c>
    </row>
    <row r="159" spans="1:15" ht="15.75">
      <c r="A159" s="342">
        <v>494</v>
      </c>
      <c r="B159" s="344" t="s">
        <v>171</v>
      </c>
      <c r="C159" s="324">
        <v>8749</v>
      </c>
      <c r="D159" s="330">
        <v>-222709.79650039563</v>
      </c>
      <c r="E159" s="331">
        <f t="shared" si="10"/>
        <v>-25.455457366601397</v>
      </c>
      <c r="F159" s="332">
        <f t="shared" si="11"/>
        <v>1174.383449747022</v>
      </c>
      <c r="G159" s="332">
        <f t="shared" si="12"/>
        <v>1199.8389071136235</v>
      </c>
      <c r="H159" s="332"/>
      <c r="I159" s="444">
        <v>5103875.957281095</v>
      </c>
      <c r="J159" s="322">
        <v>5170804.8445556015</v>
      </c>
      <c r="K159" s="319">
        <v>10274680.801836696</v>
      </c>
      <c r="L159" s="334">
        <f t="shared" si="13"/>
        <v>10497390.598337092</v>
      </c>
      <c r="M159" s="335">
        <f t="shared" si="14"/>
        <v>-2.1215729224715658E-2</v>
      </c>
      <c r="N159" s="325">
        <v>17</v>
      </c>
      <c r="O159" s="325">
        <v>17</v>
      </c>
    </row>
    <row r="160" spans="1:15" ht="15.75">
      <c r="A160" s="342">
        <v>495</v>
      </c>
      <c r="B160" s="344" t="s">
        <v>172</v>
      </c>
      <c r="C160" s="324">
        <v>1393</v>
      </c>
      <c r="D160" s="330">
        <v>-19277.150480412642</v>
      </c>
      <c r="E160" s="331">
        <f t="shared" si="10"/>
        <v>-13.838586130949491</v>
      </c>
      <c r="F160" s="332">
        <f t="shared" si="11"/>
        <v>638.44095535320434</v>
      </c>
      <c r="G160" s="332">
        <f t="shared" si="12"/>
        <v>652.27954148415381</v>
      </c>
      <c r="H160" s="332"/>
      <c r="I160" s="444">
        <v>628246.7000548736</v>
      </c>
      <c r="J160" s="322">
        <v>261101.55075214</v>
      </c>
      <c r="K160" s="319">
        <v>889348.2508070136</v>
      </c>
      <c r="L160" s="334">
        <f t="shared" si="13"/>
        <v>908625.40128742624</v>
      </c>
      <c r="M160" s="335">
        <f t="shared" si="14"/>
        <v>-2.1215729224715658E-2</v>
      </c>
      <c r="N160" s="325">
        <v>13</v>
      </c>
      <c r="O160" s="325">
        <v>13</v>
      </c>
    </row>
    <row r="161" spans="1:15" ht="15.75">
      <c r="A161" s="342">
        <v>498</v>
      </c>
      <c r="B161" s="344" t="s">
        <v>173</v>
      </c>
      <c r="C161" s="324">
        <v>2313</v>
      </c>
      <c r="D161" s="330">
        <v>-88369.783369033903</v>
      </c>
      <c r="E161" s="331">
        <f t="shared" si="10"/>
        <v>-38.205699683974885</v>
      </c>
      <c r="F161" s="332">
        <f t="shared" si="11"/>
        <v>1762.6138375236569</v>
      </c>
      <c r="G161" s="332">
        <f t="shared" si="12"/>
        <v>1800.8195372076318</v>
      </c>
      <c r="H161" s="332"/>
      <c r="I161" s="444">
        <v>3721122.6602881211</v>
      </c>
      <c r="J161" s="322">
        <v>355803.14590409742</v>
      </c>
      <c r="K161" s="319">
        <v>4076925.8061922183</v>
      </c>
      <c r="L161" s="334">
        <f t="shared" si="13"/>
        <v>4165295.5895612524</v>
      </c>
      <c r="M161" s="335">
        <f t="shared" si="14"/>
        <v>-2.1215729224715658E-2</v>
      </c>
      <c r="N161" s="325">
        <v>19</v>
      </c>
      <c r="O161" s="325">
        <v>19</v>
      </c>
    </row>
    <row r="162" spans="1:15" ht="15.75">
      <c r="A162" s="342">
        <v>499</v>
      </c>
      <c r="B162" s="344" t="s">
        <v>174</v>
      </c>
      <c r="C162" s="324">
        <v>19738</v>
      </c>
      <c r="D162" s="330">
        <v>-469672.59595851554</v>
      </c>
      <c r="E162" s="331">
        <f t="shared" si="10"/>
        <v>-23.795348868097857</v>
      </c>
      <c r="F162" s="332">
        <f t="shared" si="11"/>
        <v>1097.7946099807841</v>
      </c>
      <c r="G162" s="332">
        <f t="shared" si="12"/>
        <v>1121.5899588488821</v>
      </c>
      <c r="H162" s="332"/>
      <c r="I162" s="444">
        <v>17926880.324504517</v>
      </c>
      <c r="J162" s="322">
        <v>3741389.687296201</v>
      </c>
      <c r="K162" s="319">
        <v>21668270.011800718</v>
      </c>
      <c r="L162" s="334">
        <f t="shared" si="13"/>
        <v>22137942.607759234</v>
      </c>
      <c r="M162" s="335">
        <f t="shared" si="14"/>
        <v>-2.1215729224715658E-2</v>
      </c>
      <c r="N162" s="325">
        <v>15</v>
      </c>
      <c r="O162" s="325">
        <v>15</v>
      </c>
    </row>
    <row r="163" spans="1:15" ht="15.75">
      <c r="A163" s="342">
        <v>500</v>
      </c>
      <c r="B163" s="344" t="s">
        <v>175</v>
      </c>
      <c r="C163" s="324">
        <v>10614</v>
      </c>
      <c r="D163" s="330">
        <v>-277387.50323412416</v>
      </c>
      <c r="E163" s="331">
        <f t="shared" si="10"/>
        <v>-26.134115624093099</v>
      </c>
      <c r="F163" s="332">
        <f t="shared" si="11"/>
        <v>1205.69323979142</v>
      </c>
      <c r="G163" s="332">
        <f t="shared" si="12"/>
        <v>1231.827355415513</v>
      </c>
      <c r="H163" s="332"/>
      <c r="I163" s="444">
        <v>11937815.50104277</v>
      </c>
      <c r="J163" s="322">
        <v>859412.54610336025</v>
      </c>
      <c r="K163" s="319">
        <v>12797228.04714613</v>
      </c>
      <c r="L163" s="334">
        <f t="shared" si="13"/>
        <v>13074615.550380254</v>
      </c>
      <c r="M163" s="335">
        <f t="shared" si="14"/>
        <v>-2.1215729224715658E-2</v>
      </c>
      <c r="N163" s="325">
        <v>13</v>
      </c>
      <c r="O163" s="325">
        <v>13</v>
      </c>
    </row>
    <row r="164" spans="1:15" ht="15.75">
      <c r="A164" s="342">
        <v>503</v>
      </c>
      <c r="B164" s="344" t="s">
        <v>176</v>
      </c>
      <c r="C164" s="324">
        <v>7477</v>
      </c>
      <c r="D164" s="330">
        <v>-80503.261902291371</v>
      </c>
      <c r="E164" s="331">
        <f t="shared" si="10"/>
        <v>-10.76678639859454</v>
      </c>
      <c r="F164" s="332">
        <f t="shared" si="11"/>
        <v>496.72396654953275</v>
      </c>
      <c r="G164" s="332">
        <f t="shared" si="12"/>
        <v>507.49075294812724</v>
      </c>
      <c r="H164" s="332"/>
      <c r="I164" s="444">
        <v>871905.11045317631</v>
      </c>
      <c r="J164" s="322">
        <v>2842099.9874376799</v>
      </c>
      <c r="K164" s="319">
        <v>3714005.0978908562</v>
      </c>
      <c r="L164" s="334">
        <f t="shared" si="13"/>
        <v>3794508.3597931475</v>
      </c>
      <c r="M164" s="335">
        <f t="shared" si="14"/>
        <v>-2.1215729224715662E-2</v>
      </c>
      <c r="N164" s="325">
        <v>2</v>
      </c>
      <c r="O164" s="325">
        <v>2</v>
      </c>
    </row>
    <row r="165" spans="1:15" ht="15.75">
      <c r="A165" s="342">
        <v>504</v>
      </c>
      <c r="B165" s="344" t="s">
        <v>177</v>
      </c>
      <c r="C165" s="324">
        <v>1677</v>
      </c>
      <c r="D165" s="330">
        <v>-12229.942086219633</v>
      </c>
      <c r="E165" s="331">
        <f t="shared" si="10"/>
        <v>-7.2927502004887499</v>
      </c>
      <c r="F165" s="332">
        <f t="shared" si="11"/>
        <v>336.44986280349531</v>
      </c>
      <c r="G165" s="332">
        <f t="shared" si="12"/>
        <v>343.74261300398405</v>
      </c>
      <c r="H165" s="332"/>
      <c r="I165" s="444">
        <v>-165712.79105912894</v>
      </c>
      <c r="J165" s="322">
        <v>729939.21098059055</v>
      </c>
      <c r="K165" s="319">
        <v>564226.41992146161</v>
      </c>
      <c r="L165" s="334">
        <f t="shared" si="13"/>
        <v>576456.36200768128</v>
      </c>
      <c r="M165" s="335">
        <f t="shared" si="14"/>
        <v>-2.1215729224715658E-2</v>
      </c>
      <c r="N165" s="325">
        <v>1</v>
      </c>
      <c r="O165" s="326">
        <v>34</v>
      </c>
    </row>
    <row r="166" spans="1:15" ht="15.75">
      <c r="A166" s="342">
        <v>505</v>
      </c>
      <c r="B166" s="344" t="s">
        <v>178</v>
      </c>
      <c r="C166" s="324">
        <v>20934</v>
      </c>
      <c r="D166" s="330">
        <v>-328573.45137337758</v>
      </c>
      <c r="E166" s="331">
        <f t="shared" si="10"/>
        <v>-15.695684120253061</v>
      </c>
      <c r="F166" s="332">
        <f t="shared" si="11"/>
        <v>724.11787373606046</v>
      </c>
      <c r="G166" s="332">
        <f t="shared" si="12"/>
        <v>739.81355785631354</v>
      </c>
      <c r="H166" s="332"/>
      <c r="I166" s="444">
        <v>11716665.295394205</v>
      </c>
      <c r="J166" s="322">
        <v>3442018.273396485</v>
      </c>
      <c r="K166" s="319">
        <v>15158683.568790689</v>
      </c>
      <c r="L166" s="334">
        <f t="shared" si="13"/>
        <v>15487257.020164067</v>
      </c>
      <c r="M166" s="335">
        <f t="shared" si="14"/>
        <v>-2.1215729224715662E-2</v>
      </c>
      <c r="N166" s="325">
        <v>1</v>
      </c>
      <c r="O166" s="326">
        <v>35</v>
      </c>
    </row>
    <row r="167" spans="1:15" ht="15.75">
      <c r="A167" s="342">
        <v>507</v>
      </c>
      <c r="B167" s="344" t="s">
        <v>400</v>
      </c>
      <c r="C167" s="324">
        <v>7057</v>
      </c>
      <c r="D167" s="330">
        <v>-10818.970658895079</v>
      </c>
      <c r="E167" s="331">
        <f t="shared" si="10"/>
        <v>-1.53308355659559</v>
      </c>
      <c r="F167" s="332">
        <f t="shared" si="11"/>
        <v>70.728564410215554</v>
      </c>
      <c r="G167" s="332">
        <f t="shared" si="12"/>
        <v>72.261647966811154</v>
      </c>
      <c r="H167" s="332"/>
      <c r="I167" s="444">
        <v>-876257.30912028975</v>
      </c>
      <c r="J167" s="322">
        <v>1375388.7881631809</v>
      </c>
      <c r="K167" s="319">
        <v>499131.47904289118</v>
      </c>
      <c r="L167" s="334">
        <f t="shared" si="13"/>
        <v>509950.44970178627</v>
      </c>
      <c r="M167" s="335">
        <f t="shared" si="14"/>
        <v>-2.1215729224715658E-2</v>
      </c>
      <c r="N167" s="325">
        <v>10</v>
      </c>
      <c r="O167" s="325">
        <v>10</v>
      </c>
    </row>
    <row r="168" spans="1:15" ht="15.75">
      <c r="A168" s="342">
        <v>508</v>
      </c>
      <c r="B168" s="344" t="s">
        <v>180</v>
      </c>
      <c r="C168" s="324">
        <v>9270</v>
      </c>
      <c r="D168" s="330">
        <v>0</v>
      </c>
      <c r="E168" s="331">
        <f t="shared" si="10"/>
        <v>0</v>
      </c>
      <c r="F168" s="332">
        <f t="shared" si="11"/>
        <v>-90.24105346904517</v>
      </c>
      <c r="G168" s="332">
        <f t="shared" si="12"/>
        <v>-90.24105346904517</v>
      </c>
      <c r="H168" s="332"/>
      <c r="I168" s="444">
        <v>-862284.33879155992</v>
      </c>
      <c r="J168" s="322">
        <v>25749.773133511164</v>
      </c>
      <c r="K168" s="319">
        <v>-836534.56565804873</v>
      </c>
      <c r="L168" s="334">
        <f t="shared" si="13"/>
        <v>-836534.56565804873</v>
      </c>
      <c r="M168" s="335">
        <f t="shared" si="14"/>
        <v>0</v>
      </c>
      <c r="N168" s="325">
        <v>6</v>
      </c>
      <c r="O168" s="325">
        <v>6</v>
      </c>
    </row>
    <row r="169" spans="1:15" ht="15.75">
      <c r="A169" s="342">
        <v>529</v>
      </c>
      <c r="B169" s="344" t="s">
        <v>181</v>
      </c>
      <c r="C169" s="324">
        <v>20129</v>
      </c>
      <c r="D169" s="330">
        <v>-218743.06718967028</v>
      </c>
      <c r="E169" s="331">
        <f t="shared" si="10"/>
        <v>-10.867060817212494</v>
      </c>
      <c r="F169" s="332">
        <f t="shared" si="11"/>
        <v>501.35011079679492</v>
      </c>
      <c r="G169" s="332">
        <f t="shared" si="12"/>
        <v>512.2171716140075</v>
      </c>
      <c r="H169" s="332"/>
      <c r="I169" s="444">
        <v>10701550.282064077</v>
      </c>
      <c r="J169" s="322">
        <v>-609873.901835392</v>
      </c>
      <c r="K169" s="319">
        <v>10091676.380228685</v>
      </c>
      <c r="L169" s="334">
        <f t="shared" si="13"/>
        <v>10310419.447418356</v>
      </c>
      <c r="M169" s="335">
        <f t="shared" si="14"/>
        <v>-2.1215729224715658E-2</v>
      </c>
      <c r="N169" s="325">
        <v>2</v>
      </c>
      <c r="O169" s="325">
        <v>2</v>
      </c>
    </row>
    <row r="170" spans="1:15" ht="15.75">
      <c r="A170" s="342">
        <v>531</v>
      </c>
      <c r="B170" s="344" t="s">
        <v>182</v>
      </c>
      <c r="C170" s="324">
        <v>4939</v>
      </c>
      <c r="D170" s="330">
        <v>-23071.99711705076</v>
      </c>
      <c r="E170" s="331">
        <f t="shared" si="10"/>
        <v>-4.6713903861208257</v>
      </c>
      <c r="F170" s="332">
        <f t="shared" si="11"/>
        <v>215.51384749289591</v>
      </c>
      <c r="G170" s="332">
        <f t="shared" si="12"/>
        <v>220.18523787901671</v>
      </c>
      <c r="H170" s="332"/>
      <c r="I170" s="444">
        <v>-837741.21325086779</v>
      </c>
      <c r="J170" s="322">
        <v>1902164.1060182806</v>
      </c>
      <c r="K170" s="319">
        <v>1064422.8927674128</v>
      </c>
      <c r="L170" s="334">
        <f t="shared" si="13"/>
        <v>1087494.8898844635</v>
      </c>
      <c r="M170" s="335">
        <f t="shared" si="14"/>
        <v>-2.1215729224715669E-2</v>
      </c>
      <c r="N170" s="325">
        <v>4</v>
      </c>
      <c r="O170" s="325">
        <v>4</v>
      </c>
    </row>
    <row r="171" spans="1:15" ht="15.75">
      <c r="A171" s="342">
        <v>535</v>
      </c>
      <c r="B171" s="344" t="s">
        <v>183</v>
      </c>
      <c r="C171" s="324">
        <v>10378</v>
      </c>
      <c r="D171" s="330">
        <v>-346989.50326457177</v>
      </c>
      <c r="E171" s="331">
        <f t="shared" si="10"/>
        <v>-33.435103417283848</v>
      </c>
      <c r="F171" s="332">
        <f t="shared" si="11"/>
        <v>1542.5231426152402</v>
      </c>
      <c r="G171" s="332">
        <f t="shared" si="12"/>
        <v>1575.9582460325241</v>
      </c>
      <c r="H171" s="332"/>
      <c r="I171" s="444">
        <v>9427618.0617070291</v>
      </c>
      <c r="J171" s="322">
        <v>6580687.112353934</v>
      </c>
      <c r="K171" s="319">
        <v>16008305.174060963</v>
      </c>
      <c r="L171" s="334">
        <f t="shared" si="13"/>
        <v>16355294.677325536</v>
      </c>
      <c r="M171" s="335">
        <f t="shared" si="14"/>
        <v>-2.1215729224715655E-2</v>
      </c>
      <c r="N171" s="325">
        <v>17</v>
      </c>
      <c r="O171" s="325">
        <v>17</v>
      </c>
    </row>
    <row r="172" spans="1:15" ht="15.75">
      <c r="A172" s="342">
        <v>536</v>
      </c>
      <c r="B172" s="344" t="s">
        <v>184</v>
      </c>
      <c r="C172" s="324">
        <v>36176</v>
      </c>
      <c r="D172" s="330">
        <v>-478410.19818279886</v>
      </c>
      <c r="E172" s="331">
        <f t="shared" si="10"/>
        <v>-13.224518967901339</v>
      </c>
      <c r="F172" s="332">
        <f t="shared" si="11"/>
        <v>610.1110651088029</v>
      </c>
      <c r="G172" s="332">
        <f t="shared" si="12"/>
        <v>623.33558407670432</v>
      </c>
      <c r="H172" s="332"/>
      <c r="I172" s="444">
        <v>15616216.455634814</v>
      </c>
      <c r="J172" s="322">
        <v>6455161.4357412439</v>
      </c>
      <c r="K172" s="319">
        <v>22071377.891376056</v>
      </c>
      <c r="L172" s="334">
        <f t="shared" si="13"/>
        <v>22549788.089558855</v>
      </c>
      <c r="M172" s="335">
        <f t="shared" si="14"/>
        <v>-2.1215729224715658E-2</v>
      </c>
      <c r="N172" s="325">
        <v>6</v>
      </c>
      <c r="O172" s="325">
        <v>6</v>
      </c>
    </row>
    <row r="173" spans="1:15" ht="15.75">
      <c r="A173" s="342">
        <v>538</v>
      </c>
      <c r="B173" s="344" t="s">
        <v>185</v>
      </c>
      <c r="C173" s="324">
        <v>4659</v>
      </c>
      <c r="D173" s="330">
        <v>-95181.721889033404</v>
      </c>
      <c r="E173" s="331">
        <f t="shared" si="10"/>
        <v>-20.429646252207213</v>
      </c>
      <c r="F173" s="332">
        <f t="shared" si="11"/>
        <v>942.51845870415309</v>
      </c>
      <c r="G173" s="332">
        <f t="shared" si="12"/>
        <v>962.94810495636023</v>
      </c>
      <c r="H173" s="332"/>
      <c r="I173" s="444">
        <v>2660457.6985297785</v>
      </c>
      <c r="J173" s="322">
        <v>1730735.8005728708</v>
      </c>
      <c r="K173" s="319">
        <v>4391193.4991026493</v>
      </c>
      <c r="L173" s="334">
        <f t="shared" si="13"/>
        <v>4486375.2209916823</v>
      </c>
      <c r="M173" s="335">
        <f t="shared" si="14"/>
        <v>-2.1215729224715658E-2</v>
      </c>
      <c r="N173" s="325">
        <v>2</v>
      </c>
      <c r="O173" s="325">
        <v>2</v>
      </c>
    </row>
    <row r="174" spans="1:15" ht="15.75">
      <c r="A174" s="342">
        <v>541</v>
      </c>
      <c r="B174" s="344" t="s">
        <v>186</v>
      </c>
      <c r="C174" s="324">
        <v>8980</v>
      </c>
      <c r="D174" s="330">
        <v>-229908.40392543242</v>
      </c>
      <c r="E174" s="331">
        <f t="shared" si="10"/>
        <v>-25.602272152052606</v>
      </c>
      <c r="F174" s="332">
        <f t="shared" si="11"/>
        <v>1181.1567263662148</v>
      </c>
      <c r="G174" s="332">
        <f t="shared" si="12"/>
        <v>1206.7589985182672</v>
      </c>
      <c r="H174" s="332"/>
      <c r="I174" s="444">
        <v>6176461.5188818602</v>
      </c>
      <c r="J174" s="322">
        <v>4430325.883886748</v>
      </c>
      <c r="K174" s="319">
        <v>10606787.402768608</v>
      </c>
      <c r="L174" s="334">
        <f t="shared" si="13"/>
        <v>10836695.80669404</v>
      </c>
      <c r="M174" s="335">
        <f t="shared" si="14"/>
        <v>-2.1215729224715662E-2</v>
      </c>
      <c r="N174" s="325">
        <v>12</v>
      </c>
      <c r="O174" s="325">
        <v>12</v>
      </c>
    </row>
    <row r="175" spans="1:15" ht="15.75">
      <c r="A175" s="342">
        <v>543</v>
      </c>
      <c r="B175" s="344" t="s">
        <v>187</v>
      </c>
      <c r="C175" s="324">
        <v>45048</v>
      </c>
      <c r="D175" s="330">
        <v>-840433.57997153187</v>
      </c>
      <c r="E175" s="331">
        <f t="shared" si="10"/>
        <v>-18.656401615422038</v>
      </c>
      <c r="F175" s="332">
        <f t="shared" si="11"/>
        <v>860.71010131335379</v>
      </c>
      <c r="G175" s="332">
        <f t="shared" si="12"/>
        <v>879.36650292877584</v>
      </c>
      <c r="H175" s="332"/>
      <c r="I175" s="444">
        <v>38960015.973209143</v>
      </c>
      <c r="J175" s="322">
        <v>-186747.3292451819</v>
      </c>
      <c r="K175" s="319">
        <v>38773268.643963963</v>
      </c>
      <c r="L175" s="334">
        <f t="shared" si="13"/>
        <v>39613702.223935492</v>
      </c>
      <c r="M175" s="335">
        <f t="shared" si="14"/>
        <v>-2.1215729224715658E-2</v>
      </c>
      <c r="N175" s="325">
        <v>1</v>
      </c>
      <c r="O175" s="326">
        <v>35</v>
      </c>
    </row>
    <row r="176" spans="1:15" ht="15.75">
      <c r="A176" s="342">
        <v>545</v>
      </c>
      <c r="B176" s="344" t="s">
        <v>188</v>
      </c>
      <c r="C176" s="324">
        <v>9554</v>
      </c>
      <c r="D176" s="330">
        <v>-354955.43069368246</v>
      </c>
      <c r="E176" s="331">
        <f t="shared" si="10"/>
        <v>-37.1525466499563</v>
      </c>
      <c r="F176" s="332">
        <f t="shared" si="11"/>
        <v>1714.0267909273136</v>
      </c>
      <c r="G176" s="332">
        <f t="shared" si="12"/>
        <v>1751.17933757727</v>
      </c>
      <c r="H176" s="332"/>
      <c r="I176" s="444">
        <v>12756629.781118063</v>
      </c>
      <c r="J176" s="322">
        <v>3619182.1794014904</v>
      </c>
      <c r="K176" s="319">
        <v>16375811.960519554</v>
      </c>
      <c r="L176" s="334">
        <f t="shared" si="13"/>
        <v>16730767.391213236</v>
      </c>
      <c r="M176" s="335">
        <f t="shared" si="14"/>
        <v>-2.1215729224715662E-2</v>
      </c>
      <c r="N176" s="325">
        <v>15</v>
      </c>
      <c r="O176" s="325">
        <v>15</v>
      </c>
    </row>
    <row r="177" spans="1:15" ht="15.75">
      <c r="A177" s="342">
        <v>560</v>
      </c>
      <c r="B177" s="344" t="s">
        <v>189</v>
      </c>
      <c r="C177" s="324">
        <v>15651</v>
      </c>
      <c r="D177" s="330">
        <v>-270982.23649296258</v>
      </c>
      <c r="E177" s="331">
        <f t="shared" si="10"/>
        <v>-17.314052552102904</v>
      </c>
      <c r="F177" s="332">
        <f t="shared" si="11"/>
        <v>798.78104221054025</v>
      </c>
      <c r="G177" s="332">
        <f t="shared" si="12"/>
        <v>816.09509476264327</v>
      </c>
      <c r="H177" s="332"/>
      <c r="I177" s="444">
        <v>6128750.9903963627</v>
      </c>
      <c r="J177" s="322">
        <v>6372971.1012408035</v>
      </c>
      <c r="K177" s="319">
        <v>12501722.091637166</v>
      </c>
      <c r="L177" s="334">
        <f t="shared" si="13"/>
        <v>12772704.32813013</v>
      </c>
      <c r="M177" s="335">
        <f t="shared" si="14"/>
        <v>-2.1215729224715658E-2</v>
      </c>
      <c r="N177" s="325">
        <v>7</v>
      </c>
      <c r="O177" s="325">
        <v>7</v>
      </c>
    </row>
    <row r="178" spans="1:15" ht="15.75">
      <c r="A178" s="342">
        <v>561</v>
      </c>
      <c r="B178" s="344" t="s">
        <v>190</v>
      </c>
      <c r="C178" s="324">
        <v>1304</v>
      </c>
      <c r="D178" s="330">
        <v>-40119.587324254629</v>
      </c>
      <c r="E178" s="331">
        <f t="shared" si="10"/>
        <v>-30.766554696514287</v>
      </c>
      <c r="F178" s="332">
        <f t="shared" si="11"/>
        <v>1419.4100746635652</v>
      </c>
      <c r="G178" s="332">
        <f t="shared" si="12"/>
        <v>1450.1766293600795</v>
      </c>
      <c r="H178" s="332"/>
      <c r="I178" s="444">
        <v>1371750.688038874</v>
      </c>
      <c r="J178" s="322">
        <v>479160.04932241497</v>
      </c>
      <c r="K178" s="319">
        <v>1850910.7373612889</v>
      </c>
      <c r="L178" s="334">
        <f t="shared" si="13"/>
        <v>1891030.3246855435</v>
      </c>
      <c r="M178" s="335">
        <f t="shared" si="14"/>
        <v>-2.1215729224715658E-2</v>
      </c>
      <c r="N178" s="325">
        <v>2</v>
      </c>
      <c r="O178" s="325">
        <v>2</v>
      </c>
    </row>
    <row r="179" spans="1:15" ht="15.75">
      <c r="A179" s="342">
        <v>562</v>
      </c>
      <c r="B179" s="344" t="s">
        <v>191</v>
      </c>
      <c r="C179" s="324">
        <v>8869</v>
      </c>
      <c r="D179" s="330">
        <v>-110484.75971593604</v>
      </c>
      <c r="E179" s="331">
        <f t="shared" si="10"/>
        <v>-12.457408920502429</v>
      </c>
      <c r="F179" s="332">
        <f t="shared" si="11"/>
        <v>574.72056589970487</v>
      </c>
      <c r="G179" s="332">
        <f t="shared" si="12"/>
        <v>587.17797482020728</v>
      </c>
      <c r="H179" s="332"/>
      <c r="I179" s="444">
        <v>1833325.7198957466</v>
      </c>
      <c r="J179" s="322">
        <v>3263870.9790687361</v>
      </c>
      <c r="K179" s="319">
        <v>5097196.6989644822</v>
      </c>
      <c r="L179" s="334">
        <f t="shared" si="13"/>
        <v>5207681.4586804183</v>
      </c>
      <c r="M179" s="335">
        <f t="shared" si="14"/>
        <v>-2.1215729224715662E-2</v>
      </c>
      <c r="N179" s="325">
        <v>6</v>
      </c>
      <c r="O179" s="325">
        <v>6</v>
      </c>
    </row>
    <row r="180" spans="1:15" ht="15.75">
      <c r="A180" s="342">
        <v>563</v>
      </c>
      <c r="B180" s="344" t="s">
        <v>192</v>
      </c>
      <c r="C180" s="324">
        <v>6912</v>
      </c>
      <c r="D180" s="330">
        <v>-102972.26586009889</v>
      </c>
      <c r="E180" s="331">
        <f t="shared" si="10"/>
        <v>-14.897607908000419</v>
      </c>
      <c r="F180" s="332">
        <f t="shared" si="11"/>
        <v>687.29875546965684</v>
      </c>
      <c r="G180" s="332">
        <f t="shared" si="12"/>
        <v>702.19636337765724</v>
      </c>
      <c r="H180" s="332"/>
      <c r="I180" s="444">
        <v>1532916.1840151572</v>
      </c>
      <c r="J180" s="322">
        <v>3217692.8137911106</v>
      </c>
      <c r="K180" s="319">
        <v>4750608.9978062678</v>
      </c>
      <c r="L180" s="334">
        <f t="shared" si="13"/>
        <v>4853581.2636663672</v>
      </c>
      <c r="M180" s="335">
        <f t="shared" si="14"/>
        <v>-2.1215729224715658E-2</v>
      </c>
      <c r="N180" s="325">
        <v>17</v>
      </c>
      <c r="O180" s="325">
        <v>17</v>
      </c>
    </row>
    <row r="181" spans="1:15" ht="15.75">
      <c r="A181" s="342">
        <v>564</v>
      </c>
      <c r="B181" s="344" t="s">
        <v>193</v>
      </c>
      <c r="C181" s="324">
        <v>216152</v>
      </c>
      <c r="D181" s="330">
        <v>-2673674.1091892486</v>
      </c>
      <c r="E181" s="331">
        <f t="shared" si="10"/>
        <v>-12.369416471692368</v>
      </c>
      <c r="F181" s="332">
        <f t="shared" si="11"/>
        <v>570.66104836297313</v>
      </c>
      <c r="G181" s="332">
        <f t="shared" si="12"/>
        <v>583.03046483466551</v>
      </c>
      <c r="H181" s="332"/>
      <c r="I181" s="444">
        <v>84360113.182782054</v>
      </c>
      <c r="J181" s="322">
        <v>38989413.742971316</v>
      </c>
      <c r="K181" s="319">
        <v>123349526.92575337</v>
      </c>
      <c r="L181" s="334">
        <f t="shared" si="13"/>
        <v>126023201.03494261</v>
      </c>
      <c r="M181" s="335">
        <f t="shared" si="14"/>
        <v>-2.1215729224715658E-2</v>
      </c>
      <c r="N181" s="325">
        <v>17</v>
      </c>
      <c r="O181" s="325">
        <v>17</v>
      </c>
    </row>
    <row r="182" spans="1:15" ht="15.75">
      <c r="A182" s="342">
        <v>576</v>
      </c>
      <c r="B182" s="344" t="s">
        <v>194</v>
      </c>
      <c r="C182" s="324">
        <v>2676</v>
      </c>
      <c r="D182" s="330">
        <v>-31320.383361031218</v>
      </c>
      <c r="E182" s="331">
        <f t="shared" si="10"/>
        <v>-11.704179133419737</v>
      </c>
      <c r="F182" s="332">
        <f t="shared" si="11"/>
        <v>539.97043027782479</v>
      </c>
      <c r="G182" s="332">
        <f t="shared" si="12"/>
        <v>551.67460941124455</v>
      </c>
      <c r="H182" s="332"/>
      <c r="I182" s="444">
        <v>647877.04141618777</v>
      </c>
      <c r="J182" s="322">
        <v>797083.83000727149</v>
      </c>
      <c r="K182" s="319">
        <v>1444960.8714234591</v>
      </c>
      <c r="L182" s="334">
        <f t="shared" si="13"/>
        <v>1476281.2547844904</v>
      </c>
      <c r="M182" s="335">
        <f t="shared" si="14"/>
        <v>-2.1215729224715658E-2</v>
      </c>
      <c r="N182" s="325">
        <v>7</v>
      </c>
      <c r="O182" s="325">
        <v>7</v>
      </c>
    </row>
    <row r="183" spans="1:15" ht="15.75">
      <c r="A183" s="342">
        <v>577</v>
      </c>
      <c r="B183" s="344" t="s">
        <v>195</v>
      </c>
      <c r="C183" s="324">
        <v>11221</v>
      </c>
      <c r="D183" s="330">
        <v>-215253.79004477095</v>
      </c>
      <c r="E183" s="331">
        <f t="shared" si="10"/>
        <v>-19.183120046766863</v>
      </c>
      <c r="F183" s="332">
        <f t="shared" si="11"/>
        <v>885.01017180667213</v>
      </c>
      <c r="G183" s="332">
        <f t="shared" si="12"/>
        <v>904.19329185343906</v>
      </c>
      <c r="H183" s="332"/>
      <c r="I183" s="444">
        <v>7063733.8705989597</v>
      </c>
      <c r="J183" s="322">
        <v>2866965.2672437085</v>
      </c>
      <c r="K183" s="319">
        <v>9930699.1378426682</v>
      </c>
      <c r="L183" s="334">
        <f t="shared" si="13"/>
        <v>10145952.92788744</v>
      </c>
      <c r="M183" s="335">
        <f t="shared" si="14"/>
        <v>-2.1215729224715658E-2</v>
      </c>
      <c r="N183" s="325">
        <v>2</v>
      </c>
      <c r="O183" s="325">
        <v>2</v>
      </c>
    </row>
    <row r="184" spans="1:15" ht="15.75">
      <c r="A184" s="342">
        <v>578</v>
      </c>
      <c r="B184" s="344" t="s">
        <v>196</v>
      </c>
      <c r="C184" s="324">
        <v>2990</v>
      </c>
      <c r="D184" s="330">
        <v>-42251.462341787163</v>
      </c>
      <c r="E184" s="331">
        <f t="shared" si="10"/>
        <v>-14.130923860129485</v>
      </c>
      <c r="F184" s="332">
        <f t="shared" si="11"/>
        <v>651.92790968057216</v>
      </c>
      <c r="G184" s="332">
        <f t="shared" si="12"/>
        <v>666.05883354070158</v>
      </c>
      <c r="H184" s="332"/>
      <c r="I184" s="444">
        <v>245129.29396258737</v>
      </c>
      <c r="J184" s="322">
        <v>1704135.1559823232</v>
      </c>
      <c r="K184" s="319">
        <v>1949264.4499449106</v>
      </c>
      <c r="L184" s="334">
        <f t="shared" si="13"/>
        <v>1991515.9122866977</v>
      </c>
      <c r="M184" s="335">
        <f t="shared" si="14"/>
        <v>-2.1215729224715662E-2</v>
      </c>
      <c r="N184" s="325">
        <v>18</v>
      </c>
      <c r="O184" s="325">
        <v>18</v>
      </c>
    </row>
    <row r="185" spans="1:15" ht="15.75">
      <c r="A185" s="342">
        <v>580</v>
      </c>
      <c r="B185" s="344" t="s">
        <v>197</v>
      </c>
      <c r="C185" s="324">
        <v>4300</v>
      </c>
      <c r="D185" s="330">
        <v>-36771.046616675187</v>
      </c>
      <c r="E185" s="331">
        <f t="shared" si="10"/>
        <v>-8.551406189924462</v>
      </c>
      <c r="F185" s="332">
        <f t="shared" si="11"/>
        <v>394.51775534341294</v>
      </c>
      <c r="G185" s="332">
        <f t="shared" si="12"/>
        <v>403.06916153333742</v>
      </c>
      <c r="H185" s="332"/>
      <c r="I185" s="444">
        <v>-382227.82691715076</v>
      </c>
      <c r="J185" s="322">
        <v>2078654.1748938265</v>
      </c>
      <c r="K185" s="319">
        <v>1696426.3479766757</v>
      </c>
      <c r="L185" s="334">
        <f t="shared" si="13"/>
        <v>1733197.3945933508</v>
      </c>
      <c r="M185" s="335">
        <f t="shared" si="14"/>
        <v>-2.1215729224715655E-2</v>
      </c>
      <c r="N185" s="325">
        <v>9</v>
      </c>
      <c r="O185" s="325">
        <v>9</v>
      </c>
    </row>
    <row r="186" spans="1:15" ht="15.75">
      <c r="A186" s="342">
        <v>581</v>
      </c>
      <c r="B186" s="344" t="s">
        <v>198</v>
      </c>
      <c r="C186" s="324">
        <v>6069</v>
      </c>
      <c r="D186" s="330">
        <v>-72797.804783940344</v>
      </c>
      <c r="E186" s="331">
        <f t="shared" si="10"/>
        <v>-11.995024680168124</v>
      </c>
      <c r="F186" s="332">
        <f t="shared" si="11"/>
        <v>553.38854300763478</v>
      </c>
      <c r="G186" s="332">
        <f t="shared" si="12"/>
        <v>565.38356768780295</v>
      </c>
      <c r="H186" s="332"/>
      <c r="I186" s="444">
        <v>1117140.0198554844</v>
      </c>
      <c r="J186" s="322">
        <v>2241375.0476578511</v>
      </c>
      <c r="K186" s="319">
        <v>3358515.0675133355</v>
      </c>
      <c r="L186" s="334">
        <f t="shared" si="13"/>
        <v>3431312.8722972758</v>
      </c>
      <c r="M186" s="335">
        <f t="shared" si="14"/>
        <v>-2.1215729224715658E-2</v>
      </c>
      <c r="N186" s="325">
        <v>6</v>
      </c>
      <c r="O186" s="325">
        <v>6</v>
      </c>
    </row>
    <row r="187" spans="1:15" ht="15.75">
      <c r="A187" s="342">
        <v>583</v>
      </c>
      <c r="B187" s="344" t="s">
        <v>199</v>
      </c>
      <c r="C187" s="324">
        <v>910</v>
      </c>
      <c r="D187" s="330">
        <v>-12464.298736334315</v>
      </c>
      <c r="E187" s="331">
        <f t="shared" si="10"/>
        <v>-13.697031578389357</v>
      </c>
      <c r="F187" s="332">
        <f t="shared" si="11"/>
        <v>631.91035873618648</v>
      </c>
      <c r="G187" s="332">
        <f t="shared" si="12"/>
        <v>645.60739031457581</v>
      </c>
      <c r="H187" s="332"/>
      <c r="I187" s="444">
        <v>584891.89955876092</v>
      </c>
      <c r="J187" s="322">
        <v>-9853.4731088312365</v>
      </c>
      <c r="K187" s="319">
        <v>575038.42644992971</v>
      </c>
      <c r="L187" s="334">
        <f t="shared" si="13"/>
        <v>587502.72518626403</v>
      </c>
      <c r="M187" s="335">
        <f t="shared" si="14"/>
        <v>-2.1215729224715658E-2</v>
      </c>
      <c r="N187" s="325">
        <v>19</v>
      </c>
      <c r="O187" s="325">
        <v>19</v>
      </c>
    </row>
    <row r="188" spans="1:15" ht="15.75">
      <c r="A188" s="342">
        <v>584</v>
      </c>
      <c r="B188" s="344" t="s">
        <v>200</v>
      </c>
      <c r="C188" s="324">
        <v>2594</v>
      </c>
      <c r="D188" s="330">
        <v>-106854.01538948232</v>
      </c>
      <c r="E188" s="331">
        <f t="shared" si="10"/>
        <v>-41.19275843850513</v>
      </c>
      <c r="F188" s="332">
        <f t="shared" si="11"/>
        <v>1900.4213148838896</v>
      </c>
      <c r="G188" s="332">
        <f t="shared" si="12"/>
        <v>1941.6140733223947</v>
      </c>
      <c r="H188" s="332"/>
      <c r="I188" s="444">
        <v>3116364.1093147662</v>
      </c>
      <c r="J188" s="322">
        <v>1813328.7814940433</v>
      </c>
      <c r="K188" s="319">
        <v>4929692.8908088095</v>
      </c>
      <c r="L188" s="334">
        <f t="shared" si="13"/>
        <v>5036546.906198292</v>
      </c>
      <c r="M188" s="335">
        <f t="shared" si="14"/>
        <v>-2.1215729224715655E-2</v>
      </c>
      <c r="N188" s="325">
        <v>16</v>
      </c>
      <c r="O188" s="325">
        <v>16</v>
      </c>
    </row>
    <row r="189" spans="1:15" ht="15.75">
      <c r="A189" s="342">
        <v>592</v>
      </c>
      <c r="B189" s="344" t="s">
        <v>202</v>
      </c>
      <c r="C189" s="324">
        <v>3552</v>
      </c>
      <c r="D189" s="330">
        <v>-69696.396556842723</v>
      </c>
      <c r="E189" s="331">
        <f t="shared" si="10"/>
        <v>-19.621733264876891</v>
      </c>
      <c r="F189" s="332">
        <f t="shared" si="11"/>
        <v>905.24552239457933</v>
      </c>
      <c r="G189" s="332">
        <f t="shared" si="12"/>
        <v>924.86725565945619</v>
      </c>
      <c r="H189" s="332"/>
      <c r="I189" s="444">
        <v>1461514.8600214089</v>
      </c>
      <c r="J189" s="322">
        <v>1753917.2355241368</v>
      </c>
      <c r="K189" s="319">
        <v>3215432.0955455457</v>
      </c>
      <c r="L189" s="334">
        <f t="shared" si="13"/>
        <v>3285128.4921023883</v>
      </c>
      <c r="M189" s="335">
        <f t="shared" si="14"/>
        <v>-2.1215729224715658E-2</v>
      </c>
      <c r="N189" s="325">
        <v>13</v>
      </c>
      <c r="O189" s="325">
        <v>13</v>
      </c>
    </row>
    <row r="190" spans="1:15" ht="15.75">
      <c r="A190" s="342">
        <v>593</v>
      </c>
      <c r="B190" s="344" t="s">
        <v>203</v>
      </c>
      <c r="C190" s="324">
        <v>17178</v>
      </c>
      <c r="D190" s="330">
        <v>-131887.93695250116</v>
      </c>
      <c r="E190" s="331">
        <f t="shared" si="10"/>
        <v>-7.6777236554023265</v>
      </c>
      <c r="F190" s="332">
        <f t="shared" si="11"/>
        <v>354.21055150499228</v>
      </c>
      <c r="G190" s="332">
        <f t="shared" si="12"/>
        <v>361.88827516039464</v>
      </c>
      <c r="H190" s="332"/>
      <c r="I190" s="444">
        <v>-769191.86217715032</v>
      </c>
      <c r="J190" s="322">
        <v>6853820.7159299077</v>
      </c>
      <c r="K190" s="319">
        <v>6084628.8537527574</v>
      </c>
      <c r="L190" s="334">
        <f t="shared" si="13"/>
        <v>6216516.790705259</v>
      </c>
      <c r="M190" s="335">
        <f t="shared" si="14"/>
        <v>-2.1215729224715658E-2</v>
      </c>
      <c r="N190" s="325">
        <v>10</v>
      </c>
      <c r="O190" s="325">
        <v>10</v>
      </c>
    </row>
    <row r="191" spans="1:15" ht="15.75">
      <c r="A191" s="342">
        <v>595</v>
      </c>
      <c r="B191" s="344" t="s">
        <v>204</v>
      </c>
      <c r="C191" s="324">
        <v>3980</v>
      </c>
      <c r="D191" s="330">
        <v>-101969.07893833431</v>
      </c>
      <c r="E191" s="331">
        <f t="shared" si="10"/>
        <v>-25.620371592546309</v>
      </c>
      <c r="F191" s="332">
        <f t="shared" si="11"/>
        <v>1181.9917411553567</v>
      </c>
      <c r="G191" s="332">
        <f t="shared" si="12"/>
        <v>1207.6121127479032</v>
      </c>
      <c r="H191" s="332"/>
      <c r="I191" s="444">
        <v>2325800.8255390711</v>
      </c>
      <c r="J191" s="322">
        <v>2378526.304259249</v>
      </c>
      <c r="K191" s="319">
        <v>4704327.1297983201</v>
      </c>
      <c r="L191" s="334">
        <f t="shared" si="13"/>
        <v>4806296.2087366544</v>
      </c>
      <c r="M191" s="335">
        <f t="shared" si="14"/>
        <v>-2.1215729224715658E-2</v>
      </c>
      <c r="N191" s="325">
        <v>11</v>
      </c>
      <c r="O191" s="325">
        <v>11</v>
      </c>
    </row>
    <row r="192" spans="1:15" ht="15.75">
      <c r="A192" s="342">
        <v>598</v>
      </c>
      <c r="B192" s="344" t="s">
        <v>205</v>
      </c>
      <c r="C192" s="324">
        <v>19576</v>
      </c>
      <c r="D192" s="330">
        <v>-134356.1423029307</v>
      </c>
      <c r="E192" s="331">
        <f t="shared" si="10"/>
        <v>-6.8633092717067177</v>
      </c>
      <c r="F192" s="332">
        <f t="shared" si="11"/>
        <v>316.63767431509257</v>
      </c>
      <c r="G192" s="332">
        <f t="shared" si="12"/>
        <v>323.50098358679929</v>
      </c>
      <c r="H192" s="332"/>
      <c r="I192" s="444">
        <v>4608779.2945199888</v>
      </c>
      <c r="J192" s="322">
        <v>1589719.8178722635</v>
      </c>
      <c r="K192" s="319">
        <v>6198499.1123922523</v>
      </c>
      <c r="L192" s="334">
        <f t="shared" si="13"/>
        <v>6332855.2546951827</v>
      </c>
      <c r="M192" s="335">
        <f t="shared" si="14"/>
        <v>-2.1215729224715658E-2</v>
      </c>
      <c r="N192" s="325">
        <v>15</v>
      </c>
      <c r="O192" s="325">
        <v>15</v>
      </c>
    </row>
    <row r="193" spans="1:15" ht="15.75">
      <c r="A193" s="342">
        <v>599</v>
      </c>
      <c r="B193" s="344" t="s">
        <v>206</v>
      </c>
      <c r="C193" s="324">
        <v>11226</v>
      </c>
      <c r="D193" s="330">
        <v>-347017.39638335904</v>
      </c>
      <c r="E193" s="331">
        <f t="shared" si="10"/>
        <v>-30.911936253639681</v>
      </c>
      <c r="F193" s="332">
        <f t="shared" si="11"/>
        <v>1426.1172295234312</v>
      </c>
      <c r="G193" s="332">
        <f t="shared" si="12"/>
        <v>1457.0291657770708</v>
      </c>
      <c r="H193" s="332"/>
      <c r="I193" s="444">
        <v>10908371.277571315</v>
      </c>
      <c r="J193" s="322">
        <v>5101220.741058724</v>
      </c>
      <c r="K193" s="319">
        <v>16009592.018630039</v>
      </c>
      <c r="L193" s="334">
        <f t="shared" si="13"/>
        <v>16356609.415013397</v>
      </c>
      <c r="M193" s="335">
        <f t="shared" si="14"/>
        <v>-2.1215729224715658E-2</v>
      </c>
      <c r="N193" s="325">
        <v>15</v>
      </c>
      <c r="O193" s="325">
        <v>15</v>
      </c>
    </row>
    <row r="194" spans="1:15" ht="15.75">
      <c r="A194" s="342">
        <v>601</v>
      </c>
      <c r="B194" s="344" t="s">
        <v>207</v>
      </c>
      <c r="C194" s="324">
        <v>3692</v>
      </c>
      <c r="D194" s="330">
        <v>-92414.447606367117</v>
      </c>
      <c r="E194" s="331">
        <f t="shared" si="10"/>
        <v>-25.030998809958589</v>
      </c>
      <c r="F194" s="332">
        <f t="shared" si="11"/>
        <v>1154.801122199498</v>
      </c>
      <c r="G194" s="332">
        <f t="shared" si="12"/>
        <v>1179.8321210094566</v>
      </c>
      <c r="H194" s="332"/>
      <c r="I194" s="444">
        <v>2787096.2329455856</v>
      </c>
      <c r="J194" s="322">
        <v>1476429.5102149611</v>
      </c>
      <c r="K194" s="319">
        <v>4263525.7431605468</v>
      </c>
      <c r="L194" s="334">
        <f t="shared" si="13"/>
        <v>4355940.1907669138</v>
      </c>
      <c r="M194" s="335">
        <f t="shared" si="14"/>
        <v>-2.1215729224715658E-2</v>
      </c>
      <c r="N194" s="325">
        <v>13</v>
      </c>
      <c r="O194" s="325">
        <v>13</v>
      </c>
    </row>
    <row r="195" spans="1:15" ht="15.75">
      <c r="A195" s="342">
        <v>604</v>
      </c>
      <c r="B195" s="344" t="s">
        <v>208</v>
      </c>
      <c r="C195" s="324">
        <v>21042</v>
      </c>
      <c r="D195" s="330">
        <v>-391620.36937629036</v>
      </c>
      <c r="E195" s="331">
        <f t="shared" si="10"/>
        <v>-18.611366285347891</v>
      </c>
      <c r="F195" s="332">
        <f t="shared" si="11"/>
        <v>858.63240357132224</v>
      </c>
      <c r="G195" s="332">
        <f t="shared" si="12"/>
        <v>877.24376985667016</v>
      </c>
      <c r="H195" s="332"/>
      <c r="I195" s="444">
        <v>18636245.545554243</v>
      </c>
      <c r="J195" s="322">
        <v>-568902.50960648211</v>
      </c>
      <c r="K195" s="319">
        <v>18067343.035947762</v>
      </c>
      <c r="L195" s="334">
        <f t="shared" si="13"/>
        <v>18458963.405324053</v>
      </c>
      <c r="M195" s="335">
        <f t="shared" si="14"/>
        <v>-2.1215729224715658E-2</v>
      </c>
      <c r="N195" s="325">
        <v>6</v>
      </c>
      <c r="O195" s="325">
        <v>6</v>
      </c>
    </row>
    <row r="196" spans="1:15" ht="15.75">
      <c r="A196" s="342">
        <v>607</v>
      </c>
      <c r="B196" s="344" t="s">
        <v>209</v>
      </c>
      <c r="C196" s="324">
        <v>3999</v>
      </c>
      <c r="D196" s="330">
        <v>-69317.104593511205</v>
      </c>
      <c r="E196" s="331">
        <f t="shared" si="10"/>
        <v>-17.333609550765491</v>
      </c>
      <c r="F196" s="332">
        <f t="shared" si="11"/>
        <v>799.68330121242343</v>
      </c>
      <c r="G196" s="332">
        <f t="shared" si="12"/>
        <v>817.01691076318889</v>
      </c>
      <c r="H196" s="332"/>
      <c r="I196" s="444">
        <v>537419.22853336809</v>
      </c>
      <c r="J196" s="322">
        <v>2660514.2930151131</v>
      </c>
      <c r="K196" s="319">
        <v>3197933.5215484812</v>
      </c>
      <c r="L196" s="334">
        <f t="shared" si="13"/>
        <v>3267250.6261419924</v>
      </c>
      <c r="M196" s="335">
        <f t="shared" si="14"/>
        <v>-2.1215729224715658E-2</v>
      </c>
      <c r="N196" s="325">
        <v>12</v>
      </c>
      <c r="O196" s="325">
        <v>12</v>
      </c>
    </row>
    <row r="197" spans="1:15" ht="15.75">
      <c r="A197" s="342">
        <v>608</v>
      </c>
      <c r="B197" s="344" t="s">
        <v>210</v>
      </c>
      <c r="C197" s="324">
        <v>1931</v>
      </c>
      <c r="D197" s="330">
        <v>-24189.18371264368</v>
      </c>
      <c r="E197" s="331">
        <f t="shared" si="10"/>
        <v>-12.526765257712936</v>
      </c>
      <c r="F197" s="332">
        <f t="shared" si="11"/>
        <v>577.92030941175676</v>
      </c>
      <c r="G197" s="332">
        <f t="shared" si="12"/>
        <v>590.44707466946966</v>
      </c>
      <c r="H197" s="332"/>
      <c r="I197" s="444">
        <v>142540.6899283434</v>
      </c>
      <c r="J197" s="322">
        <v>973423.4275457589</v>
      </c>
      <c r="K197" s="319">
        <v>1115964.1174741024</v>
      </c>
      <c r="L197" s="334">
        <f t="shared" si="13"/>
        <v>1140153.301186746</v>
      </c>
      <c r="M197" s="335">
        <f t="shared" si="14"/>
        <v>-2.1215729224715658E-2</v>
      </c>
      <c r="N197" s="325">
        <v>4</v>
      </c>
      <c r="O197" s="325">
        <v>4</v>
      </c>
    </row>
    <row r="198" spans="1:15" ht="15.75">
      <c r="A198" s="342">
        <v>609</v>
      </c>
      <c r="B198" s="344" t="s">
        <v>211</v>
      </c>
      <c r="C198" s="324">
        <v>83305</v>
      </c>
      <c r="D198" s="330">
        <v>-459614.65548520838</v>
      </c>
      <c r="E198" s="331">
        <f t="shared" si="10"/>
        <v>-5.5172517314111804</v>
      </c>
      <c r="F198" s="332">
        <f t="shared" si="11"/>
        <v>254.53752522076419</v>
      </c>
      <c r="G198" s="332">
        <f t="shared" si="12"/>
        <v>260.05477695217536</v>
      </c>
      <c r="H198" s="332"/>
      <c r="I198" s="444">
        <v>92062.944807764143</v>
      </c>
      <c r="J198" s="322">
        <v>21112185.593707997</v>
      </c>
      <c r="K198" s="319">
        <v>21204248.538515761</v>
      </c>
      <c r="L198" s="334">
        <f t="shared" si="13"/>
        <v>21663863.194000971</v>
      </c>
      <c r="M198" s="335">
        <f t="shared" si="14"/>
        <v>-2.1215729224715662E-2</v>
      </c>
      <c r="N198" s="325">
        <v>4</v>
      </c>
      <c r="O198" s="325">
        <v>4</v>
      </c>
    </row>
    <row r="199" spans="1:15" ht="15.75">
      <c r="A199" s="342">
        <v>611</v>
      </c>
      <c r="B199" s="344" t="s">
        <v>212</v>
      </c>
      <c r="C199" s="324">
        <v>4961</v>
      </c>
      <c r="D199" s="330">
        <v>-85043.805358198515</v>
      </c>
      <c r="E199" s="331">
        <f t="shared" si="10"/>
        <v>-17.142472356016633</v>
      </c>
      <c r="F199" s="332">
        <f t="shared" si="11"/>
        <v>790.86521733707161</v>
      </c>
      <c r="G199" s="332">
        <f t="shared" si="12"/>
        <v>808.0076896930882</v>
      </c>
      <c r="H199" s="332"/>
      <c r="I199" s="444">
        <v>3115786.6874348321</v>
      </c>
      <c r="J199" s="322">
        <v>807695.65577437996</v>
      </c>
      <c r="K199" s="319">
        <v>3923482.3432092122</v>
      </c>
      <c r="L199" s="334">
        <f t="shared" si="13"/>
        <v>4008526.1485674107</v>
      </c>
      <c r="M199" s="335">
        <f t="shared" si="14"/>
        <v>-2.1215729224715658E-2</v>
      </c>
      <c r="N199" s="325">
        <v>1</v>
      </c>
      <c r="O199" s="326">
        <v>35</v>
      </c>
    </row>
    <row r="200" spans="1:15" ht="15.75">
      <c r="A200" s="342">
        <v>614</v>
      </c>
      <c r="B200" s="344" t="s">
        <v>213</v>
      </c>
      <c r="C200" s="324">
        <v>2878</v>
      </c>
      <c r="D200" s="330">
        <v>-60961.314150344231</v>
      </c>
      <c r="E200" s="331">
        <f t="shared" si="10"/>
        <v>-21.181832574824263</v>
      </c>
      <c r="F200" s="332">
        <f t="shared" si="11"/>
        <v>977.22045425998772</v>
      </c>
      <c r="G200" s="332">
        <f t="shared" si="12"/>
        <v>998.40228683481189</v>
      </c>
      <c r="H200" s="332"/>
      <c r="I200" s="444">
        <v>1290113.5365656051</v>
      </c>
      <c r="J200" s="322">
        <v>1522326.9307946395</v>
      </c>
      <c r="K200" s="319">
        <v>2812440.4673602446</v>
      </c>
      <c r="L200" s="334">
        <f t="shared" si="13"/>
        <v>2873401.7815105887</v>
      </c>
      <c r="M200" s="335">
        <f t="shared" si="14"/>
        <v>-2.1215729224715658E-2</v>
      </c>
      <c r="N200" s="325">
        <v>19</v>
      </c>
      <c r="O200" s="325">
        <v>19</v>
      </c>
    </row>
    <row r="201" spans="1:15" ht="15.75">
      <c r="A201" s="342">
        <v>615</v>
      </c>
      <c r="B201" s="344" t="s">
        <v>214</v>
      </c>
      <c r="C201" s="324">
        <v>7304</v>
      </c>
      <c r="D201" s="330">
        <v>-322467.27784378419</v>
      </c>
      <c r="E201" s="331">
        <f t="shared" si="10"/>
        <v>-44.149408248053696</v>
      </c>
      <c r="F201" s="332">
        <f t="shared" si="11"/>
        <v>2036.825880436392</v>
      </c>
      <c r="G201" s="332">
        <f t="shared" si="12"/>
        <v>2080.9752886844458</v>
      </c>
      <c r="H201" s="332"/>
      <c r="I201" s="444">
        <v>10914889.029059395</v>
      </c>
      <c r="J201" s="322">
        <v>3962087.2016480118</v>
      </c>
      <c r="K201" s="319">
        <v>14876976.230707407</v>
      </c>
      <c r="L201" s="334">
        <f t="shared" si="13"/>
        <v>15199443.508551192</v>
      </c>
      <c r="M201" s="335">
        <f t="shared" si="14"/>
        <v>-2.1215729224715658E-2</v>
      </c>
      <c r="N201" s="325">
        <v>17</v>
      </c>
      <c r="O201" s="325">
        <v>17</v>
      </c>
    </row>
    <row r="202" spans="1:15" ht="15.75">
      <c r="A202" s="342">
        <v>616</v>
      </c>
      <c r="B202" s="344" t="s">
        <v>215</v>
      </c>
      <c r="C202" s="324">
        <v>1743</v>
      </c>
      <c r="D202" s="330">
        <v>-18014.965295577789</v>
      </c>
      <c r="E202" s="331">
        <f t="shared" ref="E202:E265" si="15">D202/C202</f>
        <v>-10.33560831645312</v>
      </c>
      <c r="F202" s="332">
        <f t="shared" ref="F202:F265" si="16">K202/C202</f>
        <v>476.83163476904321</v>
      </c>
      <c r="G202" s="332">
        <f t="shared" ref="G202:G265" si="17">L202/C202</f>
        <v>487.1672430854963</v>
      </c>
      <c r="H202" s="332"/>
      <c r="I202" s="444">
        <v>61895.196375069558</v>
      </c>
      <c r="J202" s="322">
        <v>769222.34302737273</v>
      </c>
      <c r="K202" s="319">
        <v>831117.53940244229</v>
      </c>
      <c r="L202" s="334">
        <f t="shared" ref="L202:L265" si="18">K202-D202</f>
        <v>849132.50469802006</v>
      </c>
      <c r="M202" s="335">
        <f t="shared" ref="M202:M265" si="19">D202/L202</f>
        <v>-2.1215729224715658E-2</v>
      </c>
      <c r="N202" s="325">
        <v>1</v>
      </c>
      <c r="O202" s="326">
        <v>34</v>
      </c>
    </row>
    <row r="203" spans="1:15" ht="15.75">
      <c r="A203" s="342">
        <v>619</v>
      </c>
      <c r="B203" s="344" t="s">
        <v>216</v>
      </c>
      <c r="C203" s="324">
        <v>2607</v>
      </c>
      <c r="D203" s="330">
        <v>-62100.169327342141</v>
      </c>
      <c r="E203" s="331">
        <f t="shared" si="15"/>
        <v>-23.820548265186858</v>
      </c>
      <c r="F203" s="332">
        <f t="shared" si="16"/>
        <v>1098.9571801306238</v>
      </c>
      <c r="G203" s="332">
        <f t="shared" si="17"/>
        <v>1122.7777283958105</v>
      </c>
      <c r="H203" s="332"/>
      <c r="I203" s="444">
        <v>1161740.7853231914</v>
      </c>
      <c r="J203" s="322">
        <v>1703240.5832773449</v>
      </c>
      <c r="K203" s="319">
        <v>2864981.3686005361</v>
      </c>
      <c r="L203" s="334">
        <f t="shared" si="18"/>
        <v>2927081.5379278781</v>
      </c>
      <c r="M203" s="335">
        <f t="shared" si="19"/>
        <v>-2.1215729224715658E-2</v>
      </c>
      <c r="N203" s="325">
        <v>6</v>
      </c>
      <c r="O203" s="325">
        <v>6</v>
      </c>
    </row>
    <row r="204" spans="1:15" ht="15.75">
      <c r="A204" s="342">
        <v>620</v>
      </c>
      <c r="B204" s="344" t="s">
        <v>217</v>
      </c>
      <c r="C204" s="324">
        <v>2345</v>
      </c>
      <c r="D204" s="330">
        <v>-83279.64933196416</v>
      </c>
      <c r="E204" s="331">
        <f t="shared" si="15"/>
        <v>-35.513709736445271</v>
      </c>
      <c r="F204" s="332">
        <f t="shared" si="16"/>
        <v>1638.419312328755</v>
      </c>
      <c r="G204" s="332">
        <f t="shared" si="17"/>
        <v>1673.9330220652002</v>
      </c>
      <c r="H204" s="332"/>
      <c r="I204" s="444">
        <v>2858832.4602994313</v>
      </c>
      <c r="J204" s="322">
        <v>983260.8271114995</v>
      </c>
      <c r="K204" s="319">
        <v>3842093.2874109307</v>
      </c>
      <c r="L204" s="334">
        <f t="shared" si="18"/>
        <v>3925372.9367428948</v>
      </c>
      <c r="M204" s="335">
        <f t="shared" si="19"/>
        <v>-2.1215729224715658E-2</v>
      </c>
      <c r="N204" s="325">
        <v>18</v>
      </c>
      <c r="O204" s="325">
        <v>18</v>
      </c>
    </row>
    <row r="205" spans="1:15" ht="15.75">
      <c r="A205" s="342">
        <v>623</v>
      </c>
      <c r="B205" s="344" t="s">
        <v>218</v>
      </c>
      <c r="C205" s="324">
        <v>2101</v>
      </c>
      <c r="D205" s="330">
        <v>-32269.504452821038</v>
      </c>
      <c r="E205" s="331">
        <f t="shared" si="15"/>
        <v>-15.359116826663987</v>
      </c>
      <c r="F205" s="332">
        <f t="shared" si="16"/>
        <v>708.5903955366017</v>
      </c>
      <c r="G205" s="332">
        <f t="shared" si="17"/>
        <v>723.94951236326574</v>
      </c>
      <c r="H205" s="332"/>
      <c r="I205" s="444">
        <v>1552413.5626591598</v>
      </c>
      <c r="J205" s="322">
        <v>-63665.141636759618</v>
      </c>
      <c r="K205" s="319">
        <v>1488748.4210224003</v>
      </c>
      <c r="L205" s="334">
        <f t="shared" si="18"/>
        <v>1521017.9254752214</v>
      </c>
      <c r="M205" s="335">
        <f t="shared" si="19"/>
        <v>-2.1215729224715658E-2</v>
      </c>
      <c r="N205" s="325">
        <v>10</v>
      </c>
      <c r="O205" s="325">
        <v>10</v>
      </c>
    </row>
    <row r="206" spans="1:15" ht="15.75">
      <c r="A206" s="342">
        <v>624</v>
      </c>
      <c r="B206" s="344" t="s">
        <v>219</v>
      </c>
      <c r="C206" s="324">
        <v>5001</v>
      </c>
      <c r="D206" s="330">
        <v>-90450.277686247107</v>
      </c>
      <c r="E206" s="331">
        <f t="shared" si="15"/>
        <v>-18.086438249599503</v>
      </c>
      <c r="F206" s="332">
        <f t="shared" si="16"/>
        <v>834.41493269217165</v>
      </c>
      <c r="G206" s="332">
        <f t="shared" si="17"/>
        <v>852.50137094177114</v>
      </c>
      <c r="H206" s="332"/>
      <c r="I206" s="444">
        <v>3568560.2653517113</v>
      </c>
      <c r="J206" s="322">
        <v>604348.8130418394</v>
      </c>
      <c r="K206" s="319">
        <v>4172909.0783935506</v>
      </c>
      <c r="L206" s="334">
        <f t="shared" si="18"/>
        <v>4263359.3560797973</v>
      </c>
      <c r="M206" s="335">
        <f t="shared" si="19"/>
        <v>-2.1215729224715662E-2</v>
      </c>
      <c r="N206" s="325">
        <v>8</v>
      </c>
      <c r="O206" s="325">
        <v>8</v>
      </c>
    </row>
    <row r="207" spans="1:15" ht="15.75">
      <c r="A207" s="342">
        <v>625</v>
      </c>
      <c r="B207" s="344" t="s">
        <v>220</v>
      </c>
      <c r="C207" s="324">
        <v>2976</v>
      </c>
      <c r="D207" s="330">
        <v>-82873.219458309366</v>
      </c>
      <c r="E207" s="331">
        <f t="shared" si="15"/>
        <v>-27.847183957765242</v>
      </c>
      <c r="F207" s="332">
        <f t="shared" si="16"/>
        <v>1284.7253730733714</v>
      </c>
      <c r="G207" s="332">
        <f t="shared" si="17"/>
        <v>1312.5725570311365</v>
      </c>
      <c r="H207" s="332"/>
      <c r="I207" s="444">
        <v>3173579.9468231266</v>
      </c>
      <c r="J207" s="322">
        <v>649762.76344322658</v>
      </c>
      <c r="K207" s="319">
        <v>3823342.7102663531</v>
      </c>
      <c r="L207" s="334">
        <f t="shared" si="18"/>
        <v>3906215.9297246626</v>
      </c>
      <c r="M207" s="335">
        <f t="shared" si="19"/>
        <v>-2.1215729224715658E-2</v>
      </c>
      <c r="N207" s="325">
        <v>17</v>
      </c>
      <c r="O207" s="325">
        <v>17</v>
      </c>
    </row>
    <row r="208" spans="1:15" ht="15.75">
      <c r="A208" s="342">
        <v>626</v>
      </c>
      <c r="B208" s="344" t="s">
        <v>221</v>
      </c>
      <c r="C208" s="324">
        <v>4702</v>
      </c>
      <c r="D208" s="330">
        <v>-80338.507229130861</v>
      </c>
      <c r="E208" s="331">
        <f t="shared" si="15"/>
        <v>-17.086028759917241</v>
      </c>
      <c r="F208" s="332">
        <f t="shared" si="16"/>
        <v>788.26120106862663</v>
      </c>
      <c r="G208" s="332">
        <f t="shared" si="17"/>
        <v>805.34722982854385</v>
      </c>
      <c r="H208" s="332"/>
      <c r="I208" s="444">
        <v>1275508.1690804579</v>
      </c>
      <c r="J208" s="322">
        <v>2430895.9983442249</v>
      </c>
      <c r="K208" s="319">
        <v>3706404.1674246825</v>
      </c>
      <c r="L208" s="334">
        <f t="shared" si="18"/>
        <v>3786742.6746538132</v>
      </c>
      <c r="M208" s="335">
        <f t="shared" si="19"/>
        <v>-2.1215729224715662E-2</v>
      </c>
      <c r="N208" s="325">
        <v>17</v>
      </c>
      <c r="O208" s="325">
        <v>17</v>
      </c>
    </row>
    <row r="209" spans="1:15" ht="15.75">
      <c r="A209" s="342">
        <v>630</v>
      </c>
      <c r="B209" s="344" t="s">
        <v>222</v>
      </c>
      <c r="C209" s="324">
        <v>1641</v>
      </c>
      <c r="D209" s="330">
        <v>-66059.233187252248</v>
      </c>
      <c r="E209" s="331">
        <f t="shared" si="15"/>
        <v>-40.255474215266453</v>
      </c>
      <c r="F209" s="332">
        <f t="shared" si="16"/>
        <v>1857.1798573202666</v>
      </c>
      <c r="G209" s="332">
        <f t="shared" si="17"/>
        <v>1897.4353315355329</v>
      </c>
      <c r="H209" s="332"/>
      <c r="I209" s="444">
        <v>2283635.179629575</v>
      </c>
      <c r="J209" s="322">
        <v>763996.96623298258</v>
      </c>
      <c r="K209" s="319">
        <v>3047632.1458625575</v>
      </c>
      <c r="L209" s="334">
        <f t="shared" si="18"/>
        <v>3113691.3790498096</v>
      </c>
      <c r="M209" s="335">
        <f t="shared" si="19"/>
        <v>-2.1215729224715658E-2</v>
      </c>
      <c r="N209" s="325">
        <v>17</v>
      </c>
      <c r="O209" s="325">
        <v>17</v>
      </c>
    </row>
    <row r="210" spans="1:15" ht="15.75">
      <c r="A210" s="342">
        <v>631</v>
      </c>
      <c r="B210" s="344" t="s">
        <v>223</v>
      </c>
      <c r="C210" s="324">
        <v>1919</v>
      </c>
      <c r="D210" s="330">
        <v>-31605.125240126723</v>
      </c>
      <c r="E210" s="331">
        <f t="shared" si="15"/>
        <v>-16.46958063581382</v>
      </c>
      <c r="F210" s="332">
        <f t="shared" si="16"/>
        <v>759.82146556717385</v>
      </c>
      <c r="G210" s="332">
        <f t="shared" si="17"/>
        <v>776.29104620298767</v>
      </c>
      <c r="H210" s="332"/>
      <c r="I210" s="444">
        <v>831566.42365959741</v>
      </c>
      <c r="J210" s="322">
        <v>626530.96876380942</v>
      </c>
      <c r="K210" s="319">
        <v>1458097.3924234067</v>
      </c>
      <c r="L210" s="334">
        <f t="shared" si="18"/>
        <v>1489702.5176635333</v>
      </c>
      <c r="M210" s="335">
        <f t="shared" si="19"/>
        <v>-2.1215729224715662E-2</v>
      </c>
      <c r="N210" s="325">
        <v>2</v>
      </c>
      <c r="O210" s="325">
        <v>2</v>
      </c>
    </row>
    <row r="211" spans="1:15" ht="15.75">
      <c r="A211" s="342">
        <v>635</v>
      </c>
      <c r="B211" s="344" t="s">
        <v>224</v>
      </c>
      <c r="C211" s="324">
        <v>6238</v>
      </c>
      <c r="D211" s="330">
        <v>-71642.600456152912</v>
      </c>
      <c r="E211" s="331">
        <f t="shared" si="15"/>
        <v>-11.48486701765837</v>
      </c>
      <c r="F211" s="332">
        <f t="shared" si="16"/>
        <v>529.85250093285538</v>
      </c>
      <c r="G211" s="332">
        <f t="shared" si="17"/>
        <v>541.33736795051379</v>
      </c>
      <c r="H211" s="332"/>
      <c r="I211" s="444">
        <v>1152659.6940784482</v>
      </c>
      <c r="J211" s="322">
        <v>2152560.2067407039</v>
      </c>
      <c r="K211" s="319">
        <v>3305219.9008191521</v>
      </c>
      <c r="L211" s="334">
        <f t="shared" si="18"/>
        <v>3376862.5012753052</v>
      </c>
      <c r="M211" s="335">
        <f t="shared" si="19"/>
        <v>-2.1215729224715658E-2</v>
      </c>
      <c r="N211" s="325">
        <v>6</v>
      </c>
      <c r="O211" s="325">
        <v>6</v>
      </c>
    </row>
    <row r="212" spans="1:15" ht="15.75">
      <c r="A212" s="342">
        <v>636</v>
      </c>
      <c r="B212" s="344" t="s">
        <v>225</v>
      </c>
      <c r="C212" s="324">
        <v>8011</v>
      </c>
      <c r="D212" s="330">
        <v>-178992.48717380987</v>
      </c>
      <c r="E212" s="331">
        <f t="shared" si="15"/>
        <v>-22.343338805868164</v>
      </c>
      <c r="F212" s="332">
        <f t="shared" si="16"/>
        <v>1030.8063582518637</v>
      </c>
      <c r="G212" s="332">
        <f t="shared" si="17"/>
        <v>1053.1496970577318</v>
      </c>
      <c r="H212" s="332"/>
      <c r="I212" s="444">
        <v>5061720.0746740047</v>
      </c>
      <c r="J212" s="322">
        <v>3196069.6612816756</v>
      </c>
      <c r="K212" s="319">
        <v>8257789.7359556798</v>
      </c>
      <c r="L212" s="334">
        <f t="shared" si="18"/>
        <v>8436782.2231294904</v>
      </c>
      <c r="M212" s="335">
        <f t="shared" si="19"/>
        <v>-2.1215729224715658E-2</v>
      </c>
      <c r="N212" s="325">
        <v>2</v>
      </c>
      <c r="O212" s="325">
        <v>2</v>
      </c>
    </row>
    <row r="213" spans="1:15" ht="15.75">
      <c r="A213" s="342">
        <v>638</v>
      </c>
      <c r="B213" s="344" t="s">
        <v>226</v>
      </c>
      <c r="C213" s="324">
        <v>51737</v>
      </c>
      <c r="D213" s="330">
        <v>-1012557.6628644803</v>
      </c>
      <c r="E213" s="331">
        <f t="shared" si="15"/>
        <v>-19.571248098352829</v>
      </c>
      <c r="F213" s="332">
        <f t="shared" si="16"/>
        <v>902.91639732054409</v>
      </c>
      <c r="G213" s="332">
        <f t="shared" si="17"/>
        <v>922.48764541889693</v>
      </c>
      <c r="H213" s="332"/>
      <c r="I213" s="444">
        <v>49201317.310166448</v>
      </c>
      <c r="J213" s="322">
        <v>-2487131.6619934598</v>
      </c>
      <c r="K213" s="319">
        <v>46714185.648172989</v>
      </c>
      <c r="L213" s="334">
        <f t="shared" si="18"/>
        <v>47726743.311037473</v>
      </c>
      <c r="M213" s="335">
        <f t="shared" si="19"/>
        <v>-2.1215729224715658E-2</v>
      </c>
      <c r="N213" s="325">
        <v>1</v>
      </c>
      <c r="O213" s="326">
        <v>34</v>
      </c>
    </row>
    <row r="214" spans="1:15" ht="15.75">
      <c r="A214" s="342">
        <v>678</v>
      </c>
      <c r="B214" s="344" t="s">
        <v>227</v>
      </c>
      <c r="C214" s="324">
        <v>23571</v>
      </c>
      <c r="D214" s="330">
        <v>-304968.84370766289</v>
      </c>
      <c r="E214" s="331">
        <f t="shared" si="15"/>
        <v>-12.938307399247503</v>
      </c>
      <c r="F214" s="332">
        <f t="shared" si="16"/>
        <v>596.90674021640461</v>
      </c>
      <c r="G214" s="332">
        <f t="shared" si="17"/>
        <v>609.84504761565211</v>
      </c>
      <c r="H214" s="332"/>
      <c r="I214" s="444">
        <v>14264921.057985049</v>
      </c>
      <c r="J214" s="322">
        <v>-195232.28434417539</v>
      </c>
      <c r="K214" s="319">
        <v>14069688.773640873</v>
      </c>
      <c r="L214" s="334">
        <f t="shared" si="18"/>
        <v>14374657.617348535</v>
      </c>
      <c r="M214" s="335">
        <f t="shared" si="19"/>
        <v>-2.1215729224715658E-2</v>
      </c>
      <c r="N214" s="325">
        <v>17</v>
      </c>
      <c r="O214" s="325">
        <v>17</v>
      </c>
    </row>
    <row r="215" spans="1:15" ht="15.75">
      <c r="A215" s="342">
        <v>680</v>
      </c>
      <c r="B215" s="344" t="s">
        <v>228</v>
      </c>
      <c r="C215" s="324">
        <v>25738</v>
      </c>
      <c r="D215" s="330">
        <v>-332538.86727287353</v>
      </c>
      <c r="E215" s="331">
        <f t="shared" si="15"/>
        <v>-12.920151809498543</v>
      </c>
      <c r="F215" s="332">
        <f t="shared" si="16"/>
        <v>596.06913499036182</v>
      </c>
      <c r="G215" s="332">
        <f t="shared" si="17"/>
        <v>608.98928679986045</v>
      </c>
      <c r="H215" s="332"/>
      <c r="I215" s="444">
        <v>13586163.210341699</v>
      </c>
      <c r="J215" s="322">
        <v>1755464.1860402338</v>
      </c>
      <c r="K215" s="319">
        <v>15341627.396381933</v>
      </c>
      <c r="L215" s="334">
        <f t="shared" si="18"/>
        <v>15674166.263654808</v>
      </c>
      <c r="M215" s="335">
        <f t="shared" si="19"/>
        <v>-2.1215729224715658E-2</v>
      </c>
      <c r="N215" s="325">
        <v>2</v>
      </c>
      <c r="O215" s="325">
        <v>2</v>
      </c>
    </row>
    <row r="216" spans="1:15" ht="15.75">
      <c r="A216" s="342">
        <v>681</v>
      </c>
      <c r="B216" s="344" t="s">
        <v>229</v>
      </c>
      <c r="C216" s="324">
        <v>3246</v>
      </c>
      <c r="D216" s="330">
        <v>-51602.5528406597</v>
      </c>
      <c r="E216" s="331">
        <f t="shared" si="15"/>
        <v>-15.89727444259387</v>
      </c>
      <c r="F216" s="332">
        <f t="shared" si="16"/>
        <v>733.41821097913953</v>
      </c>
      <c r="G216" s="332">
        <f t="shared" si="17"/>
        <v>749.31548542173346</v>
      </c>
      <c r="H216" s="332"/>
      <c r="I216" s="444">
        <v>1025807.7461813249</v>
      </c>
      <c r="J216" s="322">
        <v>1354867.766656962</v>
      </c>
      <c r="K216" s="319">
        <v>2380675.5128382868</v>
      </c>
      <c r="L216" s="334">
        <f t="shared" si="18"/>
        <v>2432278.0656789467</v>
      </c>
      <c r="M216" s="335">
        <f t="shared" si="19"/>
        <v>-2.1215729224715658E-2</v>
      </c>
      <c r="N216" s="325">
        <v>10</v>
      </c>
      <c r="O216" s="325">
        <v>10</v>
      </c>
    </row>
    <row r="217" spans="1:15" ht="15.75">
      <c r="A217" s="342">
        <v>683</v>
      </c>
      <c r="B217" s="344" t="s">
        <v>230</v>
      </c>
      <c r="C217" s="324">
        <v>3570</v>
      </c>
      <c r="D217" s="330">
        <v>-175985.76506012617</v>
      </c>
      <c r="E217" s="331">
        <f t="shared" si="15"/>
        <v>-49.295732509839262</v>
      </c>
      <c r="F217" s="332">
        <f t="shared" si="16"/>
        <v>2274.2507262379131</v>
      </c>
      <c r="G217" s="332">
        <f t="shared" si="17"/>
        <v>2323.5464587477522</v>
      </c>
      <c r="H217" s="332"/>
      <c r="I217" s="444">
        <v>5622130.2917480944</v>
      </c>
      <c r="J217" s="322">
        <v>2496944.8009212553</v>
      </c>
      <c r="K217" s="319">
        <v>8119075.0926693492</v>
      </c>
      <c r="L217" s="334">
        <f t="shared" si="18"/>
        <v>8295060.857729475</v>
      </c>
      <c r="M217" s="335">
        <f t="shared" si="19"/>
        <v>-2.1215729224715658E-2</v>
      </c>
      <c r="N217" s="325">
        <v>19</v>
      </c>
      <c r="O217" s="325">
        <v>19</v>
      </c>
    </row>
    <row r="218" spans="1:15" ht="15.75">
      <c r="A218" s="342">
        <v>684</v>
      </c>
      <c r="B218" s="344" t="s">
        <v>231</v>
      </c>
      <c r="C218" s="324">
        <v>38968</v>
      </c>
      <c r="D218" s="330">
        <v>-218686.37263827078</v>
      </c>
      <c r="E218" s="331">
        <f t="shared" si="15"/>
        <v>-5.6119475630843461</v>
      </c>
      <c r="F218" s="332">
        <f t="shared" si="16"/>
        <v>258.90630225255734</v>
      </c>
      <c r="G218" s="332">
        <f t="shared" si="17"/>
        <v>264.51824981564164</v>
      </c>
      <c r="H218" s="332"/>
      <c r="I218" s="444">
        <v>10559655.032249024</v>
      </c>
      <c r="J218" s="322">
        <v>-470594.24607137119</v>
      </c>
      <c r="K218" s="319">
        <v>10089060.786177654</v>
      </c>
      <c r="L218" s="334">
        <f t="shared" si="18"/>
        <v>10307747.158815924</v>
      </c>
      <c r="M218" s="335">
        <f t="shared" si="19"/>
        <v>-2.1215729224715658E-2</v>
      </c>
      <c r="N218" s="325">
        <v>4</v>
      </c>
      <c r="O218" s="325">
        <v>4</v>
      </c>
    </row>
    <row r="219" spans="1:15" ht="15.75">
      <c r="A219" s="342">
        <v>686</v>
      </c>
      <c r="B219" s="344" t="s">
        <v>232</v>
      </c>
      <c r="C219" s="324">
        <v>2935</v>
      </c>
      <c r="D219" s="330">
        <v>-34464.219767551658</v>
      </c>
      <c r="E219" s="331">
        <f t="shared" si="15"/>
        <v>-11.742493958279951</v>
      </c>
      <c r="F219" s="332">
        <f t="shared" si="16"/>
        <v>541.73807858788143</v>
      </c>
      <c r="G219" s="332">
        <f t="shared" si="17"/>
        <v>553.4805725461614</v>
      </c>
      <c r="H219" s="332"/>
      <c r="I219" s="444">
        <v>110822.02849581151</v>
      </c>
      <c r="J219" s="322">
        <v>1479179.2321596206</v>
      </c>
      <c r="K219" s="319">
        <v>1590001.260655432</v>
      </c>
      <c r="L219" s="334">
        <f t="shared" si="18"/>
        <v>1624465.4804229836</v>
      </c>
      <c r="M219" s="335">
        <f t="shared" si="19"/>
        <v>-2.1215729224715658E-2</v>
      </c>
      <c r="N219" s="325">
        <v>11</v>
      </c>
      <c r="O219" s="325">
        <v>11</v>
      </c>
    </row>
    <row r="220" spans="1:15" ht="15.75">
      <c r="A220" s="342">
        <v>687</v>
      </c>
      <c r="B220" s="344" t="s">
        <v>233</v>
      </c>
      <c r="C220" s="324">
        <v>1413</v>
      </c>
      <c r="D220" s="330">
        <v>-30376.994993001699</v>
      </c>
      <c r="E220" s="331">
        <f t="shared" si="15"/>
        <v>-21.49822717126801</v>
      </c>
      <c r="F220" s="332">
        <f t="shared" si="16"/>
        <v>991.81726830664616</v>
      </c>
      <c r="G220" s="332">
        <f t="shared" si="17"/>
        <v>1013.3154954779142</v>
      </c>
      <c r="H220" s="332"/>
      <c r="I220" s="444">
        <v>1039446.7336815698</v>
      </c>
      <c r="J220" s="322">
        <v>361991.0664357213</v>
      </c>
      <c r="K220" s="319">
        <v>1401437.800117291</v>
      </c>
      <c r="L220" s="334">
        <f t="shared" si="18"/>
        <v>1431814.7951102927</v>
      </c>
      <c r="M220" s="335">
        <f t="shared" si="19"/>
        <v>-2.1215729224715658E-2</v>
      </c>
      <c r="N220" s="325">
        <v>11</v>
      </c>
      <c r="O220" s="325">
        <v>11</v>
      </c>
    </row>
    <row r="221" spans="1:15" ht="15.75">
      <c r="A221" s="342">
        <v>689</v>
      </c>
      <c r="B221" s="344" t="s">
        <v>234</v>
      </c>
      <c r="C221" s="324">
        <v>3008</v>
      </c>
      <c r="D221" s="330">
        <v>-62421.376373936306</v>
      </c>
      <c r="E221" s="331">
        <f t="shared" si="15"/>
        <v>-20.751787358356484</v>
      </c>
      <c r="F221" s="332">
        <f t="shared" si="16"/>
        <v>957.38038705595977</v>
      </c>
      <c r="G221" s="332">
        <f t="shared" si="17"/>
        <v>978.1321744143163</v>
      </c>
      <c r="H221" s="332"/>
      <c r="I221" s="444">
        <v>2271397.8184864186</v>
      </c>
      <c r="J221" s="322">
        <v>608402.38577790826</v>
      </c>
      <c r="K221" s="319">
        <v>2879800.204264327</v>
      </c>
      <c r="L221" s="334">
        <f t="shared" si="18"/>
        <v>2942221.5806382634</v>
      </c>
      <c r="M221" s="335">
        <f t="shared" si="19"/>
        <v>-2.1215729224715658E-2</v>
      </c>
      <c r="N221" s="325">
        <v>9</v>
      </c>
      <c r="O221" s="325">
        <v>9</v>
      </c>
    </row>
    <row r="222" spans="1:15" ht="15.75">
      <c r="A222" s="342">
        <v>691</v>
      </c>
      <c r="B222" s="344" t="s">
        <v>235</v>
      </c>
      <c r="C222" s="324">
        <v>2556</v>
      </c>
      <c r="D222" s="330">
        <v>-92257.034231976373</v>
      </c>
      <c r="E222" s="331">
        <f t="shared" si="15"/>
        <v>-36.094301342713763</v>
      </c>
      <c r="F222" s="332">
        <f t="shared" si="16"/>
        <v>1665.2048131211454</v>
      </c>
      <c r="G222" s="332">
        <f t="shared" si="17"/>
        <v>1701.2991144638593</v>
      </c>
      <c r="H222" s="332"/>
      <c r="I222" s="444">
        <v>2518799.4752168776</v>
      </c>
      <c r="J222" s="322">
        <v>1737464.02712077</v>
      </c>
      <c r="K222" s="319">
        <v>4256263.5023376476</v>
      </c>
      <c r="L222" s="334">
        <f t="shared" si="18"/>
        <v>4348520.5365696242</v>
      </c>
      <c r="M222" s="335">
        <f t="shared" si="19"/>
        <v>-2.1215729224715655E-2</v>
      </c>
      <c r="N222" s="325">
        <v>17</v>
      </c>
      <c r="O222" s="325">
        <v>17</v>
      </c>
    </row>
    <row r="223" spans="1:15" ht="15.75">
      <c r="A223" s="342">
        <v>694</v>
      </c>
      <c r="B223" s="344" t="s">
        <v>236</v>
      </c>
      <c r="C223" s="324">
        <v>28643</v>
      </c>
      <c r="D223" s="330">
        <v>-167628.67149277215</v>
      </c>
      <c r="E223" s="331">
        <f t="shared" si="15"/>
        <v>-5.8523433820749275</v>
      </c>
      <c r="F223" s="332">
        <f t="shared" si="16"/>
        <v>269.99692487013914</v>
      </c>
      <c r="G223" s="332">
        <f t="shared" si="17"/>
        <v>275.84926825221407</v>
      </c>
      <c r="H223" s="332"/>
      <c r="I223" s="444">
        <v>7839209.4690613961</v>
      </c>
      <c r="J223" s="322">
        <v>-105687.55000600149</v>
      </c>
      <c r="K223" s="319">
        <v>7733521.9190553948</v>
      </c>
      <c r="L223" s="334">
        <f t="shared" si="18"/>
        <v>7901150.590548167</v>
      </c>
      <c r="M223" s="335">
        <f t="shared" si="19"/>
        <v>-2.1215729224715662E-2</v>
      </c>
      <c r="N223" s="325">
        <v>5</v>
      </c>
      <c r="O223" s="325">
        <v>5</v>
      </c>
    </row>
    <row r="224" spans="1:15" ht="15.75">
      <c r="A224" s="342">
        <v>697</v>
      </c>
      <c r="B224" s="344" t="s">
        <v>237</v>
      </c>
      <c r="C224" s="324">
        <v>1163</v>
      </c>
      <c r="D224" s="330">
        <v>-20050.410426406026</v>
      </c>
      <c r="E224" s="331">
        <f t="shared" si="15"/>
        <v>-17.240249721759266</v>
      </c>
      <c r="F224" s="332">
        <f t="shared" si="16"/>
        <v>795.37616044975243</v>
      </c>
      <c r="G224" s="332">
        <f t="shared" si="17"/>
        <v>812.61641017151169</v>
      </c>
      <c r="H224" s="332"/>
      <c r="I224" s="444">
        <v>447230.4758299258</v>
      </c>
      <c r="J224" s="322">
        <v>477791.99877313618</v>
      </c>
      <c r="K224" s="319">
        <v>925022.47460306203</v>
      </c>
      <c r="L224" s="334">
        <f t="shared" si="18"/>
        <v>945072.8850294681</v>
      </c>
      <c r="M224" s="335">
        <f t="shared" si="19"/>
        <v>-2.1215729224715655E-2</v>
      </c>
      <c r="N224" s="325">
        <v>18</v>
      </c>
      <c r="O224" s="325">
        <v>18</v>
      </c>
    </row>
    <row r="225" spans="1:15" ht="15.75">
      <c r="A225" s="342">
        <v>698</v>
      </c>
      <c r="B225" s="344" t="s">
        <v>238</v>
      </c>
      <c r="C225" s="324">
        <v>65722</v>
      </c>
      <c r="D225" s="330">
        <v>-422859.42356142902</v>
      </c>
      <c r="E225" s="331">
        <f t="shared" si="15"/>
        <v>-6.4340620121333654</v>
      </c>
      <c r="F225" s="332">
        <f t="shared" si="16"/>
        <v>296.83442072462225</v>
      </c>
      <c r="G225" s="332">
        <f t="shared" si="17"/>
        <v>303.26848273675557</v>
      </c>
      <c r="H225" s="332"/>
      <c r="I225" s="444">
        <v>2996549.8711228073</v>
      </c>
      <c r="J225" s="322">
        <v>16512001.927740816</v>
      </c>
      <c r="K225" s="319">
        <v>19508551.798863623</v>
      </c>
      <c r="L225" s="334">
        <f t="shared" si="18"/>
        <v>19931411.222425051</v>
      </c>
      <c r="M225" s="335">
        <f t="shared" si="19"/>
        <v>-2.1215729224715669E-2</v>
      </c>
      <c r="N225" s="325">
        <v>19</v>
      </c>
      <c r="O225" s="325">
        <v>19</v>
      </c>
    </row>
    <row r="226" spans="1:15" ht="15.75">
      <c r="A226" s="342">
        <v>700</v>
      </c>
      <c r="B226" s="344" t="s">
        <v>239</v>
      </c>
      <c r="C226" s="324">
        <v>4733</v>
      </c>
      <c r="D226" s="330">
        <v>-38820.714642125262</v>
      </c>
      <c r="E226" s="331">
        <f t="shared" si="15"/>
        <v>-8.2021370467198942</v>
      </c>
      <c r="F226" s="332">
        <f t="shared" si="16"/>
        <v>378.40427934573029</v>
      </c>
      <c r="G226" s="332">
        <f t="shared" si="17"/>
        <v>386.60641639245017</v>
      </c>
      <c r="H226" s="332"/>
      <c r="I226" s="444">
        <v>1259371.0892092674</v>
      </c>
      <c r="J226" s="322">
        <v>531616.36493407399</v>
      </c>
      <c r="K226" s="319">
        <v>1790987.4541433414</v>
      </c>
      <c r="L226" s="334">
        <f t="shared" si="18"/>
        <v>1829808.1687854666</v>
      </c>
      <c r="M226" s="335">
        <f t="shared" si="19"/>
        <v>-2.1215729224715655E-2</v>
      </c>
      <c r="N226" s="325">
        <v>9</v>
      </c>
      <c r="O226" s="325">
        <v>9</v>
      </c>
    </row>
    <row r="227" spans="1:15" ht="15.75">
      <c r="A227" s="342">
        <v>702</v>
      </c>
      <c r="B227" s="344" t="s">
        <v>240</v>
      </c>
      <c r="C227" s="324">
        <v>4039</v>
      </c>
      <c r="D227" s="330">
        <v>-57248.420630866203</v>
      </c>
      <c r="E227" s="331">
        <f t="shared" si="15"/>
        <v>-14.173909539704432</v>
      </c>
      <c r="F227" s="332">
        <f t="shared" si="16"/>
        <v>653.91104712500794</v>
      </c>
      <c r="G227" s="332">
        <f t="shared" si="17"/>
        <v>668.08495666471242</v>
      </c>
      <c r="H227" s="332"/>
      <c r="I227" s="444">
        <v>1401053.1307378516</v>
      </c>
      <c r="J227" s="322">
        <v>1240093.5886000555</v>
      </c>
      <c r="K227" s="319">
        <v>2641146.7193379072</v>
      </c>
      <c r="L227" s="334">
        <f t="shared" si="18"/>
        <v>2698395.1399687734</v>
      </c>
      <c r="M227" s="335">
        <f t="shared" si="19"/>
        <v>-2.1215729224715658E-2</v>
      </c>
      <c r="N227" s="325">
        <v>6</v>
      </c>
      <c r="O227" s="325">
        <v>6</v>
      </c>
    </row>
    <row r="228" spans="1:15" ht="15.75">
      <c r="A228" s="342">
        <v>704</v>
      </c>
      <c r="B228" s="344" t="s">
        <v>241</v>
      </c>
      <c r="C228" s="324">
        <v>6418</v>
      </c>
      <c r="D228" s="330">
        <v>-132602.67419881749</v>
      </c>
      <c r="E228" s="331">
        <f t="shared" si="15"/>
        <v>-20.66105861620715</v>
      </c>
      <c r="F228" s="332">
        <f t="shared" si="16"/>
        <v>953.19463106414889</v>
      </c>
      <c r="G228" s="332">
        <f t="shared" si="17"/>
        <v>973.85568968035602</v>
      </c>
      <c r="H228" s="332"/>
      <c r="I228" s="444">
        <v>5115381.0970061393</v>
      </c>
      <c r="J228" s="322">
        <v>1002222.0451635679</v>
      </c>
      <c r="K228" s="319">
        <v>6117603.1421697075</v>
      </c>
      <c r="L228" s="334">
        <f t="shared" si="18"/>
        <v>6250205.8163685249</v>
      </c>
      <c r="M228" s="335">
        <f t="shared" si="19"/>
        <v>-2.1215729224715655E-2</v>
      </c>
      <c r="N228" s="325">
        <v>2</v>
      </c>
      <c r="O228" s="325">
        <v>2</v>
      </c>
    </row>
    <row r="229" spans="1:15" ht="15.75">
      <c r="A229" s="342">
        <v>707</v>
      </c>
      <c r="B229" s="344" t="s">
        <v>242</v>
      </c>
      <c r="C229" s="324">
        <v>1881</v>
      </c>
      <c r="D229" s="330">
        <v>-21886.953712913884</v>
      </c>
      <c r="E229" s="331">
        <f t="shared" si="15"/>
        <v>-11.635807396551773</v>
      </c>
      <c r="F229" s="332">
        <f t="shared" si="16"/>
        <v>536.81611114492466</v>
      </c>
      <c r="G229" s="332">
        <f t="shared" si="17"/>
        <v>548.45191854147652</v>
      </c>
      <c r="H229" s="332"/>
      <c r="I229" s="444">
        <v>-231425.02554489175</v>
      </c>
      <c r="J229" s="322">
        <v>1241176.1306084951</v>
      </c>
      <c r="K229" s="319">
        <v>1009751.1050636034</v>
      </c>
      <c r="L229" s="334">
        <f t="shared" si="18"/>
        <v>1031638.0587765173</v>
      </c>
      <c r="M229" s="335">
        <f t="shared" si="19"/>
        <v>-2.1215729224715655E-2</v>
      </c>
      <c r="N229" s="325">
        <v>12</v>
      </c>
      <c r="O229" s="325">
        <v>12</v>
      </c>
    </row>
    <row r="230" spans="1:15" ht="15.75">
      <c r="A230" s="342">
        <v>710</v>
      </c>
      <c r="B230" s="344" t="s">
        <v>243</v>
      </c>
      <c r="C230" s="324">
        <v>27036</v>
      </c>
      <c r="D230" s="330">
        <v>-358589.08192214888</v>
      </c>
      <c r="E230" s="331">
        <f t="shared" si="15"/>
        <v>-13.263392584781361</v>
      </c>
      <c r="F230" s="332">
        <f t="shared" si="16"/>
        <v>611.90449319922106</v>
      </c>
      <c r="G230" s="332">
        <f t="shared" si="17"/>
        <v>625.16788578400246</v>
      </c>
      <c r="H230" s="332"/>
      <c r="I230" s="444">
        <v>9765454.4871856309</v>
      </c>
      <c r="J230" s="322">
        <v>6777995.3909485098</v>
      </c>
      <c r="K230" s="319">
        <v>16543449.878134141</v>
      </c>
      <c r="L230" s="334">
        <f t="shared" si="18"/>
        <v>16902038.96005629</v>
      </c>
      <c r="M230" s="335">
        <f t="shared" si="19"/>
        <v>-2.1215729224715658E-2</v>
      </c>
      <c r="N230" s="325">
        <v>1</v>
      </c>
      <c r="O230" s="326">
        <v>33</v>
      </c>
    </row>
    <row r="231" spans="1:15" ht="15.75">
      <c r="A231" s="342">
        <v>729</v>
      </c>
      <c r="B231" s="344" t="s">
        <v>244</v>
      </c>
      <c r="C231" s="324">
        <v>8858</v>
      </c>
      <c r="D231" s="330">
        <v>-134421.30710752041</v>
      </c>
      <c r="E231" s="331">
        <f t="shared" si="15"/>
        <v>-15.175130628530187</v>
      </c>
      <c r="F231" s="332">
        <f t="shared" si="16"/>
        <v>700.10222174508692</v>
      </c>
      <c r="G231" s="332">
        <f t="shared" si="17"/>
        <v>715.27735237361708</v>
      </c>
      <c r="H231" s="332"/>
      <c r="I231" s="444">
        <v>1624119.797533453</v>
      </c>
      <c r="J231" s="322">
        <v>4577385.6826845268</v>
      </c>
      <c r="K231" s="319">
        <v>6201505.4802179802</v>
      </c>
      <c r="L231" s="334">
        <f t="shared" si="18"/>
        <v>6335926.7873255005</v>
      </c>
      <c r="M231" s="335">
        <f t="shared" si="19"/>
        <v>-2.1215729224715658E-2</v>
      </c>
      <c r="N231" s="325">
        <v>13</v>
      </c>
      <c r="O231" s="325">
        <v>13</v>
      </c>
    </row>
    <row r="232" spans="1:15" ht="15.75">
      <c r="A232" s="342">
        <v>732</v>
      </c>
      <c r="B232" s="344" t="s">
        <v>245</v>
      </c>
      <c r="C232" s="324">
        <v>3285</v>
      </c>
      <c r="D232" s="330">
        <v>-85326.424381704186</v>
      </c>
      <c r="E232" s="331">
        <f t="shared" si="15"/>
        <v>-25.974558411477684</v>
      </c>
      <c r="F232" s="332">
        <f t="shared" si="16"/>
        <v>1198.3320933352904</v>
      </c>
      <c r="G232" s="332">
        <f t="shared" si="17"/>
        <v>1224.306651746768</v>
      </c>
      <c r="H232" s="332"/>
      <c r="I232" s="444">
        <v>2567291.4301117547</v>
      </c>
      <c r="J232" s="322">
        <v>1369229.4964946744</v>
      </c>
      <c r="K232" s="319">
        <v>3936520.9266064288</v>
      </c>
      <c r="L232" s="334">
        <f t="shared" si="18"/>
        <v>4021847.3509881329</v>
      </c>
      <c r="M232" s="335">
        <f t="shared" si="19"/>
        <v>-2.1215729224715658E-2</v>
      </c>
      <c r="N232" s="325">
        <v>19</v>
      </c>
      <c r="O232" s="325">
        <v>19</v>
      </c>
    </row>
    <row r="233" spans="1:15" ht="15.75">
      <c r="A233" s="342">
        <v>734</v>
      </c>
      <c r="B233" s="344" t="s">
        <v>246</v>
      </c>
      <c r="C233" s="324">
        <v>50870</v>
      </c>
      <c r="D233" s="330">
        <v>-599337.14532156568</v>
      </c>
      <c r="E233" s="331">
        <f t="shared" si="15"/>
        <v>-11.781740619649414</v>
      </c>
      <c r="F233" s="332">
        <f t="shared" si="16"/>
        <v>543.54871702608898</v>
      </c>
      <c r="G233" s="332">
        <f t="shared" si="17"/>
        <v>555.33045764573842</v>
      </c>
      <c r="H233" s="332"/>
      <c r="I233" s="444">
        <v>12435804.879923586</v>
      </c>
      <c r="J233" s="322">
        <v>15214518.355193559</v>
      </c>
      <c r="K233" s="319">
        <v>27650323.235117145</v>
      </c>
      <c r="L233" s="334">
        <f t="shared" si="18"/>
        <v>28249660.380438711</v>
      </c>
      <c r="M233" s="335">
        <f t="shared" si="19"/>
        <v>-2.1215729224715658E-2</v>
      </c>
      <c r="N233" s="325">
        <v>2</v>
      </c>
      <c r="O233" s="325">
        <v>2</v>
      </c>
    </row>
    <row r="234" spans="1:15" ht="15.75">
      <c r="A234" s="342">
        <v>738</v>
      </c>
      <c r="B234" s="344" t="s">
        <v>247</v>
      </c>
      <c r="C234" s="324">
        <v>2965</v>
      </c>
      <c r="D234" s="330">
        <v>-46394.52253953625</v>
      </c>
      <c r="E234" s="331">
        <f t="shared" si="15"/>
        <v>-15.647393773873945</v>
      </c>
      <c r="F234" s="332">
        <f t="shared" si="16"/>
        <v>721.89000633798389</v>
      </c>
      <c r="G234" s="332">
        <f t="shared" si="17"/>
        <v>737.53740011185789</v>
      </c>
      <c r="H234" s="332"/>
      <c r="I234" s="444">
        <v>1280174.9197252614</v>
      </c>
      <c r="J234" s="322">
        <v>860228.94906686072</v>
      </c>
      <c r="K234" s="319">
        <v>2140403.8687921222</v>
      </c>
      <c r="L234" s="334">
        <f t="shared" si="18"/>
        <v>2186798.3913316587</v>
      </c>
      <c r="M234" s="335">
        <f t="shared" si="19"/>
        <v>-2.1215729224715655E-2</v>
      </c>
      <c r="N234" s="325">
        <v>2</v>
      </c>
      <c r="O234" s="325">
        <v>2</v>
      </c>
    </row>
    <row r="235" spans="1:15" ht="15.75">
      <c r="A235" s="342">
        <v>739</v>
      </c>
      <c r="B235" s="344" t="s">
        <v>248</v>
      </c>
      <c r="C235" s="324">
        <v>3188</v>
      </c>
      <c r="D235" s="330">
        <v>-68981.905677103059</v>
      </c>
      <c r="E235" s="331">
        <f t="shared" si="15"/>
        <v>-21.637987979016017</v>
      </c>
      <c r="F235" s="332">
        <f t="shared" si="16"/>
        <v>998.26511079396619</v>
      </c>
      <c r="G235" s="332">
        <f t="shared" si="17"/>
        <v>1019.9030987729822</v>
      </c>
      <c r="H235" s="332"/>
      <c r="I235" s="444">
        <v>2143594.3297711806</v>
      </c>
      <c r="J235" s="322">
        <v>1038874.8434399838</v>
      </c>
      <c r="K235" s="319">
        <v>3182469.1732111643</v>
      </c>
      <c r="L235" s="334">
        <f t="shared" si="18"/>
        <v>3251451.0788882673</v>
      </c>
      <c r="M235" s="335">
        <f t="shared" si="19"/>
        <v>-2.1215729224715655E-2</v>
      </c>
      <c r="N235" s="325">
        <v>9</v>
      </c>
      <c r="O235" s="325">
        <v>9</v>
      </c>
    </row>
    <row r="236" spans="1:15" ht="15.75">
      <c r="A236" s="342">
        <v>740</v>
      </c>
      <c r="B236" s="344" t="s">
        <v>249</v>
      </c>
      <c r="C236" s="324">
        <v>31460</v>
      </c>
      <c r="D236" s="330">
        <v>-81339.733622361833</v>
      </c>
      <c r="E236" s="331">
        <f t="shared" si="15"/>
        <v>-2.5854969365022833</v>
      </c>
      <c r="F236" s="332">
        <f t="shared" si="16"/>
        <v>119.28148718253809</v>
      </c>
      <c r="G236" s="332">
        <f t="shared" si="17"/>
        <v>121.86698411904037</v>
      </c>
      <c r="H236" s="332"/>
      <c r="I236" s="444">
        <v>-4605259.3366938177</v>
      </c>
      <c r="J236" s="322">
        <v>8357854.9234564658</v>
      </c>
      <c r="K236" s="319">
        <v>3752595.5867626481</v>
      </c>
      <c r="L236" s="334">
        <f t="shared" si="18"/>
        <v>3833935.32038501</v>
      </c>
      <c r="M236" s="335">
        <f t="shared" si="19"/>
        <v>-2.1215729224715655E-2</v>
      </c>
      <c r="N236" s="325">
        <v>10</v>
      </c>
      <c r="O236" s="325">
        <v>10</v>
      </c>
    </row>
    <row r="237" spans="1:15" ht="15.75">
      <c r="A237" s="342">
        <v>742</v>
      </c>
      <c r="B237" s="344" t="s">
        <v>250</v>
      </c>
      <c r="C237" s="324">
        <v>964</v>
      </c>
      <c r="D237" s="330">
        <v>-28672.067068352117</v>
      </c>
      <c r="E237" s="331">
        <f t="shared" si="15"/>
        <v>-29.742808162190993</v>
      </c>
      <c r="F237" s="332">
        <f t="shared" si="16"/>
        <v>1372.1796922221727</v>
      </c>
      <c r="G237" s="332">
        <f t="shared" si="17"/>
        <v>1401.9225003843635</v>
      </c>
      <c r="H237" s="332"/>
      <c r="I237" s="444">
        <v>1257462.0792693857</v>
      </c>
      <c r="J237" s="322">
        <v>65319.144032788747</v>
      </c>
      <c r="K237" s="319">
        <v>1322781.2233021744</v>
      </c>
      <c r="L237" s="334">
        <f t="shared" si="18"/>
        <v>1351453.2903705265</v>
      </c>
      <c r="M237" s="335">
        <f t="shared" si="19"/>
        <v>-2.1215729224715658E-2</v>
      </c>
      <c r="N237" s="325">
        <v>19</v>
      </c>
      <c r="O237" s="325">
        <v>19</v>
      </c>
    </row>
    <row r="238" spans="1:15" ht="15.75">
      <c r="A238" s="342">
        <v>743</v>
      </c>
      <c r="B238" s="344" t="s">
        <v>251</v>
      </c>
      <c r="C238" s="324">
        <v>66611</v>
      </c>
      <c r="D238" s="330">
        <v>-677907.49557576526</v>
      </c>
      <c r="E238" s="331">
        <f t="shared" si="15"/>
        <v>-10.177110320754309</v>
      </c>
      <c r="F238" s="332">
        <f t="shared" si="16"/>
        <v>469.51935511576215</v>
      </c>
      <c r="G238" s="332">
        <f t="shared" si="17"/>
        <v>479.69646543651646</v>
      </c>
      <c r="H238" s="332"/>
      <c r="I238" s="444">
        <v>19169705.074702241</v>
      </c>
      <c r="J238" s="322">
        <v>12105448.688913792</v>
      </c>
      <c r="K238" s="319">
        <v>31275153.763616033</v>
      </c>
      <c r="L238" s="334">
        <f t="shared" si="18"/>
        <v>31953061.2591918</v>
      </c>
      <c r="M238" s="335">
        <f t="shared" si="19"/>
        <v>-2.1215729224715662E-2</v>
      </c>
      <c r="N238" s="325">
        <v>14</v>
      </c>
      <c r="O238" s="325">
        <v>14</v>
      </c>
    </row>
    <row r="239" spans="1:15" ht="15.75">
      <c r="A239" s="342">
        <v>746</v>
      </c>
      <c r="B239" s="344" t="s">
        <v>252</v>
      </c>
      <c r="C239" s="324">
        <v>4603</v>
      </c>
      <c r="D239" s="330">
        <v>-156288.95605240896</v>
      </c>
      <c r="E239" s="331">
        <f t="shared" si="15"/>
        <v>-33.953716283382349</v>
      </c>
      <c r="F239" s="332">
        <f t="shared" si="16"/>
        <v>1566.4492641537611</v>
      </c>
      <c r="G239" s="332">
        <f t="shared" si="17"/>
        <v>1600.4029804371432</v>
      </c>
      <c r="H239" s="332"/>
      <c r="I239" s="444">
        <v>4889107.7645764994</v>
      </c>
      <c r="J239" s="322">
        <v>2321258.1983232629</v>
      </c>
      <c r="K239" s="319">
        <v>7210365.9628997622</v>
      </c>
      <c r="L239" s="334">
        <f t="shared" si="18"/>
        <v>7366654.9189521708</v>
      </c>
      <c r="M239" s="335">
        <f t="shared" si="19"/>
        <v>-2.1215729224715662E-2</v>
      </c>
      <c r="N239" s="325">
        <v>17</v>
      </c>
      <c r="O239" s="325">
        <v>17</v>
      </c>
    </row>
    <row r="240" spans="1:15" ht="15.75">
      <c r="A240" s="342">
        <v>747</v>
      </c>
      <c r="B240" s="344" t="s">
        <v>253</v>
      </c>
      <c r="C240" s="324">
        <v>1264</v>
      </c>
      <c r="D240" s="330">
        <v>-34248.116289837497</v>
      </c>
      <c r="E240" s="331">
        <f t="shared" si="15"/>
        <v>-27.095028710314477</v>
      </c>
      <c r="F240" s="332">
        <f t="shared" si="16"/>
        <v>1250.0248111653573</v>
      </c>
      <c r="G240" s="332">
        <f t="shared" si="17"/>
        <v>1277.1198398756719</v>
      </c>
      <c r="H240" s="332"/>
      <c r="I240" s="444">
        <v>1009204.6698422813</v>
      </c>
      <c r="J240" s="322">
        <v>570826.69147073047</v>
      </c>
      <c r="K240" s="319">
        <v>1580031.3613130117</v>
      </c>
      <c r="L240" s="334">
        <f t="shared" si="18"/>
        <v>1614279.4776028492</v>
      </c>
      <c r="M240" s="335">
        <f t="shared" si="19"/>
        <v>-2.1215729224715658E-2</v>
      </c>
      <c r="N240" s="325">
        <v>4</v>
      </c>
      <c r="O240" s="325">
        <v>4</v>
      </c>
    </row>
    <row r="241" spans="1:15" ht="15.75">
      <c r="A241" s="342">
        <v>748</v>
      </c>
      <c r="B241" s="344" t="s">
        <v>254</v>
      </c>
      <c r="C241" s="324">
        <v>4804</v>
      </c>
      <c r="D241" s="330">
        <v>-122203.84551084085</v>
      </c>
      <c r="E241" s="331">
        <f t="shared" si="15"/>
        <v>-25.437936201257465</v>
      </c>
      <c r="F241" s="332">
        <f t="shared" si="16"/>
        <v>1173.5751135893229</v>
      </c>
      <c r="G241" s="332">
        <f t="shared" si="17"/>
        <v>1199.0130497905802</v>
      </c>
      <c r="H241" s="332"/>
      <c r="I241" s="444">
        <v>3118419.5266363444</v>
      </c>
      <c r="J241" s="322">
        <v>2519435.3190467628</v>
      </c>
      <c r="K241" s="319">
        <v>5637854.8456831072</v>
      </c>
      <c r="L241" s="334">
        <f t="shared" si="18"/>
        <v>5760058.6911939476</v>
      </c>
      <c r="M241" s="335">
        <f t="shared" si="19"/>
        <v>-2.1215729224715658E-2</v>
      </c>
      <c r="N241" s="325">
        <v>17</v>
      </c>
      <c r="O241" s="325">
        <v>17</v>
      </c>
    </row>
    <row r="242" spans="1:15" ht="15.75">
      <c r="A242" s="342">
        <v>749</v>
      </c>
      <c r="B242" s="344" t="s">
        <v>255</v>
      </c>
      <c r="C242" s="324">
        <v>21269</v>
      </c>
      <c r="D242" s="330">
        <v>-191753.29111022016</v>
      </c>
      <c r="E242" s="331">
        <f t="shared" si="15"/>
        <v>-9.0156232596840553</v>
      </c>
      <c r="F242" s="332">
        <f t="shared" si="16"/>
        <v>415.9343355275509</v>
      </c>
      <c r="G242" s="332">
        <f t="shared" si="17"/>
        <v>424.94995878723495</v>
      </c>
      <c r="H242" s="332"/>
      <c r="I242" s="444">
        <v>8093599.6590421982</v>
      </c>
      <c r="J242" s="322">
        <v>752907.72329328128</v>
      </c>
      <c r="K242" s="319">
        <v>8846507.3823354803</v>
      </c>
      <c r="L242" s="334">
        <f t="shared" si="18"/>
        <v>9038260.6734456997</v>
      </c>
      <c r="M242" s="335">
        <f t="shared" si="19"/>
        <v>-2.1215729224715658E-2</v>
      </c>
      <c r="N242" s="325">
        <v>11</v>
      </c>
      <c r="O242" s="325">
        <v>11</v>
      </c>
    </row>
    <row r="243" spans="1:15" ht="15.75">
      <c r="A243" s="342">
        <v>751</v>
      </c>
      <c r="B243" s="344" t="s">
        <v>256</v>
      </c>
      <c r="C243" s="324">
        <v>2778</v>
      </c>
      <c r="D243" s="330">
        <v>-58850.08766063564</v>
      </c>
      <c r="E243" s="331">
        <f t="shared" si="15"/>
        <v>-21.184336810883959</v>
      </c>
      <c r="F243" s="332">
        <f t="shared" si="16"/>
        <v>977.33598678963006</v>
      </c>
      <c r="G243" s="332">
        <f t="shared" si="17"/>
        <v>998.52032360051408</v>
      </c>
      <c r="H243" s="332"/>
      <c r="I243" s="444">
        <v>1624864.9862181996</v>
      </c>
      <c r="J243" s="322">
        <v>1090174.3850833925</v>
      </c>
      <c r="K243" s="319">
        <v>2715039.3713015923</v>
      </c>
      <c r="L243" s="334">
        <f t="shared" si="18"/>
        <v>2773889.4589622281</v>
      </c>
      <c r="M243" s="335">
        <f t="shared" si="19"/>
        <v>-2.1215729224715655E-2</v>
      </c>
      <c r="N243" s="325">
        <v>19</v>
      </c>
      <c r="O243" s="325">
        <v>19</v>
      </c>
    </row>
    <row r="244" spans="1:15" ht="15.75">
      <c r="A244" s="342">
        <v>753</v>
      </c>
      <c r="B244" s="344" t="s">
        <v>257</v>
      </c>
      <c r="C244" s="324">
        <v>22826</v>
      </c>
      <c r="D244" s="330">
        <v>-494009.17833838327</v>
      </c>
      <c r="E244" s="331">
        <f t="shared" si="15"/>
        <v>-21.642389307736057</v>
      </c>
      <c r="F244" s="332">
        <f t="shared" si="16"/>
        <v>998.46816538973599</v>
      </c>
      <c r="G244" s="332">
        <f t="shared" si="17"/>
        <v>1020.110554697472</v>
      </c>
      <c r="H244" s="332"/>
      <c r="I244" s="444">
        <v>23640971.996616922</v>
      </c>
      <c r="J244" s="322">
        <v>-849937.65343080775</v>
      </c>
      <c r="K244" s="319">
        <v>22791034.343186114</v>
      </c>
      <c r="L244" s="334">
        <f t="shared" si="18"/>
        <v>23285043.521524496</v>
      </c>
      <c r="M244" s="335">
        <f t="shared" si="19"/>
        <v>-2.1215729224715658E-2</v>
      </c>
      <c r="N244" s="325">
        <v>1</v>
      </c>
      <c r="O244" s="326">
        <v>34</v>
      </c>
    </row>
    <row r="245" spans="1:15" ht="15.75">
      <c r="A245" s="342">
        <v>755</v>
      </c>
      <c r="B245" s="344" t="s">
        <v>258</v>
      </c>
      <c r="C245" s="324">
        <v>6182</v>
      </c>
      <c r="D245" s="330">
        <v>-111489.65921813453</v>
      </c>
      <c r="E245" s="331">
        <f t="shared" si="15"/>
        <v>-18.03456150406576</v>
      </c>
      <c r="F245" s="332">
        <f t="shared" si="16"/>
        <v>832.02160734334132</v>
      </c>
      <c r="G245" s="332">
        <f t="shared" si="17"/>
        <v>850.05616884740698</v>
      </c>
      <c r="H245" s="332"/>
      <c r="I245" s="444">
        <v>5208590.7834555423</v>
      </c>
      <c r="J245" s="322">
        <v>-65033.206859006736</v>
      </c>
      <c r="K245" s="319">
        <v>5143557.5765965357</v>
      </c>
      <c r="L245" s="334">
        <f t="shared" si="18"/>
        <v>5255047.2358146701</v>
      </c>
      <c r="M245" s="335">
        <f t="shared" si="19"/>
        <v>-2.1215729224715658E-2</v>
      </c>
      <c r="N245" s="325">
        <v>1</v>
      </c>
      <c r="O245" s="326">
        <v>33</v>
      </c>
    </row>
    <row r="246" spans="1:15" ht="15.75">
      <c r="A246" s="342">
        <v>758</v>
      </c>
      <c r="B246" s="344" t="s">
        <v>259</v>
      </c>
      <c r="C246" s="324">
        <v>8127</v>
      </c>
      <c r="D246" s="330">
        <v>-113438.11177864557</v>
      </c>
      <c r="E246" s="331">
        <f t="shared" si="15"/>
        <v>-13.958177898196823</v>
      </c>
      <c r="F246" s="332">
        <f t="shared" si="16"/>
        <v>643.95830238643941</v>
      </c>
      <c r="G246" s="332">
        <f t="shared" si="17"/>
        <v>657.91648028463635</v>
      </c>
      <c r="H246" s="332"/>
      <c r="I246" s="444">
        <v>5791505.9712685393</v>
      </c>
      <c r="J246" s="322">
        <v>-558056.84777394566</v>
      </c>
      <c r="K246" s="319">
        <v>5233449.1234945934</v>
      </c>
      <c r="L246" s="334">
        <f t="shared" si="18"/>
        <v>5346887.2352732392</v>
      </c>
      <c r="M246" s="335">
        <f t="shared" si="19"/>
        <v>-2.1215729224715658E-2</v>
      </c>
      <c r="N246" s="325">
        <v>19</v>
      </c>
      <c r="O246" s="325">
        <v>19</v>
      </c>
    </row>
    <row r="247" spans="1:15" ht="15.75">
      <c r="A247" s="342">
        <v>759</v>
      </c>
      <c r="B247" s="344" t="s">
        <v>260</v>
      </c>
      <c r="C247" s="324">
        <v>1800</v>
      </c>
      <c r="D247" s="330">
        <v>-38316.055742120639</v>
      </c>
      <c r="E247" s="331">
        <f t="shared" si="15"/>
        <v>-21.286697634511466</v>
      </c>
      <c r="F247" s="332">
        <f t="shared" si="16"/>
        <v>982.0583869979381</v>
      </c>
      <c r="G247" s="332">
        <f t="shared" si="17"/>
        <v>1003.3450846324495</v>
      </c>
      <c r="H247" s="332"/>
      <c r="I247" s="444">
        <v>1068520.5712723499</v>
      </c>
      <c r="J247" s="322">
        <v>699184.52532393858</v>
      </c>
      <c r="K247" s="319">
        <v>1767705.0965962885</v>
      </c>
      <c r="L247" s="334">
        <f t="shared" si="18"/>
        <v>1806021.1523384091</v>
      </c>
      <c r="M247" s="335">
        <f t="shared" si="19"/>
        <v>-2.1215729224715662E-2</v>
      </c>
      <c r="N247" s="325">
        <v>14</v>
      </c>
      <c r="O247" s="325">
        <v>14</v>
      </c>
    </row>
    <row r="248" spans="1:15" ht="15.75">
      <c r="A248" s="342">
        <v>761</v>
      </c>
      <c r="B248" s="344" t="s">
        <v>261</v>
      </c>
      <c r="C248" s="324">
        <v>8429</v>
      </c>
      <c r="D248" s="330">
        <v>-147946.98697242959</v>
      </c>
      <c r="E248" s="331">
        <f t="shared" si="15"/>
        <v>-17.552139870972784</v>
      </c>
      <c r="F248" s="332">
        <f t="shared" si="16"/>
        <v>809.76516254468459</v>
      </c>
      <c r="G248" s="332">
        <f t="shared" si="17"/>
        <v>827.31730241565731</v>
      </c>
      <c r="H248" s="332"/>
      <c r="I248" s="444">
        <v>2832374.3899775809</v>
      </c>
      <c r="J248" s="322">
        <v>3993136.165111565</v>
      </c>
      <c r="K248" s="319">
        <v>6825510.5550891459</v>
      </c>
      <c r="L248" s="334">
        <f t="shared" si="18"/>
        <v>6973457.5420615757</v>
      </c>
      <c r="M248" s="335">
        <f t="shared" si="19"/>
        <v>-2.1215729224715658E-2</v>
      </c>
      <c r="N248" s="325">
        <v>2</v>
      </c>
      <c r="O248" s="325">
        <v>2</v>
      </c>
    </row>
    <row r="249" spans="1:15" ht="15.75">
      <c r="A249" s="342">
        <v>762</v>
      </c>
      <c r="B249" s="344" t="s">
        <v>262</v>
      </c>
      <c r="C249" s="324">
        <v>3570</v>
      </c>
      <c r="D249" s="330">
        <v>-91539.911538775748</v>
      </c>
      <c r="E249" s="331">
        <f t="shared" si="15"/>
        <v>-25.641431803578641</v>
      </c>
      <c r="F249" s="332">
        <f t="shared" si="16"/>
        <v>1182.9633506192279</v>
      </c>
      <c r="G249" s="332">
        <f t="shared" si="17"/>
        <v>1208.6047824228065</v>
      </c>
      <c r="H249" s="332"/>
      <c r="I249" s="444">
        <v>2828937.8358384478</v>
      </c>
      <c r="J249" s="322">
        <v>1394241.3258721954</v>
      </c>
      <c r="K249" s="319">
        <v>4223179.1617106432</v>
      </c>
      <c r="L249" s="334">
        <f t="shared" si="18"/>
        <v>4314719.0732494192</v>
      </c>
      <c r="M249" s="335">
        <f t="shared" si="19"/>
        <v>-2.1215729224715655E-2</v>
      </c>
      <c r="N249" s="325">
        <v>11</v>
      </c>
      <c r="O249" s="325">
        <v>11</v>
      </c>
    </row>
    <row r="250" spans="1:15" ht="15.75">
      <c r="A250" s="342">
        <v>765</v>
      </c>
      <c r="B250" s="344" t="s">
        <v>263</v>
      </c>
      <c r="C250" s="324">
        <v>10185</v>
      </c>
      <c r="D250" s="330">
        <v>-129565.08345926179</v>
      </c>
      <c r="E250" s="331">
        <f t="shared" si="15"/>
        <v>-12.721166760850446</v>
      </c>
      <c r="F250" s="332">
        <f t="shared" si="16"/>
        <v>586.88899163194651</v>
      </c>
      <c r="G250" s="332">
        <f t="shared" si="17"/>
        <v>599.61015839279696</v>
      </c>
      <c r="H250" s="332"/>
      <c r="I250" s="444">
        <v>4119539.1053735525</v>
      </c>
      <c r="J250" s="322">
        <v>1857925.2743978223</v>
      </c>
      <c r="K250" s="319">
        <v>5977464.3797713751</v>
      </c>
      <c r="L250" s="334">
        <f t="shared" si="18"/>
        <v>6107029.4632306369</v>
      </c>
      <c r="M250" s="335">
        <f t="shared" si="19"/>
        <v>-2.1215729224715655E-2</v>
      </c>
      <c r="N250" s="325">
        <v>18</v>
      </c>
      <c r="O250" s="325">
        <v>18</v>
      </c>
    </row>
    <row r="251" spans="1:15" ht="15.75">
      <c r="A251" s="342">
        <v>768</v>
      </c>
      <c r="B251" s="344" t="s">
        <v>264</v>
      </c>
      <c r="C251" s="324">
        <v>2361</v>
      </c>
      <c r="D251" s="330">
        <v>-60015.62211085474</v>
      </c>
      <c r="E251" s="331">
        <f t="shared" si="15"/>
        <v>-25.419577344707641</v>
      </c>
      <c r="F251" s="332">
        <f t="shared" si="16"/>
        <v>1172.7281306819687</v>
      </c>
      <c r="G251" s="332">
        <f t="shared" si="17"/>
        <v>1198.1477080266764</v>
      </c>
      <c r="H251" s="332"/>
      <c r="I251" s="444">
        <v>1881912.5352745634</v>
      </c>
      <c r="J251" s="322">
        <v>886898.58126556454</v>
      </c>
      <c r="K251" s="319">
        <v>2768811.1165401279</v>
      </c>
      <c r="L251" s="334">
        <f t="shared" si="18"/>
        <v>2828826.7386509827</v>
      </c>
      <c r="M251" s="335">
        <f t="shared" si="19"/>
        <v>-2.1215729224715658E-2</v>
      </c>
      <c r="N251" s="325">
        <v>10</v>
      </c>
      <c r="O251" s="325">
        <v>10</v>
      </c>
    </row>
    <row r="252" spans="1:15" ht="15.75">
      <c r="A252" s="342">
        <v>777</v>
      </c>
      <c r="B252" s="344" t="s">
        <v>265</v>
      </c>
      <c r="C252" s="324">
        <v>7038</v>
      </c>
      <c r="D252" s="330">
        <v>-172592.13744588074</v>
      </c>
      <c r="E252" s="331">
        <f t="shared" si="15"/>
        <v>-24.522895346104111</v>
      </c>
      <c r="F252" s="332">
        <f t="shared" si="16"/>
        <v>1131.3598502507668</v>
      </c>
      <c r="G252" s="332">
        <f t="shared" si="17"/>
        <v>1155.882745596871</v>
      </c>
      <c r="H252" s="332"/>
      <c r="I252" s="444">
        <v>4374810.923067499</v>
      </c>
      <c r="J252" s="322">
        <v>3587699.7029973981</v>
      </c>
      <c r="K252" s="319">
        <v>7962510.6260648966</v>
      </c>
      <c r="L252" s="334">
        <f t="shared" si="18"/>
        <v>8135102.7635107776</v>
      </c>
      <c r="M252" s="335">
        <f t="shared" si="19"/>
        <v>-2.1215729224715662E-2</v>
      </c>
      <c r="N252" s="325">
        <v>18</v>
      </c>
      <c r="O252" s="325">
        <v>18</v>
      </c>
    </row>
    <row r="253" spans="1:15" ht="15.75">
      <c r="A253" s="342">
        <v>778</v>
      </c>
      <c r="B253" s="344" t="s">
        <v>266</v>
      </c>
      <c r="C253" s="324">
        <v>6632</v>
      </c>
      <c r="D253" s="330">
        <v>-76246.273532811829</v>
      </c>
      <c r="E253" s="331">
        <f t="shared" si="15"/>
        <v>-11.496723994694184</v>
      </c>
      <c r="F253" s="332">
        <f t="shared" si="16"/>
        <v>530.39952066989463</v>
      </c>
      <c r="G253" s="332">
        <f t="shared" si="17"/>
        <v>541.89624466458883</v>
      </c>
      <c r="H253" s="332"/>
      <c r="I253" s="444">
        <v>1783445.8314911439</v>
      </c>
      <c r="J253" s="322">
        <v>1734163.7895915969</v>
      </c>
      <c r="K253" s="319">
        <v>3517609.6210827408</v>
      </c>
      <c r="L253" s="334">
        <f t="shared" si="18"/>
        <v>3593855.8946155529</v>
      </c>
      <c r="M253" s="335">
        <f t="shared" si="19"/>
        <v>-2.1215729224715662E-2</v>
      </c>
      <c r="N253" s="325">
        <v>11</v>
      </c>
      <c r="O253" s="325">
        <v>11</v>
      </c>
    </row>
    <row r="254" spans="1:15" ht="15.75">
      <c r="A254" s="342">
        <v>781</v>
      </c>
      <c r="B254" s="344" t="s">
        <v>267</v>
      </c>
      <c r="C254" s="324">
        <v>3428</v>
      </c>
      <c r="D254" s="330">
        <v>-75154.894400339079</v>
      </c>
      <c r="E254" s="331">
        <f t="shared" si="15"/>
        <v>-21.923831505349789</v>
      </c>
      <c r="F254" s="332">
        <f t="shared" si="16"/>
        <v>1011.4524561128582</v>
      </c>
      <c r="G254" s="332">
        <f t="shared" si="17"/>
        <v>1033.3762876182079</v>
      </c>
      <c r="H254" s="332"/>
      <c r="I254" s="444">
        <v>2601713.9918892183</v>
      </c>
      <c r="J254" s="322">
        <v>865545.02766565944</v>
      </c>
      <c r="K254" s="319">
        <v>3467259.0195548777</v>
      </c>
      <c r="L254" s="334">
        <f t="shared" si="18"/>
        <v>3542413.9139552168</v>
      </c>
      <c r="M254" s="335">
        <f t="shared" si="19"/>
        <v>-2.1215729224715662E-2</v>
      </c>
      <c r="N254" s="325">
        <v>7</v>
      </c>
      <c r="O254" s="325">
        <v>7</v>
      </c>
    </row>
    <row r="255" spans="1:15" ht="15.75">
      <c r="A255" s="342">
        <v>783</v>
      </c>
      <c r="B255" s="344" t="s">
        <v>268</v>
      </c>
      <c r="C255" s="324">
        <v>6256</v>
      </c>
      <c r="D255" s="330">
        <v>-42534.315033038802</v>
      </c>
      <c r="E255" s="331">
        <f t="shared" si="15"/>
        <v>-6.7989634004218029</v>
      </c>
      <c r="F255" s="332">
        <f t="shared" si="16"/>
        <v>313.66908784625531</v>
      </c>
      <c r="G255" s="332">
        <f t="shared" si="17"/>
        <v>320.46805124667713</v>
      </c>
      <c r="H255" s="332"/>
      <c r="I255" s="444">
        <v>505635.01547756861</v>
      </c>
      <c r="J255" s="322">
        <v>1456678.7980886046</v>
      </c>
      <c r="K255" s="319">
        <v>1962313.8135661732</v>
      </c>
      <c r="L255" s="334">
        <f t="shared" si="18"/>
        <v>2004848.128599212</v>
      </c>
      <c r="M255" s="335">
        <f t="shared" si="19"/>
        <v>-2.1215729224715658E-2</v>
      </c>
      <c r="N255" s="325">
        <v>4</v>
      </c>
      <c r="O255" s="325">
        <v>4</v>
      </c>
    </row>
    <row r="256" spans="1:15" ht="15.75">
      <c r="A256" s="342">
        <v>785</v>
      </c>
      <c r="B256" s="344" t="s">
        <v>269</v>
      </c>
      <c r="C256" s="324">
        <v>2581</v>
      </c>
      <c r="D256" s="330">
        <v>-111625.49290328457</v>
      </c>
      <c r="E256" s="331">
        <f t="shared" si="15"/>
        <v>-43.248931771904132</v>
      </c>
      <c r="F256" s="332">
        <f t="shared" si="16"/>
        <v>1995.2825423911656</v>
      </c>
      <c r="G256" s="332">
        <f t="shared" si="17"/>
        <v>2038.5314741630698</v>
      </c>
      <c r="H256" s="332"/>
      <c r="I256" s="444">
        <v>3949105.9967741231</v>
      </c>
      <c r="J256" s="322">
        <v>1200718.2451374752</v>
      </c>
      <c r="K256" s="319">
        <v>5149824.2419115985</v>
      </c>
      <c r="L256" s="334">
        <f t="shared" si="18"/>
        <v>5261449.7348148832</v>
      </c>
      <c r="M256" s="335">
        <f t="shared" si="19"/>
        <v>-2.1215729224715658E-2</v>
      </c>
      <c r="N256" s="325">
        <v>17</v>
      </c>
      <c r="O256" s="325">
        <v>17</v>
      </c>
    </row>
    <row r="257" spans="1:15" ht="15.75">
      <c r="A257" s="342">
        <v>790</v>
      </c>
      <c r="B257" s="344" t="s">
        <v>270</v>
      </c>
      <c r="C257" s="324">
        <v>23464</v>
      </c>
      <c r="D257" s="330">
        <v>-334110.86633460375</v>
      </c>
      <c r="E257" s="331">
        <f t="shared" si="15"/>
        <v>-14.23929706506153</v>
      </c>
      <c r="F257" s="332">
        <f t="shared" si="16"/>
        <v>656.92769013767827</v>
      </c>
      <c r="G257" s="332">
        <f t="shared" si="17"/>
        <v>671.16698720273985</v>
      </c>
      <c r="H257" s="332"/>
      <c r="I257" s="444">
        <v>5995856.594422915</v>
      </c>
      <c r="J257" s="322">
        <v>9418294.7269675694</v>
      </c>
      <c r="K257" s="319">
        <v>15414151.321390484</v>
      </c>
      <c r="L257" s="334">
        <f t="shared" si="18"/>
        <v>15748262.187725088</v>
      </c>
      <c r="M257" s="335">
        <f t="shared" si="19"/>
        <v>-2.1215729224715662E-2</v>
      </c>
      <c r="N257" s="325">
        <v>6</v>
      </c>
      <c r="O257" s="325">
        <v>6</v>
      </c>
    </row>
    <row r="258" spans="1:15" ht="15.75">
      <c r="A258" s="342">
        <v>791</v>
      </c>
      <c r="B258" s="344" t="s">
        <v>271</v>
      </c>
      <c r="C258" s="324">
        <v>4938</v>
      </c>
      <c r="D258" s="330">
        <v>-144817.09743985216</v>
      </c>
      <c r="E258" s="331">
        <f t="shared" si="15"/>
        <v>-29.327075220707201</v>
      </c>
      <c r="F258" s="332">
        <f t="shared" si="16"/>
        <v>1352.9999195328874</v>
      </c>
      <c r="G258" s="332">
        <f t="shared" si="17"/>
        <v>1382.3269947535946</v>
      </c>
      <c r="H258" s="332"/>
      <c r="I258" s="444">
        <v>3911556.6035313443</v>
      </c>
      <c r="J258" s="322">
        <v>2769556.9991220529</v>
      </c>
      <c r="K258" s="319">
        <v>6681113.6026533972</v>
      </c>
      <c r="L258" s="334">
        <f t="shared" si="18"/>
        <v>6825930.7000932498</v>
      </c>
      <c r="M258" s="335">
        <f t="shared" si="19"/>
        <v>-2.1215729224715658E-2</v>
      </c>
      <c r="N258" s="325">
        <v>17</v>
      </c>
      <c r="O258" s="325">
        <v>17</v>
      </c>
    </row>
    <row r="259" spans="1:15" ht="15.75">
      <c r="A259" s="342">
        <v>831</v>
      </c>
      <c r="B259" s="344" t="s">
        <v>272</v>
      </c>
      <c r="C259" s="324">
        <v>4596</v>
      </c>
      <c r="D259" s="330">
        <v>-66164.930987153552</v>
      </c>
      <c r="E259" s="331">
        <f t="shared" si="15"/>
        <v>-14.396199083366744</v>
      </c>
      <c r="F259" s="332">
        <f t="shared" si="16"/>
        <v>664.16633962944945</v>
      </c>
      <c r="G259" s="332">
        <f t="shared" si="17"/>
        <v>678.56253871281626</v>
      </c>
      <c r="H259" s="332"/>
      <c r="I259" s="444">
        <v>2355490.176976515</v>
      </c>
      <c r="J259" s="322">
        <v>697018.31996043469</v>
      </c>
      <c r="K259" s="319">
        <v>3052508.4969369499</v>
      </c>
      <c r="L259" s="334">
        <f t="shared" si="18"/>
        <v>3118673.4279241036</v>
      </c>
      <c r="M259" s="335">
        <f t="shared" si="19"/>
        <v>-2.1215729224715655E-2</v>
      </c>
      <c r="N259" s="325">
        <v>9</v>
      </c>
      <c r="O259" s="325">
        <v>9</v>
      </c>
    </row>
    <row r="260" spans="1:15" ht="15.75">
      <c r="A260" s="342">
        <v>832</v>
      </c>
      <c r="B260" s="344" t="s">
        <v>273</v>
      </c>
      <c r="C260" s="324">
        <v>3657</v>
      </c>
      <c r="D260" s="330">
        <v>-182612.74950145424</v>
      </c>
      <c r="E260" s="331">
        <f t="shared" si="15"/>
        <v>-49.935124282596185</v>
      </c>
      <c r="F260" s="332">
        <f t="shared" si="16"/>
        <v>2303.7489632963175</v>
      </c>
      <c r="G260" s="332">
        <f t="shared" si="17"/>
        <v>2353.6840875789139</v>
      </c>
      <c r="H260" s="332"/>
      <c r="I260" s="444">
        <v>6509984.0698892549</v>
      </c>
      <c r="J260" s="322">
        <v>1914825.8888853793</v>
      </c>
      <c r="K260" s="319">
        <v>8424809.9587746337</v>
      </c>
      <c r="L260" s="334">
        <f t="shared" si="18"/>
        <v>8607422.7082760874</v>
      </c>
      <c r="M260" s="335">
        <f t="shared" si="19"/>
        <v>-2.1215729224715665E-2</v>
      </c>
      <c r="N260" s="325">
        <v>17</v>
      </c>
      <c r="O260" s="325">
        <v>17</v>
      </c>
    </row>
    <row r="261" spans="1:15" ht="15.75">
      <c r="A261" s="342">
        <v>833</v>
      </c>
      <c r="B261" s="344" t="s">
        <v>274</v>
      </c>
      <c r="C261" s="324">
        <v>1692</v>
      </c>
      <c r="D261" s="330">
        <v>-39294.68446954518</v>
      </c>
      <c r="E261" s="331">
        <f t="shared" si="15"/>
        <v>-23.22380878814727</v>
      </c>
      <c r="F261" s="332">
        <f t="shared" si="16"/>
        <v>1071.4266999057634</v>
      </c>
      <c r="G261" s="332">
        <f t="shared" si="17"/>
        <v>1094.6505086939108</v>
      </c>
      <c r="H261" s="332"/>
      <c r="I261" s="444">
        <v>1404650.3861998087</v>
      </c>
      <c r="J261" s="322">
        <v>408203.59004074312</v>
      </c>
      <c r="K261" s="319">
        <v>1812853.9762405518</v>
      </c>
      <c r="L261" s="334">
        <f t="shared" si="18"/>
        <v>1852148.6607100971</v>
      </c>
      <c r="M261" s="335">
        <f t="shared" si="19"/>
        <v>-2.1215729224715662E-2</v>
      </c>
      <c r="N261" s="325">
        <v>2</v>
      </c>
      <c r="O261" s="325">
        <v>2</v>
      </c>
    </row>
    <row r="262" spans="1:15" ht="15.75">
      <c r="A262" s="342">
        <v>834</v>
      </c>
      <c r="B262" s="344" t="s">
        <v>275</v>
      </c>
      <c r="C262" s="324">
        <v>5832</v>
      </c>
      <c r="D262" s="330">
        <v>-115409.20531737435</v>
      </c>
      <c r="E262" s="331">
        <f t="shared" si="15"/>
        <v>-19.788958387752803</v>
      </c>
      <c r="F262" s="332">
        <f t="shared" si="16"/>
        <v>912.96042666281096</v>
      </c>
      <c r="G262" s="332">
        <f t="shared" si="17"/>
        <v>932.74938505056377</v>
      </c>
      <c r="H262" s="332"/>
      <c r="I262" s="444">
        <v>3667906.8448013868</v>
      </c>
      <c r="J262" s="322">
        <v>1656478.3634961266</v>
      </c>
      <c r="K262" s="319">
        <v>5324385.2082975134</v>
      </c>
      <c r="L262" s="334">
        <f t="shared" si="18"/>
        <v>5439794.4136148877</v>
      </c>
      <c r="M262" s="335">
        <f t="shared" si="19"/>
        <v>-2.1215729224715658E-2</v>
      </c>
      <c r="N262" s="325">
        <v>5</v>
      </c>
      <c r="O262" s="325">
        <v>5</v>
      </c>
    </row>
    <row r="263" spans="1:15" ht="15.75">
      <c r="A263" s="342">
        <v>837</v>
      </c>
      <c r="B263" s="344" t="s">
        <v>276</v>
      </c>
      <c r="C263" s="324">
        <v>260180</v>
      </c>
      <c r="D263" s="330">
        <v>-556206.6973939701</v>
      </c>
      <c r="E263" s="331">
        <f t="shared" si="15"/>
        <v>-2.1377765293026756</v>
      </c>
      <c r="F263" s="332">
        <f t="shared" si="16"/>
        <v>98.625977884202641</v>
      </c>
      <c r="G263" s="332">
        <f t="shared" si="17"/>
        <v>100.76375441350531</v>
      </c>
      <c r="H263" s="332"/>
      <c r="I263" s="444">
        <v>21254622.505788319</v>
      </c>
      <c r="J263" s="322">
        <v>4405884.4201235231</v>
      </c>
      <c r="K263" s="319">
        <v>25660506.925911844</v>
      </c>
      <c r="L263" s="334">
        <f t="shared" si="18"/>
        <v>26216713.623305812</v>
      </c>
      <c r="M263" s="335">
        <f t="shared" si="19"/>
        <v>-2.1215729224715651E-2</v>
      </c>
      <c r="N263" s="325">
        <v>6</v>
      </c>
      <c r="O263" s="325">
        <v>6</v>
      </c>
    </row>
    <row r="264" spans="1:15" ht="15.75">
      <c r="A264" s="342">
        <v>844</v>
      </c>
      <c r="B264" s="344" t="s">
        <v>277</v>
      </c>
      <c r="C264" s="324">
        <v>1388</v>
      </c>
      <c r="D264" s="330">
        <v>-22505.462235016617</v>
      </c>
      <c r="E264" s="331">
        <f t="shared" si="15"/>
        <v>-16.214309967591223</v>
      </c>
      <c r="F264" s="332">
        <f t="shared" si="16"/>
        <v>748.04459416199495</v>
      </c>
      <c r="G264" s="332">
        <f t="shared" si="17"/>
        <v>764.25890412958609</v>
      </c>
      <c r="H264" s="332"/>
      <c r="I264" s="444">
        <v>303310.0030011558</v>
      </c>
      <c r="J264" s="322">
        <v>734975.89369569323</v>
      </c>
      <c r="K264" s="319">
        <v>1038285.896696849</v>
      </c>
      <c r="L264" s="334">
        <f t="shared" si="18"/>
        <v>1060791.3589318655</v>
      </c>
      <c r="M264" s="335">
        <f t="shared" si="19"/>
        <v>-2.1215729224715658E-2</v>
      </c>
      <c r="N264" s="325">
        <v>11</v>
      </c>
      <c r="O264" s="325">
        <v>11</v>
      </c>
    </row>
    <row r="265" spans="1:15" ht="15.75">
      <c r="A265" s="342">
        <v>845</v>
      </c>
      <c r="B265" s="344" t="s">
        <v>278</v>
      </c>
      <c r="C265" s="324">
        <v>2826</v>
      </c>
      <c r="D265" s="330">
        <v>-79533.749205207423</v>
      </c>
      <c r="E265" s="331">
        <f t="shared" si="15"/>
        <v>-28.143577213449195</v>
      </c>
      <c r="F265" s="332">
        <f t="shared" si="16"/>
        <v>1298.3994284666387</v>
      </c>
      <c r="G265" s="332">
        <f t="shared" si="17"/>
        <v>1326.5430056800881</v>
      </c>
      <c r="H265" s="332"/>
      <c r="I265" s="444">
        <v>2692544.0921070739</v>
      </c>
      <c r="J265" s="322">
        <v>976732.69273964711</v>
      </c>
      <c r="K265" s="319">
        <v>3669276.7848467212</v>
      </c>
      <c r="L265" s="334">
        <f t="shared" si="18"/>
        <v>3748810.5340519287</v>
      </c>
      <c r="M265" s="335">
        <f t="shared" si="19"/>
        <v>-2.1215729224715658E-2</v>
      </c>
      <c r="N265" s="325">
        <v>19</v>
      </c>
      <c r="O265" s="325">
        <v>19</v>
      </c>
    </row>
    <row r="266" spans="1:15" ht="15.75">
      <c r="A266" s="342">
        <v>846</v>
      </c>
      <c r="B266" s="344" t="s">
        <v>279</v>
      </c>
      <c r="C266" s="324">
        <v>4662</v>
      </c>
      <c r="D266" s="330">
        <v>-117510.63717838944</v>
      </c>
      <c r="E266" s="331">
        <f t="shared" ref="E266:E302" si="20">D266/C266</f>
        <v>-25.206056880821418</v>
      </c>
      <c r="F266" s="332">
        <f t="shared" ref="F266:F302" si="21">K266/C266</f>
        <v>1162.8773982689147</v>
      </c>
      <c r="G266" s="332">
        <f t="shared" ref="G266:G302" si="22">L266/C266</f>
        <v>1188.0834551497362</v>
      </c>
      <c r="H266" s="332"/>
      <c r="I266" s="444">
        <v>2544818.130909727</v>
      </c>
      <c r="J266" s="322">
        <v>2876516.2998199537</v>
      </c>
      <c r="K266" s="319">
        <v>5421334.4307296807</v>
      </c>
      <c r="L266" s="334">
        <f t="shared" ref="L266:L302" si="23">K266-D266</f>
        <v>5538845.0679080701</v>
      </c>
      <c r="M266" s="335">
        <f t="shared" ref="M266:M302" si="24">D266/L266</f>
        <v>-2.1215729224715662E-2</v>
      </c>
      <c r="N266" s="325">
        <v>14</v>
      </c>
      <c r="O266" s="325">
        <v>14</v>
      </c>
    </row>
    <row r="267" spans="1:15" ht="15.75">
      <c r="A267" s="342">
        <v>848</v>
      </c>
      <c r="B267" s="344" t="s">
        <v>280</v>
      </c>
      <c r="C267" s="324">
        <v>3976</v>
      </c>
      <c r="D267" s="330">
        <v>-96974.859681511167</v>
      </c>
      <c r="E267" s="331">
        <f t="shared" si="20"/>
        <v>-24.390055251889127</v>
      </c>
      <c r="F267" s="332">
        <f t="shared" si="21"/>
        <v>1125.2312937741665</v>
      </c>
      <c r="G267" s="332">
        <f t="shared" si="22"/>
        <v>1149.6213490260557</v>
      </c>
      <c r="H267" s="332"/>
      <c r="I267" s="444">
        <v>1903413.2409534643</v>
      </c>
      <c r="J267" s="322">
        <v>2570506.3830926218</v>
      </c>
      <c r="K267" s="319">
        <v>4473919.6240460863</v>
      </c>
      <c r="L267" s="334">
        <f t="shared" si="23"/>
        <v>4570894.4837275976</v>
      </c>
      <c r="M267" s="335">
        <f t="shared" si="24"/>
        <v>-2.1215729224715655E-2</v>
      </c>
      <c r="N267" s="325">
        <v>12</v>
      </c>
      <c r="O267" s="325">
        <v>12</v>
      </c>
    </row>
    <row r="268" spans="1:15" ht="15.75">
      <c r="A268" s="342">
        <v>849</v>
      </c>
      <c r="B268" s="344" t="s">
        <v>281</v>
      </c>
      <c r="C268" s="324">
        <v>2799</v>
      </c>
      <c r="D268" s="330">
        <v>-97489.535573062749</v>
      </c>
      <c r="E268" s="331">
        <f t="shared" si="20"/>
        <v>-34.830130608453999</v>
      </c>
      <c r="F268" s="332">
        <f t="shared" si="21"/>
        <v>1606.8824987117769</v>
      </c>
      <c r="G268" s="332">
        <f t="shared" si="22"/>
        <v>1641.7126293202307</v>
      </c>
      <c r="H268" s="332"/>
      <c r="I268" s="444">
        <v>2745550.8335065367</v>
      </c>
      <c r="J268" s="322">
        <v>1752113.2803877266</v>
      </c>
      <c r="K268" s="319">
        <v>4497664.1138942633</v>
      </c>
      <c r="L268" s="334">
        <f t="shared" si="23"/>
        <v>4595153.6494673258</v>
      </c>
      <c r="M268" s="335">
        <f t="shared" si="24"/>
        <v>-2.1215729224715658E-2</v>
      </c>
      <c r="N268" s="325">
        <v>16</v>
      </c>
      <c r="O268" s="325">
        <v>16</v>
      </c>
    </row>
    <row r="269" spans="1:15" ht="15.75">
      <c r="A269" s="342">
        <v>850</v>
      </c>
      <c r="B269" s="344" t="s">
        <v>282</v>
      </c>
      <c r="C269" s="324">
        <v>2349</v>
      </c>
      <c r="D269" s="330">
        <v>-62498.135498812255</v>
      </c>
      <c r="E269" s="331">
        <f t="shared" si="20"/>
        <v>-26.606273094428374</v>
      </c>
      <c r="F269" s="332">
        <f t="shared" si="21"/>
        <v>1227.4761490847206</v>
      </c>
      <c r="G269" s="332">
        <f t="shared" si="22"/>
        <v>1254.082422179149</v>
      </c>
      <c r="H269" s="332"/>
      <c r="I269" s="444">
        <v>1929991.8575286637</v>
      </c>
      <c r="J269" s="322">
        <v>953349.61667134508</v>
      </c>
      <c r="K269" s="319">
        <v>2883341.4742000089</v>
      </c>
      <c r="L269" s="334">
        <f t="shared" si="23"/>
        <v>2945839.6096988213</v>
      </c>
      <c r="M269" s="335">
        <f t="shared" si="24"/>
        <v>-2.1215729224715658E-2</v>
      </c>
      <c r="N269" s="325">
        <v>13</v>
      </c>
      <c r="O269" s="325">
        <v>13</v>
      </c>
    </row>
    <row r="270" spans="1:15" ht="15.75">
      <c r="A270" s="342">
        <v>851</v>
      </c>
      <c r="B270" s="344" t="s">
        <v>283</v>
      </c>
      <c r="C270" s="324">
        <v>20959</v>
      </c>
      <c r="D270" s="330">
        <v>-162575.45020403166</v>
      </c>
      <c r="E270" s="331">
        <f t="shared" si="20"/>
        <v>-7.7568323967761659</v>
      </c>
      <c r="F270" s="332">
        <f t="shared" si="21"/>
        <v>357.86022062159003</v>
      </c>
      <c r="G270" s="332">
        <f t="shared" si="22"/>
        <v>365.61705301836616</v>
      </c>
      <c r="H270" s="332"/>
      <c r="I270" s="444">
        <v>4012677.0255858954</v>
      </c>
      <c r="J270" s="322">
        <v>3487715.3384220102</v>
      </c>
      <c r="K270" s="319">
        <v>7500392.3640079051</v>
      </c>
      <c r="L270" s="334">
        <f t="shared" si="23"/>
        <v>7662967.8142119367</v>
      </c>
      <c r="M270" s="335">
        <f t="shared" si="24"/>
        <v>-2.1215729224715658E-2</v>
      </c>
      <c r="N270" s="325">
        <v>19</v>
      </c>
      <c r="O270" s="325">
        <v>19</v>
      </c>
    </row>
    <row r="271" spans="1:15" ht="15.75">
      <c r="A271" s="342">
        <v>853</v>
      </c>
      <c r="B271" s="344" t="s">
        <v>284</v>
      </c>
      <c r="C271" s="324">
        <v>206073</v>
      </c>
      <c r="D271" s="330">
        <v>-965223.97285093507</v>
      </c>
      <c r="E271" s="331">
        <f t="shared" si="20"/>
        <v>-4.6838934399505758</v>
      </c>
      <c r="F271" s="332">
        <f t="shared" si="21"/>
        <v>216.09067387937529</v>
      </c>
      <c r="G271" s="332">
        <f t="shared" si="22"/>
        <v>220.77456731932585</v>
      </c>
      <c r="H271" s="332"/>
      <c r="I271" s="444">
        <v>45343129.940951891</v>
      </c>
      <c r="J271" s="322">
        <v>-812676.50260739285</v>
      </c>
      <c r="K271" s="319">
        <v>44530453.438344501</v>
      </c>
      <c r="L271" s="334">
        <f t="shared" si="23"/>
        <v>45495677.411195435</v>
      </c>
      <c r="M271" s="335">
        <f t="shared" si="24"/>
        <v>-2.1215729224715658E-2</v>
      </c>
      <c r="N271" s="325">
        <v>2</v>
      </c>
      <c r="O271" s="325">
        <v>2</v>
      </c>
    </row>
    <row r="272" spans="1:15" ht="15.75">
      <c r="A272" s="342">
        <v>854</v>
      </c>
      <c r="B272" s="344" t="s">
        <v>285</v>
      </c>
      <c r="C272" s="324">
        <v>3191</v>
      </c>
      <c r="D272" s="330">
        <v>-52664.222447429602</v>
      </c>
      <c r="E272" s="331">
        <f t="shared" si="20"/>
        <v>-16.503986978197933</v>
      </c>
      <c r="F272" s="332">
        <f t="shared" si="21"/>
        <v>761.40879666401156</v>
      </c>
      <c r="G272" s="332">
        <f t="shared" si="22"/>
        <v>777.91278364220955</v>
      </c>
      <c r="H272" s="332"/>
      <c r="I272" s="444">
        <v>1263030.9027719027</v>
      </c>
      <c r="J272" s="322">
        <v>1166624.567382958</v>
      </c>
      <c r="K272" s="319">
        <v>2429655.470154861</v>
      </c>
      <c r="L272" s="334">
        <f t="shared" si="23"/>
        <v>2482319.6926022908</v>
      </c>
      <c r="M272" s="335">
        <f t="shared" si="24"/>
        <v>-2.1215729224715655E-2</v>
      </c>
      <c r="N272" s="325">
        <v>19</v>
      </c>
      <c r="O272" s="325">
        <v>19</v>
      </c>
    </row>
    <row r="273" spans="1:15" ht="15.75">
      <c r="A273" s="342">
        <v>857</v>
      </c>
      <c r="B273" s="344" t="s">
        <v>286</v>
      </c>
      <c r="C273" s="324">
        <v>2311</v>
      </c>
      <c r="D273" s="330">
        <v>0</v>
      </c>
      <c r="E273" s="331">
        <f t="shared" si="20"/>
        <v>0</v>
      </c>
      <c r="F273" s="332">
        <f t="shared" si="21"/>
        <v>-223.35337275937707</v>
      </c>
      <c r="G273" s="332">
        <f t="shared" si="22"/>
        <v>-223.35337275937707</v>
      </c>
      <c r="H273" s="332"/>
      <c r="I273" s="444">
        <v>-1608040.5074073309</v>
      </c>
      <c r="J273" s="322">
        <v>1091870.8629604105</v>
      </c>
      <c r="K273" s="319">
        <v>-516169.64444692037</v>
      </c>
      <c r="L273" s="334">
        <f t="shared" si="23"/>
        <v>-516169.64444692037</v>
      </c>
      <c r="M273" s="335">
        <f t="shared" si="24"/>
        <v>0</v>
      </c>
      <c r="N273" s="325">
        <v>11</v>
      </c>
      <c r="O273" s="325">
        <v>11</v>
      </c>
    </row>
    <row r="274" spans="1:15" ht="15.75">
      <c r="A274" s="342">
        <v>858</v>
      </c>
      <c r="B274" s="344" t="s">
        <v>287</v>
      </c>
      <c r="C274" s="324">
        <v>42225</v>
      </c>
      <c r="D274" s="330">
        <v>-687112.06027018244</v>
      </c>
      <c r="E274" s="331">
        <f t="shared" si="20"/>
        <v>-16.272636122443632</v>
      </c>
      <c r="F274" s="332">
        <f t="shared" si="21"/>
        <v>750.73546197707981</v>
      </c>
      <c r="G274" s="332">
        <f t="shared" si="22"/>
        <v>767.00809809952352</v>
      </c>
      <c r="H274" s="332"/>
      <c r="I274" s="444">
        <v>32663789.908829827</v>
      </c>
      <c r="J274" s="322">
        <v>-963985.02684763051</v>
      </c>
      <c r="K274" s="319">
        <v>31699804.881982196</v>
      </c>
      <c r="L274" s="334">
        <f t="shared" si="23"/>
        <v>32386916.942252379</v>
      </c>
      <c r="M274" s="335">
        <f t="shared" si="24"/>
        <v>-2.1215729224715658E-2</v>
      </c>
      <c r="N274" s="325">
        <v>1</v>
      </c>
      <c r="O274" s="326">
        <v>35</v>
      </c>
    </row>
    <row r="275" spans="1:15" ht="15.75">
      <c r="A275" s="342">
        <v>859</v>
      </c>
      <c r="B275" s="344" t="s">
        <v>288</v>
      </c>
      <c r="C275" s="324">
        <v>6501</v>
      </c>
      <c r="D275" s="330">
        <v>-253915.68554478735</v>
      </c>
      <c r="E275" s="331">
        <f t="shared" si="20"/>
        <v>-39.057942708012206</v>
      </c>
      <c r="F275" s="332">
        <f t="shared" si="21"/>
        <v>1801.9319329786988</v>
      </c>
      <c r="G275" s="332">
        <f t="shared" si="22"/>
        <v>1840.989875686711</v>
      </c>
      <c r="H275" s="332"/>
      <c r="I275" s="444">
        <v>6881265.7439282183</v>
      </c>
      <c r="J275" s="322">
        <v>4833093.7523663035</v>
      </c>
      <c r="K275" s="319">
        <v>11714359.496294521</v>
      </c>
      <c r="L275" s="334">
        <f t="shared" si="23"/>
        <v>11968275.181839308</v>
      </c>
      <c r="M275" s="335">
        <f t="shared" si="24"/>
        <v>-2.1215729224715662E-2</v>
      </c>
      <c r="N275" s="325">
        <v>17</v>
      </c>
      <c r="O275" s="325">
        <v>17</v>
      </c>
    </row>
    <row r="276" spans="1:15" ht="15.75">
      <c r="A276" s="342">
        <v>886</v>
      </c>
      <c r="B276" s="344" t="s">
        <v>289</v>
      </c>
      <c r="C276" s="324">
        <v>12382</v>
      </c>
      <c r="D276" s="330">
        <v>-170475.89875450853</v>
      </c>
      <c r="E276" s="331">
        <f t="shared" si="20"/>
        <v>-13.768042218907166</v>
      </c>
      <c r="F276" s="332">
        <f t="shared" si="21"/>
        <v>635.18642326643794</v>
      </c>
      <c r="G276" s="332">
        <f t="shared" si="22"/>
        <v>648.95446548534517</v>
      </c>
      <c r="H276" s="332"/>
      <c r="I276" s="444">
        <v>3797414.7324039903</v>
      </c>
      <c r="J276" s="322">
        <v>4067463.5604810449</v>
      </c>
      <c r="K276" s="319">
        <v>7864878.2928850353</v>
      </c>
      <c r="L276" s="334">
        <f t="shared" si="23"/>
        <v>8035354.1916395435</v>
      </c>
      <c r="M276" s="335">
        <f t="shared" si="24"/>
        <v>-2.1215729224715658E-2</v>
      </c>
      <c r="N276" s="325">
        <v>4</v>
      </c>
      <c r="O276" s="325">
        <v>4</v>
      </c>
    </row>
    <row r="277" spans="1:15" ht="15.75">
      <c r="A277" s="342">
        <v>887</v>
      </c>
      <c r="B277" s="344" t="s">
        <v>290</v>
      </c>
      <c r="C277" s="324">
        <v>4493</v>
      </c>
      <c r="D277" s="330">
        <v>-50939.529269177641</v>
      </c>
      <c r="E277" s="331">
        <f t="shared" si="20"/>
        <v>-11.337531553344679</v>
      </c>
      <c r="F277" s="332">
        <f t="shared" si="21"/>
        <v>523.05520287771185</v>
      </c>
      <c r="G277" s="332">
        <f t="shared" si="22"/>
        <v>534.39273443105651</v>
      </c>
      <c r="H277" s="332"/>
      <c r="I277" s="444">
        <v>-88499.163776999456</v>
      </c>
      <c r="J277" s="322">
        <v>2438586.1903065587</v>
      </c>
      <c r="K277" s="319">
        <v>2350087.0265295594</v>
      </c>
      <c r="L277" s="334">
        <f t="shared" si="23"/>
        <v>2401026.5557987369</v>
      </c>
      <c r="M277" s="335">
        <f t="shared" si="24"/>
        <v>-2.1215729224715658E-2</v>
      </c>
      <c r="N277" s="325">
        <v>6</v>
      </c>
      <c r="O277" s="325">
        <v>6</v>
      </c>
    </row>
    <row r="278" spans="1:15" ht="15.75">
      <c r="A278" s="342">
        <v>889</v>
      </c>
      <c r="B278" s="344" t="s">
        <v>291</v>
      </c>
      <c r="C278" s="324">
        <v>2466</v>
      </c>
      <c r="D278" s="330">
        <v>-107703.55052966499</v>
      </c>
      <c r="E278" s="331">
        <f t="shared" si="20"/>
        <v>-43.675405729791159</v>
      </c>
      <c r="F278" s="332">
        <f t="shared" si="21"/>
        <v>2014.9578501523906</v>
      </c>
      <c r="G278" s="332">
        <f t="shared" si="22"/>
        <v>2058.6332558821819</v>
      </c>
      <c r="H278" s="332"/>
      <c r="I278" s="444">
        <v>3739535.8896151353</v>
      </c>
      <c r="J278" s="322">
        <v>1229350.1688606602</v>
      </c>
      <c r="K278" s="319">
        <v>4968886.0584757952</v>
      </c>
      <c r="L278" s="334">
        <f t="shared" si="23"/>
        <v>5076589.6090054605</v>
      </c>
      <c r="M278" s="335">
        <f t="shared" si="24"/>
        <v>-2.1215729224715658E-2</v>
      </c>
      <c r="N278" s="325">
        <v>17</v>
      </c>
      <c r="O278" s="325">
        <v>17</v>
      </c>
    </row>
    <row r="279" spans="1:15" ht="15.75">
      <c r="A279" s="342">
        <v>890</v>
      </c>
      <c r="B279" s="344" t="s">
        <v>292</v>
      </c>
      <c r="C279" s="324">
        <v>1137</v>
      </c>
      <c r="D279" s="330">
        <v>-56143.129093365933</v>
      </c>
      <c r="E279" s="331">
        <f t="shared" si="20"/>
        <v>-49.378301753180239</v>
      </c>
      <c r="F279" s="332">
        <f t="shared" si="21"/>
        <v>2278.060045058678</v>
      </c>
      <c r="G279" s="332">
        <f t="shared" si="22"/>
        <v>2327.4383468118581</v>
      </c>
      <c r="H279" s="332"/>
      <c r="I279" s="444">
        <v>2217883.740759057</v>
      </c>
      <c r="J279" s="322">
        <v>372270.5304726598</v>
      </c>
      <c r="K279" s="319">
        <v>2590154.271231717</v>
      </c>
      <c r="L279" s="334">
        <f t="shared" si="23"/>
        <v>2646297.4003250827</v>
      </c>
      <c r="M279" s="335">
        <f t="shared" si="24"/>
        <v>-2.1215729224715658E-2</v>
      </c>
      <c r="N279" s="325">
        <v>19</v>
      </c>
      <c r="O279" s="325">
        <v>19</v>
      </c>
    </row>
    <row r="280" spans="1:15" ht="15.75">
      <c r="A280" s="342">
        <v>892</v>
      </c>
      <c r="B280" s="344" t="s">
        <v>293</v>
      </c>
      <c r="C280" s="324">
        <v>3657</v>
      </c>
      <c r="D280" s="330">
        <v>-158418.8446534129</v>
      </c>
      <c r="E280" s="331">
        <f t="shared" si="20"/>
        <v>-43.319344996831532</v>
      </c>
      <c r="F280" s="332">
        <f t="shared" si="21"/>
        <v>1998.53104524881</v>
      </c>
      <c r="G280" s="332">
        <f t="shared" si="22"/>
        <v>2041.8503902456414</v>
      </c>
      <c r="H280" s="332"/>
      <c r="I280" s="444">
        <v>5077113.9730565948</v>
      </c>
      <c r="J280" s="322">
        <v>2231514.059418303</v>
      </c>
      <c r="K280" s="319">
        <v>7308628.0324748978</v>
      </c>
      <c r="L280" s="334">
        <f t="shared" si="23"/>
        <v>7467046.8771283105</v>
      </c>
      <c r="M280" s="335">
        <f t="shared" si="24"/>
        <v>-2.1215729224715662E-2</v>
      </c>
      <c r="N280" s="325">
        <v>13</v>
      </c>
      <c r="O280" s="325">
        <v>13</v>
      </c>
    </row>
    <row r="281" spans="1:15" ht="15.75">
      <c r="A281" s="342">
        <v>893</v>
      </c>
      <c r="B281" s="344" t="s">
        <v>294</v>
      </c>
      <c r="C281" s="324">
        <v>7439</v>
      </c>
      <c r="D281" s="330">
        <v>-192811.04182930224</v>
      </c>
      <c r="E281" s="331">
        <f t="shared" si="20"/>
        <v>-25.918946340812237</v>
      </c>
      <c r="F281" s="332">
        <f t="shared" si="21"/>
        <v>1195.766439359599</v>
      </c>
      <c r="G281" s="332">
        <f t="shared" si="22"/>
        <v>1221.6853857004114</v>
      </c>
      <c r="H281" s="332"/>
      <c r="I281" s="444">
        <v>6550985.4610888269</v>
      </c>
      <c r="J281" s="322">
        <v>2344321.0813072314</v>
      </c>
      <c r="K281" s="319">
        <v>8895306.5423960574</v>
      </c>
      <c r="L281" s="334">
        <f t="shared" si="23"/>
        <v>9088117.5842253603</v>
      </c>
      <c r="M281" s="335">
        <f t="shared" si="24"/>
        <v>-2.1215729224715658E-2</v>
      </c>
      <c r="N281" s="325">
        <v>15</v>
      </c>
      <c r="O281" s="325">
        <v>15</v>
      </c>
    </row>
    <row r="282" spans="1:15" ht="15.75">
      <c r="A282" s="342">
        <v>895</v>
      </c>
      <c r="B282" s="344" t="s">
        <v>295</v>
      </c>
      <c r="C282" s="324">
        <v>14814</v>
      </c>
      <c r="D282" s="330">
        <v>-114158.97013483198</v>
      </c>
      <c r="E282" s="331">
        <f t="shared" si="20"/>
        <v>-7.7061543225889011</v>
      </c>
      <c r="F282" s="332">
        <f t="shared" si="21"/>
        <v>355.522195783401</v>
      </c>
      <c r="G282" s="332">
        <f t="shared" si="22"/>
        <v>363.22835010598988</v>
      </c>
      <c r="H282" s="332"/>
      <c r="I282" s="444">
        <v>5309426.5085436292</v>
      </c>
      <c r="J282" s="322">
        <v>-42720.700208326882</v>
      </c>
      <c r="K282" s="319">
        <v>5266705.8083353024</v>
      </c>
      <c r="L282" s="334">
        <f t="shared" si="23"/>
        <v>5380864.7784701344</v>
      </c>
      <c r="M282" s="335">
        <f t="shared" si="24"/>
        <v>-2.1215729224715658E-2</v>
      </c>
      <c r="N282" s="325">
        <v>2</v>
      </c>
      <c r="O282" s="325">
        <v>2</v>
      </c>
    </row>
    <row r="283" spans="1:15" ht="15.75">
      <c r="A283" s="342">
        <v>905</v>
      </c>
      <c r="B283" s="344" t="s">
        <v>296</v>
      </c>
      <c r="C283" s="324">
        <v>70361</v>
      </c>
      <c r="D283" s="330">
        <v>-442916.38021852612</v>
      </c>
      <c r="E283" s="331">
        <f t="shared" si="20"/>
        <v>-6.2949130941647518</v>
      </c>
      <c r="F283" s="332">
        <f t="shared" si="21"/>
        <v>290.41480767430056</v>
      </c>
      <c r="G283" s="332">
        <f t="shared" si="22"/>
        <v>296.70972076846527</v>
      </c>
      <c r="H283" s="332"/>
      <c r="I283" s="444">
        <v>14654978.184719622</v>
      </c>
      <c r="J283" s="322">
        <v>5778898.0980518404</v>
      </c>
      <c r="K283" s="319">
        <v>20433876.282771461</v>
      </c>
      <c r="L283" s="334">
        <f t="shared" si="23"/>
        <v>20876792.662989985</v>
      </c>
      <c r="M283" s="335">
        <f t="shared" si="24"/>
        <v>-2.1215729224715662E-2</v>
      </c>
      <c r="N283" s="325">
        <v>15</v>
      </c>
      <c r="O283" s="325">
        <v>15</v>
      </c>
    </row>
    <row r="284" spans="1:15" ht="15.75">
      <c r="A284" s="342">
        <v>908</v>
      </c>
      <c r="B284" s="344" t="s">
        <v>297</v>
      </c>
      <c r="C284" s="324">
        <v>20847</v>
      </c>
      <c r="D284" s="330">
        <v>-187632.59563918921</v>
      </c>
      <c r="E284" s="331">
        <f t="shared" si="20"/>
        <v>-9.0004602887316736</v>
      </c>
      <c r="F284" s="332">
        <f t="shared" si="21"/>
        <v>415.23479429051804</v>
      </c>
      <c r="G284" s="332">
        <f t="shared" si="22"/>
        <v>424.23525457924973</v>
      </c>
      <c r="H284" s="332"/>
      <c r="I284" s="444">
        <v>4442992.195173529</v>
      </c>
      <c r="J284" s="322">
        <v>4213407.5614008997</v>
      </c>
      <c r="K284" s="319">
        <v>8656399.7565744296</v>
      </c>
      <c r="L284" s="334">
        <f t="shared" si="23"/>
        <v>8844032.3522136193</v>
      </c>
      <c r="M284" s="335">
        <f t="shared" si="24"/>
        <v>-2.1215729224715655E-2</v>
      </c>
      <c r="N284" s="325">
        <v>6</v>
      </c>
      <c r="O284" s="325">
        <v>6</v>
      </c>
    </row>
    <row r="285" spans="1:15" ht="15.75">
      <c r="A285" s="342">
        <v>915</v>
      </c>
      <c r="B285" s="344" t="s">
        <v>298</v>
      </c>
      <c r="C285" s="324">
        <v>19669</v>
      </c>
      <c r="D285" s="330">
        <v>-144842.48140615699</v>
      </c>
      <c r="E285" s="331">
        <f t="shared" si="20"/>
        <v>-7.3639982411997051</v>
      </c>
      <c r="F285" s="332">
        <f t="shared" si="21"/>
        <v>339.73687975364567</v>
      </c>
      <c r="G285" s="332">
        <f t="shared" si="22"/>
        <v>347.1008779948454</v>
      </c>
      <c r="H285" s="332"/>
      <c r="I285" s="444">
        <v>611192.23613750073</v>
      </c>
      <c r="J285" s="322">
        <v>6071092.4517369559</v>
      </c>
      <c r="K285" s="319">
        <v>6682284.6878744569</v>
      </c>
      <c r="L285" s="334">
        <f t="shared" si="23"/>
        <v>6827127.1692806138</v>
      </c>
      <c r="M285" s="335">
        <f t="shared" si="24"/>
        <v>-2.1215729224715658E-2</v>
      </c>
      <c r="N285" s="325">
        <v>11</v>
      </c>
      <c r="O285" s="325">
        <v>11</v>
      </c>
    </row>
    <row r="286" spans="1:15" ht="15.75">
      <c r="A286" s="342">
        <v>918</v>
      </c>
      <c r="B286" s="344" t="s">
        <v>299</v>
      </c>
      <c r="C286" s="324">
        <v>2246</v>
      </c>
      <c r="D286" s="330">
        <v>-37898.857058649031</v>
      </c>
      <c r="E286" s="331">
        <f t="shared" si="20"/>
        <v>-16.873934576424325</v>
      </c>
      <c r="F286" s="332">
        <f t="shared" si="21"/>
        <v>778.47626987314607</v>
      </c>
      <c r="G286" s="332">
        <f t="shared" si="22"/>
        <v>795.35020444957036</v>
      </c>
      <c r="H286" s="332"/>
      <c r="I286" s="444">
        <v>610052.52746668831</v>
      </c>
      <c r="J286" s="322">
        <v>1138405.1746683978</v>
      </c>
      <c r="K286" s="319">
        <v>1748457.7021350861</v>
      </c>
      <c r="L286" s="334">
        <f t="shared" si="23"/>
        <v>1786356.559193735</v>
      </c>
      <c r="M286" s="335">
        <f t="shared" si="24"/>
        <v>-2.1215729224715658E-2</v>
      </c>
      <c r="N286" s="325">
        <v>2</v>
      </c>
      <c r="O286" s="325">
        <v>2</v>
      </c>
    </row>
    <row r="287" spans="1:15" ht="15.75">
      <c r="A287" s="342">
        <v>921</v>
      </c>
      <c r="B287" s="344" t="s">
        <v>300</v>
      </c>
      <c r="C287" s="324">
        <v>1851</v>
      </c>
      <c r="D287" s="330">
        <v>-48565.694236341311</v>
      </c>
      <c r="E287" s="331">
        <f t="shared" si="20"/>
        <v>-26.237544157936959</v>
      </c>
      <c r="F287" s="332">
        <f t="shared" si="21"/>
        <v>1210.4648986396001</v>
      </c>
      <c r="G287" s="332">
        <f t="shared" si="22"/>
        <v>1236.7024427975371</v>
      </c>
      <c r="H287" s="332"/>
      <c r="I287" s="444">
        <v>1094299.788872899</v>
      </c>
      <c r="J287" s="322">
        <v>1146270.738509001</v>
      </c>
      <c r="K287" s="319">
        <v>2240570.5273818998</v>
      </c>
      <c r="L287" s="334">
        <f t="shared" si="23"/>
        <v>2289136.2216182412</v>
      </c>
      <c r="M287" s="335">
        <f t="shared" si="24"/>
        <v>-2.1215729224715662E-2</v>
      </c>
      <c r="N287" s="325">
        <v>11</v>
      </c>
      <c r="O287" s="325">
        <v>11</v>
      </c>
    </row>
    <row r="288" spans="1:15" ht="15.75">
      <c r="A288" s="342">
        <v>922</v>
      </c>
      <c r="B288" s="344" t="s">
        <v>301</v>
      </c>
      <c r="C288" s="324">
        <v>4511</v>
      </c>
      <c r="D288" s="330">
        <v>-89999.313900805471</v>
      </c>
      <c r="E288" s="331">
        <f t="shared" si="20"/>
        <v>-19.951078231169468</v>
      </c>
      <c r="F288" s="332">
        <f t="shared" si="21"/>
        <v>920.43979968063411</v>
      </c>
      <c r="G288" s="332">
        <f t="shared" si="22"/>
        <v>940.3908779118035</v>
      </c>
      <c r="H288" s="332"/>
      <c r="I288" s="444">
        <v>3096733.6542962734</v>
      </c>
      <c r="J288" s="322">
        <v>1055370.282063067</v>
      </c>
      <c r="K288" s="319">
        <v>4152103.9363593403</v>
      </c>
      <c r="L288" s="334">
        <f t="shared" si="23"/>
        <v>4242103.2502601454</v>
      </c>
      <c r="M288" s="335">
        <f t="shared" si="24"/>
        <v>-2.1215729224715662E-2</v>
      </c>
      <c r="N288" s="325">
        <v>6</v>
      </c>
      <c r="O288" s="325">
        <v>6</v>
      </c>
    </row>
    <row r="289" spans="1:15" ht="15.75">
      <c r="A289" s="342">
        <v>924</v>
      </c>
      <c r="B289" s="344" t="s">
        <v>302</v>
      </c>
      <c r="C289" s="324">
        <v>2931</v>
      </c>
      <c r="D289" s="330">
        <v>-63764.653240781736</v>
      </c>
      <c r="E289" s="331">
        <f t="shared" si="20"/>
        <v>-21.755255285152419</v>
      </c>
      <c r="F289" s="332">
        <f t="shared" si="21"/>
        <v>1003.6752191860352</v>
      </c>
      <c r="G289" s="332">
        <f t="shared" si="22"/>
        <v>1025.4304744711876</v>
      </c>
      <c r="H289" s="332"/>
      <c r="I289" s="444">
        <v>1296050.6829553256</v>
      </c>
      <c r="J289" s="322">
        <v>1645721.3844789434</v>
      </c>
      <c r="K289" s="319">
        <v>2941772.067434269</v>
      </c>
      <c r="L289" s="334">
        <f t="shared" si="23"/>
        <v>3005536.7206750507</v>
      </c>
      <c r="M289" s="335">
        <f t="shared" si="24"/>
        <v>-2.1215729224715658E-2</v>
      </c>
      <c r="N289" s="325">
        <v>16</v>
      </c>
      <c r="O289" s="325">
        <v>16</v>
      </c>
    </row>
    <row r="290" spans="1:15" ht="15.75">
      <c r="A290" s="342">
        <v>925</v>
      </c>
      <c r="B290" s="344" t="s">
        <v>303</v>
      </c>
      <c r="C290" s="324">
        <v>3352</v>
      </c>
      <c r="D290" s="330">
        <v>-86119.183642878736</v>
      </c>
      <c r="E290" s="331">
        <f t="shared" si="20"/>
        <v>-25.691880561718001</v>
      </c>
      <c r="F290" s="332">
        <f t="shared" si="21"/>
        <v>1185.290795998264</v>
      </c>
      <c r="G290" s="332">
        <f t="shared" si="22"/>
        <v>1210.9826765599819</v>
      </c>
      <c r="H290" s="332"/>
      <c r="I290" s="444">
        <v>3852584.9581529666</v>
      </c>
      <c r="J290" s="322">
        <v>120509.79003321423</v>
      </c>
      <c r="K290" s="319">
        <v>3973094.7481861808</v>
      </c>
      <c r="L290" s="334">
        <f t="shared" si="23"/>
        <v>4059213.9318290595</v>
      </c>
      <c r="M290" s="335">
        <f t="shared" si="24"/>
        <v>-2.1215729224715658E-2</v>
      </c>
      <c r="N290" s="325">
        <v>11</v>
      </c>
      <c r="O290" s="325">
        <v>11</v>
      </c>
    </row>
    <row r="291" spans="1:15" ht="15.75">
      <c r="A291" s="342">
        <v>927</v>
      </c>
      <c r="B291" s="344" t="s">
        <v>304</v>
      </c>
      <c r="C291" s="324">
        <v>28799</v>
      </c>
      <c r="D291" s="330">
        <v>-381119.46884076996</v>
      </c>
      <c r="E291" s="331">
        <f t="shared" si="20"/>
        <v>-13.233774396359941</v>
      </c>
      <c r="F291" s="332">
        <f t="shared" si="21"/>
        <v>610.53806281878565</v>
      </c>
      <c r="G291" s="332">
        <f t="shared" si="22"/>
        <v>623.77183721514564</v>
      </c>
      <c r="H291" s="332"/>
      <c r="I291" s="444">
        <v>16062128.021581177</v>
      </c>
      <c r="J291" s="322">
        <v>1520757.6495370311</v>
      </c>
      <c r="K291" s="319">
        <v>17582885.671118207</v>
      </c>
      <c r="L291" s="334">
        <f t="shared" si="23"/>
        <v>17964005.139958978</v>
      </c>
      <c r="M291" s="335">
        <f t="shared" si="24"/>
        <v>-2.1215729224715658E-2</v>
      </c>
      <c r="N291" s="325">
        <v>1</v>
      </c>
      <c r="O291" s="326">
        <v>33</v>
      </c>
    </row>
    <row r="292" spans="1:15" ht="15.75">
      <c r="A292" s="342">
        <v>931</v>
      </c>
      <c r="B292" s="344" t="s">
        <v>305</v>
      </c>
      <c r="C292" s="324">
        <v>5764</v>
      </c>
      <c r="D292" s="330">
        <v>-147237.56810979426</v>
      </c>
      <c r="E292" s="331">
        <f t="shared" si="20"/>
        <v>-25.544338672760976</v>
      </c>
      <c r="F292" s="332">
        <f t="shared" si="21"/>
        <v>1178.4839745752522</v>
      </c>
      <c r="G292" s="332">
        <f t="shared" si="22"/>
        <v>1204.0283132480131</v>
      </c>
      <c r="H292" s="332"/>
      <c r="I292" s="444">
        <v>5013964.4824209353</v>
      </c>
      <c r="J292" s="322">
        <v>1778817.1470308185</v>
      </c>
      <c r="K292" s="319">
        <v>6792781.6294517536</v>
      </c>
      <c r="L292" s="334">
        <f t="shared" si="23"/>
        <v>6940019.1975615481</v>
      </c>
      <c r="M292" s="335">
        <f t="shared" si="24"/>
        <v>-2.1215729224715658E-2</v>
      </c>
      <c r="N292" s="325">
        <v>13</v>
      </c>
      <c r="O292" s="325">
        <v>13</v>
      </c>
    </row>
    <row r="293" spans="1:15" ht="15.75">
      <c r="A293" s="342">
        <v>934</v>
      </c>
      <c r="B293" s="344" t="s">
        <v>306</v>
      </c>
      <c r="C293" s="324">
        <v>2607</v>
      </c>
      <c r="D293" s="330">
        <v>-40923.08808880781</v>
      </c>
      <c r="E293" s="331">
        <f t="shared" si="20"/>
        <v>-15.697387068971159</v>
      </c>
      <c r="F293" s="332">
        <f t="shared" si="21"/>
        <v>724.19643900249832</v>
      </c>
      <c r="G293" s="332">
        <f t="shared" si="22"/>
        <v>739.89382607146945</v>
      </c>
      <c r="H293" s="332"/>
      <c r="I293" s="444">
        <v>762202.86780954385</v>
      </c>
      <c r="J293" s="322">
        <v>1125777.2486699692</v>
      </c>
      <c r="K293" s="319">
        <v>1887980.116479513</v>
      </c>
      <c r="L293" s="334">
        <f t="shared" si="23"/>
        <v>1928903.2045683209</v>
      </c>
      <c r="M293" s="335">
        <f t="shared" si="24"/>
        <v>-2.1215729224715658E-2</v>
      </c>
      <c r="N293" s="325">
        <v>14</v>
      </c>
      <c r="O293" s="325">
        <v>14</v>
      </c>
    </row>
    <row r="294" spans="1:15" ht="15.75">
      <c r="A294" s="342">
        <v>935</v>
      </c>
      <c r="B294" s="344" t="s">
        <v>307</v>
      </c>
      <c r="C294" s="324">
        <v>2831</v>
      </c>
      <c r="D294" s="330">
        <v>-28878.089573183905</v>
      </c>
      <c r="E294" s="331">
        <f t="shared" si="20"/>
        <v>-10.200667457853728</v>
      </c>
      <c r="F294" s="332">
        <f t="shared" si="21"/>
        <v>470.60615986393685</v>
      </c>
      <c r="G294" s="332">
        <f t="shared" si="22"/>
        <v>480.80682732179054</v>
      </c>
      <c r="H294" s="332"/>
      <c r="I294" s="444">
        <v>374955.63242754521</v>
      </c>
      <c r="J294" s="322">
        <v>957330.4061472601</v>
      </c>
      <c r="K294" s="319">
        <v>1332286.0385748053</v>
      </c>
      <c r="L294" s="334">
        <f t="shared" si="23"/>
        <v>1361164.128147989</v>
      </c>
      <c r="M294" s="335">
        <f t="shared" si="24"/>
        <v>-2.1215729224715662E-2</v>
      </c>
      <c r="N294" s="325">
        <v>8</v>
      </c>
      <c r="O294" s="325">
        <v>8</v>
      </c>
    </row>
    <row r="295" spans="1:15" ht="15.75">
      <c r="A295" s="342">
        <v>936</v>
      </c>
      <c r="B295" s="344" t="s">
        <v>308</v>
      </c>
      <c r="C295" s="324">
        <v>6190</v>
      </c>
      <c r="D295" s="330">
        <v>-134679.05931448485</v>
      </c>
      <c r="E295" s="331">
        <f t="shared" si="20"/>
        <v>-21.75752169862437</v>
      </c>
      <c r="F295" s="332">
        <f t="shared" si="21"/>
        <v>1003.7797798086715</v>
      </c>
      <c r="G295" s="332">
        <f t="shared" si="22"/>
        <v>1025.5373015072958</v>
      </c>
      <c r="H295" s="332"/>
      <c r="I295" s="444">
        <v>3936390.6963051306</v>
      </c>
      <c r="J295" s="322">
        <v>2277006.1407105457</v>
      </c>
      <c r="K295" s="319">
        <v>6213396.8370156763</v>
      </c>
      <c r="L295" s="334">
        <f t="shared" si="23"/>
        <v>6348075.896330161</v>
      </c>
      <c r="M295" s="335">
        <f t="shared" si="24"/>
        <v>-2.1215729224715658E-2</v>
      </c>
      <c r="N295" s="325">
        <v>6</v>
      </c>
      <c r="O295" s="325">
        <v>6</v>
      </c>
    </row>
    <row r="296" spans="1:15" ht="15.75">
      <c r="A296" s="342">
        <v>946</v>
      </c>
      <c r="B296" s="344" t="s">
        <v>309</v>
      </c>
      <c r="C296" s="324">
        <v>6210</v>
      </c>
      <c r="D296" s="330">
        <v>-168290.92744799625</v>
      </c>
      <c r="E296" s="331">
        <f t="shared" si="20"/>
        <v>-27.099988316907609</v>
      </c>
      <c r="F296" s="332">
        <f t="shared" si="21"/>
        <v>1250.2536218214123</v>
      </c>
      <c r="G296" s="332">
        <f t="shared" si="22"/>
        <v>1277.3536101383199</v>
      </c>
      <c r="H296" s="332"/>
      <c r="I296" s="444">
        <v>5535967.7995339334</v>
      </c>
      <c r="J296" s="322">
        <v>2228107.1919770367</v>
      </c>
      <c r="K296" s="319">
        <v>7764074.9915109705</v>
      </c>
      <c r="L296" s="334">
        <f t="shared" si="23"/>
        <v>7932365.9189589666</v>
      </c>
      <c r="M296" s="335">
        <f t="shared" si="24"/>
        <v>-2.1215729224715662E-2</v>
      </c>
      <c r="N296" s="325">
        <v>15</v>
      </c>
      <c r="O296" s="325">
        <v>15</v>
      </c>
    </row>
    <row r="297" spans="1:15" ht="15.75">
      <c r="A297" s="342">
        <v>976</v>
      </c>
      <c r="B297" s="344" t="s">
        <v>310</v>
      </c>
      <c r="C297" s="324">
        <v>3721</v>
      </c>
      <c r="D297" s="330">
        <v>-96120.3891386576</v>
      </c>
      <c r="E297" s="331">
        <f t="shared" si="20"/>
        <v>-25.831870233447354</v>
      </c>
      <c r="F297" s="332">
        <f t="shared" si="21"/>
        <v>1191.7491970887183</v>
      </c>
      <c r="G297" s="332">
        <f t="shared" si="22"/>
        <v>1217.5810673221656</v>
      </c>
      <c r="H297" s="332"/>
      <c r="I297" s="444">
        <v>2460970.8366343076</v>
      </c>
      <c r="J297" s="322">
        <v>1973527.9257328133</v>
      </c>
      <c r="K297" s="319">
        <v>4434498.7623671209</v>
      </c>
      <c r="L297" s="334">
        <f t="shared" si="23"/>
        <v>4530619.1515057785</v>
      </c>
      <c r="M297" s="335">
        <f t="shared" si="24"/>
        <v>-2.1215729224715658E-2</v>
      </c>
      <c r="N297" s="325">
        <v>19</v>
      </c>
      <c r="O297" s="325">
        <v>19</v>
      </c>
    </row>
    <row r="298" spans="1:15" ht="15.75">
      <c r="A298" s="342">
        <v>977</v>
      </c>
      <c r="B298" s="344" t="s">
        <v>311</v>
      </c>
      <c r="C298" s="324">
        <v>15406</v>
      </c>
      <c r="D298" s="330">
        <v>-345610.96604653809</v>
      </c>
      <c r="E298" s="331">
        <f t="shared" si="20"/>
        <v>-22.433530186066342</v>
      </c>
      <c r="F298" s="332">
        <f t="shared" si="21"/>
        <v>1034.9673231360994</v>
      </c>
      <c r="G298" s="332">
        <f t="shared" si="22"/>
        <v>1057.4008533221656</v>
      </c>
      <c r="H298" s="332"/>
      <c r="I298" s="444">
        <v>10139556.111770416</v>
      </c>
      <c r="J298" s="322">
        <v>5805150.4684643298</v>
      </c>
      <c r="K298" s="319">
        <v>15944706.580234746</v>
      </c>
      <c r="L298" s="334">
        <f t="shared" si="23"/>
        <v>16290317.546281284</v>
      </c>
      <c r="M298" s="335">
        <f t="shared" si="24"/>
        <v>-2.1215729224715658E-2</v>
      </c>
      <c r="N298" s="325">
        <v>17</v>
      </c>
      <c r="O298" s="325">
        <v>17</v>
      </c>
    </row>
    <row r="299" spans="1:15" ht="15.75">
      <c r="A299" s="342">
        <v>980</v>
      </c>
      <c r="B299" s="344" t="s">
        <v>312</v>
      </c>
      <c r="C299" s="324">
        <v>33704</v>
      </c>
      <c r="D299" s="330">
        <v>-641043.91310227301</v>
      </c>
      <c r="E299" s="331">
        <f t="shared" si="20"/>
        <v>-19.019817027719945</v>
      </c>
      <c r="F299" s="332">
        <f t="shared" si="21"/>
        <v>877.47621317059418</v>
      </c>
      <c r="G299" s="332">
        <f t="shared" si="22"/>
        <v>896.49603019831409</v>
      </c>
      <c r="H299" s="332"/>
      <c r="I299" s="444">
        <v>24924642.978644069</v>
      </c>
      <c r="J299" s="322">
        <v>4649815.3100576382</v>
      </c>
      <c r="K299" s="319">
        <v>29574458.288701706</v>
      </c>
      <c r="L299" s="334">
        <f t="shared" si="23"/>
        <v>30215502.201803979</v>
      </c>
      <c r="M299" s="335">
        <f t="shared" si="24"/>
        <v>-2.1215729224715658E-2</v>
      </c>
      <c r="N299" s="325">
        <v>6</v>
      </c>
      <c r="O299" s="325">
        <v>6</v>
      </c>
    </row>
    <row r="300" spans="1:15" ht="15.75">
      <c r="A300" s="342">
        <v>981</v>
      </c>
      <c r="B300" s="344" t="s">
        <v>313</v>
      </c>
      <c r="C300" s="324">
        <v>2193</v>
      </c>
      <c r="D300" s="330">
        <v>-41921.640072847906</v>
      </c>
      <c r="E300" s="331">
        <f t="shared" si="20"/>
        <v>-19.116114944299092</v>
      </c>
      <c r="F300" s="332">
        <f t="shared" si="21"/>
        <v>881.91890213300292</v>
      </c>
      <c r="G300" s="332">
        <f t="shared" si="22"/>
        <v>901.03501707730197</v>
      </c>
      <c r="H300" s="332"/>
      <c r="I300" s="444">
        <v>776496.01147293416</v>
      </c>
      <c r="J300" s="322">
        <v>1157552.1409047411</v>
      </c>
      <c r="K300" s="319">
        <v>1934048.1523776753</v>
      </c>
      <c r="L300" s="334">
        <f t="shared" si="23"/>
        <v>1975969.7924505232</v>
      </c>
      <c r="M300" s="335">
        <f t="shared" si="24"/>
        <v>-2.1215729224715662E-2</v>
      </c>
      <c r="N300" s="325">
        <v>5</v>
      </c>
      <c r="O300" s="325">
        <v>5</v>
      </c>
    </row>
    <row r="301" spans="1:15" ht="15.75">
      <c r="A301" s="342">
        <v>989</v>
      </c>
      <c r="B301" s="344" t="s">
        <v>314</v>
      </c>
      <c r="C301" s="324">
        <v>5220</v>
      </c>
      <c r="D301" s="330">
        <v>-42714.526634929709</v>
      </c>
      <c r="E301" s="331">
        <f t="shared" si="20"/>
        <v>-8.1828595086072244</v>
      </c>
      <c r="F301" s="332">
        <f t="shared" si="21"/>
        <v>377.51491321157101</v>
      </c>
      <c r="G301" s="332">
        <f t="shared" si="22"/>
        <v>385.69777272017825</v>
      </c>
      <c r="H301" s="332"/>
      <c r="I301" s="444">
        <v>-311546.77542918315</v>
      </c>
      <c r="J301" s="322">
        <v>2282174.6223935839</v>
      </c>
      <c r="K301" s="319">
        <v>1970627.8469644007</v>
      </c>
      <c r="L301" s="334">
        <f t="shared" si="23"/>
        <v>2013342.3735993304</v>
      </c>
      <c r="M301" s="335">
        <f t="shared" si="24"/>
        <v>-2.1215729224715658E-2</v>
      </c>
      <c r="N301" s="325">
        <v>14</v>
      </c>
      <c r="O301" s="325">
        <v>14</v>
      </c>
    </row>
    <row r="302" spans="1:15" ht="15.75">
      <c r="A302" s="342">
        <v>992</v>
      </c>
      <c r="B302" s="344" t="s">
        <v>315</v>
      </c>
      <c r="C302" s="324">
        <v>17740</v>
      </c>
      <c r="D302" s="330">
        <v>-197246.52106888129</v>
      </c>
      <c r="E302" s="331">
        <f t="shared" si="20"/>
        <v>-11.1187441414251</v>
      </c>
      <c r="F302" s="332">
        <f t="shared" si="21"/>
        <v>512.96148066046919</v>
      </c>
      <c r="G302" s="332">
        <f t="shared" si="22"/>
        <v>524.08022480189436</v>
      </c>
      <c r="H302" s="332"/>
      <c r="I302" s="444">
        <v>5647231.7317760671</v>
      </c>
      <c r="J302" s="322">
        <v>3452704.9351406568</v>
      </c>
      <c r="K302" s="319">
        <v>9099936.6669167243</v>
      </c>
      <c r="L302" s="334">
        <f t="shared" si="23"/>
        <v>9297183.1879856065</v>
      </c>
      <c r="M302" s="335">
        <f t="shared" si="24"/>
        <v>-2.1215729224715655E-2</v>
      </c>
      <c r="N302" s="325">
        <v>13</v>
      </c>
      <c r="O302" s="325">
        <v>13</v>
      </c>
    </row>
    <row r="303" spans="1:15">
      <c r="I303" s="21"/>
      <c r="J303" s="21"/>
    </row>
  </sheetData>
  <autoFilter ref="A10:O10" xr:uid="{1D0556A2-DE42-4A8D-B1D5-EF49E105F7DE}">
    <sortState xmlns:xlrd2="http://schemas.microsoft.com/office/spreadsheetml/2017/richdata2" ref="A11:O302">
      <sortCondition ref="A10"/>
    </sortState>
  </autoFilter>
  <conditionalFormatting sqref="C11:C301">
    <cfRule type="cellIs" dxfId="1" priority="1" operator="lessThan">
      <formula>0</formula>
    </cfRule>
  </conditionalFormatting>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C0E0E-9C26-4964-BD74-F8514E893F4F}">
  <dimension ref="A1:AG309"/>
  <sheetViews>
    <sheetView workbookViewId="0">
      <pane xSplit="2" ySplit="10" topLeftCell="C11" activePane="bottomRight" state="frozen"/>
      <selection pane="topRight" activeCell="C1" sqref="C1"/>
      <selection pane="bottomLeft" activeCell="A7" sqref="A7"/>
      <selection pane="bottomRight" activeCell="A2" sqref="A2"/>
    </sheetView>
  </sheetViews>
  <sheetFormatPr defaultRowHeight="15"/>
  <cols>
    <col min="1" max="1" width="6.140625" style="32" customWidth="1"/>
    <col min="2" max="2" width="20.140625" style="229" bestFit="1" customWidth="1"/>
    <col min="3" max="4" width="10.5703125" style="40" bestFit="1" customWidth="1"/>
    <col min="5" max="6" width="13.42578125" style="38" bestFit="1" customWidth="1"/>
    <col min="7" max="7" width="9.140625" style="38" bestFit="1" customWidth="1"/>
    <col min="8" max="8" width="11" style="38" bestFit="1" customWidth="1"/>
    <col min="9" max="12" width="9.140625" style="38" bestFit="1" customWidth="1"/>
    <col min="13" max="13" width="11" style="38" bestFit="1" customWidth="1"/>
    <col min="14" max="14" width="11" style="32" bestFit="1" customWidth="1"/>
    <col min="15" max="15" width="10.140625" bestFit="1" customWidth="1"/>
    <col min="16" max="16" width="10.140625" style="38" bestFit="1" customWidth="1"/>
    <col min="17" max="17" width="12.5703125" style="41" bestFit="1" customWidth="1"/>
    <col min="18" max="19" width="14.28515625" style="32" bestFit="1" customWidth="1"/>
    <col min="20" max="21" width="12.42578125" style="32" bestFit="1" customWidth="1"/>
    <col min="22" max="25" width="14.28515625" style="32" bestFit="1" customWidth="1"/>
    <col min="26" max="28" width="12.42578125" style="32" bestFit="1" customWidth="1"/>
    <col min="29" max="29" width="13" bestFit="1" customWidth="1"/>
    <col min="30" max="31" width="15.28515625" style="32" bestFit="1" customWidth="1"/>
    <col min="32" max="32" width="13.140625" style="236" bestFit="1" customWidth="1"/>
    <col min="33" max="33" width="9.140625" style="38"/>
  </cols>
  <sheetData>
    <row r="1" spans="1:33" ht="30.75">
      <c r="A1" s="307" t="s">
        <v>540</v>
      </c>
      <c r="B1" s="227"/>
      <c r="E1" s="228"/>
      <c r="F1" s="228"/>
      <c r="G1" s="228"/>
      <c r="H1" s="228"/>
      <c r="I1" s="228"/>
      <c r="J1" s="228"/>
      <c r="K1" s="228"/>
      <c r="L1" s="228"/>
      <c r="M1" s="228"/>
      <c r="N1" s="228"/>
      <c r="O1" s="32"/>
      <c r="P1" s="32"/>
      <c r="R1" s="40"/>
      <c r="S1" s="40"/>
      <c r="V1" s="36"/>
      <c r="W1" s="36"/>
      <c r="X1" s="36"/>
      <c r="Y1" s="36"/>
      <c r="Z1" s="36"/>
      <c r="AA1" s="36"/>
      <c r="AB1" s="36"/>
      <c r="AC1" s="36"/>
      <c r="AD1" s="34"/>
      <c r="AE1" s="34"/>
      <c r="AF1" s="244"/>
    </row>
    <row r="2" spans="1:33" s="357" customFormat="1" ht="36">
      <c r="A2" s="347" t="s">
        <v>579</v>
      </c>
      <c r="B2" s="348"/>
      <c r="C2" s="349"/>
      <c r="D2" s="349"/>
      <c r="E2" s="350"/>
      <c r="F2" s="350"/>
      <c r="G2" s="350"/>
      <c r="H2" s="350"/>
      <c r="I2" s="350"/>
      <c r="J2" s="350"/>
      <c r="K2" s="350"/>
      <c r="L2" s="350"/>
      <c r="M2" s="350"/>
      <c r="N2" s="350"/>
      <c r="O2" s="351"/>
      <c r="P2" s="351"/>
      <c r="Q2" s="352"/>
      <c r="R2" s="353" t="s">
        <v>529</v>
      </c>
      <c r="S2" s="353" t="s">
        <v>529</v>
      </c>
      <c r="T2" s="353" t="s">
        <v>530</v>
      </c>
      <c r="U2" s="353" t="s">
        <v>530</v>
      </c>
      <c r="V2" s="353" t="s">
        <v>531</v>
      </c>
      <c r="W2" s="353" t="s">
        <v>531</v>
      </c>
      <c r="X2" s="353" t="s">
        <v>532</v>
      </c>
      <c r="Y2" s="353" t="s">
        <v>532</v>
      </c>
      <c r="Z2" s="353" t="s">
        <v>489</v>
      </c>
      <c r="AA2" s="353" t="s">
        <v>489</v>
      </c>
      <c r="AB2" s="353" t="s">
        <v>490</v>
      </c>
      <c r="AC2" s="353" t="s">
        <v>490</v>
      </c>
      <c r="AD2" s="354"/>
      <c r="AE2" s="354"/>
      <c r="AF2" s="355"/>
      <c r="AG2" s="356"/>
    </row>
    <row r="3" spans="1:33">
      <c r="A3" s="42"/>
      <c r="C3" s="230"/>
      <c r="D3" s="230"/>
      <c r="E3" s="231"/>
      <c r="F3" s="231"/>
      <c r="G3" s="231"/>
      <c r="H3" s="231"/>
      <c r="I3" s="231"/>
      <c r="J3" s="231"/>
      <c r="K3" s="231"/>
      <c r="L3" s="231"/>
      <c r="M3" s="231"/>
      <c r="N3" s="231"/>
      <c r="O3" s="32"/>
      <c r="P3" s="32"/>
      <c r="R3" s="235"/>
      <c r="S3" s="235"/>
      <c r="T3" s="235"/>
      <c r="U3" s="235"/>
      <c r="V3" s="235"/>
      <c r="W3" s="235"/>
      <c r="X3" s="235"/>
      <c r="Y3" s="235"/>
      <c r="Z3" s="235"/>
      <c r="AA3" s="235"/>
      <c r="AB3" s="235"/>
      <c r="AC3" s="235"/>
      <c r="AD3" s="236"/>
      <c r="AE3" s="236"/>
      <c r="AF3" s="244"/>
    </row>
    <row r="4" spans="1:33" s="286" customFormat="1" ht="18.75">
      <c r="A4" s="275"/>
      <c r="B4" s="276"/>
      <c r="C4" s="277"/>
      <c r="D4" s="277"/>
      <c r="E4" s="278"/>
      <c r="F4" s="279"/>
      <c r="G4" s="279"/>
      <c r="H4" s="279"/>
      <c r="I4" s="279"/>
      <c r="J4" s="279"/>
      <c r="K4" s="279"/>
      <c r="L4" s="279"/>
      <c r="M4" s="278"/>
      <c r="N4" s="278"/>
      <c r="O4" s="280"/>
      <c r="P4" s="280"/>
      <c r="Q4" s="281"/>
      <c r="R4" s="282"/>
      <c r="S4" s="282"/>
      <c r="T4" s="282"/>
      <c r="U4" s="282"/>
      <c r="V4" s="282"/>
      <c r="W4" s="282"/>
      <c r="X4" s="282"/>
      <c r="Y4" s="282"/>
      <c r="Z4" s="282"/>
      <c r="AA4" s="282"/>
      <c r="AB4" s="282"/>
      <c r="AC4" s="282"/>
      <c r="AD4" s="283"/>
      <c r="AE4" s="283"/>
      <c r="AF4" s="284"/>
      <c r="AG4" s="285"/>
    </row>
    <row r="5" spans="1:33">
      <c r="A5" s="42"/>
      <c r="C5" s="230"/>
      <c r="D5" s="230"/>
      <c r="E5" s="231"/>
      <c r="G5" s="231"/>
      <c r="H5" s="231"/>
      <c r="I5" s="231"/>
      <c r="J5" s="231"/>
      <c r="K5" s="231"/>
      <c r="L5" s="34"/>
      <c r="M5" s="34"/>
      <c r="N5" s="34"/>
      <c r="O5" s="34"/>
      <c r="P5" s="34"/>
      <c r="R5" s="235"/>
      <c r="S5" s="240"/>
      <c r="T5" s="240"/>
      <c r="U5" s="240"/>
      <c r="V5" s="240"/>
      <c r="W5" s="240"/>
      <c r="X5" s="240"/>
      <c r="Y5" s="240"/>
      <c r="Z5" s="240"/>
      <c r="AA5" s="240"/>
      <c r="AB5" s="240"/>
      <c r="AC5" s="240"/>
      <c r="AD5" s="236"/>
      <c r="AE5" s="236"/>
      <c r="AF5" s="244"/>
    </row>
    <row r="6" spans="1:33">
      <c r="A6" s="42"/>
      <c r="C6" s="230"/>
      <c r="D6" s="230"/>
      <c r="E6" s="231"/>
      <c r="F6" s="244"/>
      <c r="G6" s="244"/>
      <c r="H6" s="244"/>
      <c r="I6" s="244"/>
      <c r="J6" s="244"/>
      <c r="K6" s="244"/>
      <c r="L6" s="244"/>
      <c r="M6" s="231"/>
      <c r="N6" s="34"/>
      <c r="O6" s="44"/>
      <c r="P6" s="34"/>
      <c r="R6" s="235"/>
      <c r="S6" s="235"/>
      <c r="T6" s="235"/>
      <c r="U6" s="235"/>
      <c r="V6" s="235"/>
      <c r="W6" s="235"/>
      <c r="X6" s="235"/>
      <c r="Y6" s="235"/>
      <c r="Z6" s="235"/>
      <c r="AA6" s="235"/>
      <c r="AB6" s="235"/>
      <c r="AC6" s="235"/>
      <c r="AD6" s="236"/>
      <c r="AE6" s="236"/>
      <c r="AF6" s="244"/>
    </row>
    <row r="7" spans="1:33">
      <c r="A7" s="42"/>
      <c r="B7" s="31"/>
      <c r="C7" s="35"/>
      <c r="D7" s="35"/>
      <c r="E7" s="35"/>
      <c r="F7" s="274"/>
      <c r="G7" s="35"/>
      <c r="H7" s="274"/>
      <c r="I7" s="35"/>
      <c r="J7" s="274"/>
      <c r="K7" s="35"/>
      <c r="L7" s="274"/>
      <c r="M7" s="35"/>
      <c r="N7" s="274"/>
      <c r="O7" s="32"/>
      <c r="P7" s="274"/>
      <c r="Q7" s="41" t="s">
        <v>545</v>
      </c>
      <c r="R7" s="232">
        <v>8449.9500000000007</v>
      </c>
      <c r="S7" s="232">
        <v>8779.61</v>
      </c>
      <c r="T7" s="232">
        <v>8975.6</v>
      </c>
      <c r="U7" s="232">
        <v>9335.8799999999992</v>
      </c>
      <c r="V7" s="232">
        <v>7564.89</v>
      </c>
      <c r="W7" s="232">
        <v>8001.13</v>
      </c>
      <c r="X7" s="232">
        <v>12944.95</v>
      </c>
      <c r="Y7" s="232">
        <v>13556.58</v>
      </c>
      <c r="Z7" s="232">
        <v>66.14</v>
      </c>
      <c r="AA7" s="232">
        <v>68.72</v>
      </c>
      <c r="AB7" s="232">
        <v>83.48</v>
      </c>
      <c r="AC7" s="232">
        <v>86.32</v>
      </c>
      <c r="AD7" s="237"/>
      <c r="AE7" s="237"/>
      <c r="AF7" s="244"/>
    </row>
    <row r="8" spans="1:33" s="242" customFormat="1">
      <c r="A8" s="241"/>
      <c r="B8" s="41" t="s">
        <v>544</v>
      </c>
      <c r="C8" s="241">
        <v>2023</v>
      </c>
      <c r="D8" s="241">
        <v>2024</v>
      </c>
      <c r="E8" s="241">
        <v>2023</v>
      </c>
      <c r="F8" s="241">
        <v>2024</v>
      </c>
      <c r="G8" s="241">
        <v>2023</v>
      </c>
      <c r="H8" s="241">
        <v>2024</v>
      </c>
      <c r="I8" s="241">
        <v>2023</v>
      </c>
      <c r="J8" s="241">
        <v>2024</v>
      </c>
      <c r="K8" s="241">
        <v>2023</v>
      </c>
      <c r="L8" s="241">
        <v>2024</v>
      </c>
      <c r="M8" s="241">
        <v>2023</v>
      </c>
      <c r="N8" s="241">
        <v>2024</v>
      </c>
      <c r="O8" s="241">
        <v>2023</v>
      </c>
      <c r="P8" s="241">
        <v>2024</v>
      </c>
      <c r="Q8" s="41" t="s">
        <v>544</v>
      </c>
      <c r="R8" s="250">
        <v>2025</v>
      </c>
      <c r="S8" s="250">
        <v>2026</v>
      </c>
      <c r="T8" s="250">
        <v>2025</v>
      </c>
      <c r="U8" s="250">
        <v>2026</v>
      </c>
      <c r="V8" s="250">
        <v>2025</v>
      </c>
      <c r="W8" s="250">
        <v>2026</v>
      </c>
      <c r="X8" s="250">
        <v>2025</v>
      </c>
      <c r="Y8" s="250">
        <v>2026</v>
      </c>
      <c r="Z8" s="250">
        <v>2025</v>
      </c>
      <c r="AA8" s="250">
        <v>2026</v>
      </c>
      <c r="AB8" s="250">
        <v>2025</v>
      </c>
      <c r="AC8" s="250">
        <v>2026</v>
      </c>
      <c r="AD8" s="250">
        <v>2025</v>
      </c>
      <c r="AE8" s="250">
        <v>2026</v>
      </c>
      <c r="AF8" s="245"/>
      <c r="AG8" s="246"/>
    </row>
    <row r="9" spans="1:33" ht="75">
      <c r="A9"/>
      <c r="B9" s="252" t="s">
        <v>546</v>
      </c>
      <c r="C9" s="240" t="s">
        <v>323</v>
      </c>
      <c r="D9" s="240" t="s">
        <v>323</v>
      </c>
      <c r="E9" s="234" t="s">
        <v>533</v>
      </c>
      <c r="F9" s="234" t="s">
        <v>533</v>
      </c>
      <c r="G9" s="234" t="s">
        <v>539</v>
      </c>
      <c r="H9" s="234" t="s">
        <v>539</v>
      </c>
      <c r="I9" s="234" t="s">
        <v>534</v>
      </c>
      <c r="J9" s="234" t="s">
        <v>534</v>
      </c>
      <c r="K9" s="234" t="s">
        <v>535</v>
      </c>
      <c r="L9" s="234" t="s">
        <v>535</v>
      </c>
      <c r="M9" s="234" t="s">
        <v>536</v>
      </c>
      <c r="N9" s="234" t="s">
        <v>536</v>
      </c>
      <c r="O9" s="234" t="s">
        <v>537</v>
      </c>
      <c r="P9" s="234" t="s">
        <v>537</v>
      </c>
      <c r="R9" s="234" t="s">
        <v>529</v>
      </c>
      <c r="S9" s="234" t="s">
        <v>529</v>
      </c>
      <c r="T9" s="234" t="s">
        <v>530</v>
      </c>
      <c r="U9" s="234" t="s">
        <v>530</v>
      </c>
      <c r="V9" s="234" t="s">
        <v>531</v>
      </c>
      <c r="W9" s="234" t="s">
        <v>531</v>
      </c>
      <c r="X9" s="234" t="s">
        <v>532</v>
      </c>
      <c r="Y9" s="234" t="s">
        <v>532</v>
      </c>
      <c r="Z9" s="234" t="s">
        <v>489</v>
      </c>
      <c r="AA9" s="234" t="s">
        <v>489</v>
      </c>
      <c r="AB9" s="234" t="s">
        <v>490</v>
      </c>
      <c r="AC9" s="234" t="s">
        <v>490</v>
      </c>
      <c r="AD9" s="240" t="s">
        <v>538</v>
      </c>
      <c r="AE9" s="240" t="s">
        <v>538</v>
      </c>
      <c r="AF9" s="247" t="s">
        <v>542</v>
      </c>
      <c r="AG9" s="248" t="s">
        <v>543</v>
      </c>
    </row>
    <row r="10" spans="1:33" s="165" customFormat="1" ht="42" customHeight="1">
      <c r="A10" s="253" t="s">
        <v>10</v>
      </c>
      <c r="B10" s="238" t="s">
        <v>318</v>
      </c>
      <c r="C10" s="239">
        <v>5573310</v>
      </c>
      <c r="D10" s="239">
        <v>5605317</v>
      </c>
      <c r="E10" s="239">
        <v>283842</v>
      </c>
      <c r="F10" s="239">
        <v>280783</v>
      </c>
      <c r="G10" s="239">
        <v>52740</v>
      </c>
      <c r="H10" s="239">
        <v>50320</v>
      </c>
      <c r="I10" s="239">
        <v>362111</v>
      </c>
      <c r="J10" s="239">
        <v>355267</v>
      </c>
      <c r="K10" s="239">
        <v>191944</v>
      </c>
      <c r="L10" s="239">
        <v>193794</v>
      </c>
      <c r="M10" s="239">
        <v>4682673</v>
      </c>
      <c r="N10" s="239">
        <v>4725153</v>
      </c>
      <c r="O10" s="239">
        <v>3255053</v>
      </c>
      <c r="P10" s="239">
        <v>3276639</v>
      </c>
      <c r="Q10" s="251"/>
      <c r="R10" s="239">
        <v>2398450707.9000006</v>
      </c>
      <c r="S10" s="239">
        <v>2465165234.6300006</v>
      </c>
      <c r="T10" s="239">
        <v>473373144.00000083</v>
      </c>
      <c r="U10" s="239">
        <v>469781481.60000032</v>
      </c>
      <c r="V10" s="239">
        <v>2739329882.7900004</v>
      </c>
      <c r="W10" s="239">
        <v>2842537451.7100015</v>
      </c>
      <c r="X10" s="239">
        <v>2484705482.7999988</v>
      </c>
      <c r="Y10" s="239">
        <v>2627183864.5200014</v>
      </c>
      <c r="Z10" s="239">
        <v>309711992.21999991</v>
      </c>
      <c r="AA10" s="239">
        <v>324712514.15999985</v>
      </c>
      <c r="AB10" s="239">
        <v>271731824.43999994</v>
      </c>
      <c r="AC10" s="239">
        <f>SUM(AC11:AC302)</f>
        <v>282839478.48000008</v>
      </c>
      <c r="AD10" s="239">
        <v>8677303034.1500034</v>
      </c>
      <c r="AE10" s="239">
        <v>9012220025.1000004</v>
      </c>
      <c r="AF10" s="249">
        <f t="shared" ref="AF10" si="0">AE10-AD10</f>
        <v>334916990.94999695</v>
      </c>
      <c r="AG10" s="249">
        <f t="shared" ref="AG10" si="1">AF10/D10</f>
        <v>59.749875154250319</v>
      </c>
    </row>
    <row r="11" spans="1:33">
      <c r="A11" s="32">
        <v>5</v>
      </c>
      <c r="B11" s="229" t="s">
        <v>23</v>
      </c>
      <c r="C11" s="233">
        <v>9113</v>
      </c>
      <c r="D11" s="233">
        <v>9078</v>
      </c>
      <c r="E11" s="34">
        <v>454</v>
      </c>
      <c r="F11" s="34">
        <v>439</v>
      </c>
      <c r="G11" s="34">
        <v>99</v>
      </c>
      <c r="H11" s="34">
        <v>90</v>
      </c>
      <c r="I11" s="34">
        <v>659</v>
      </c>
      <c r="J11" s="34">
        <v>647</v>
      </c>
      <c r="K11" s="34">
        <v>395</v>
      </c>
      <c r="L11" s="34">
        <v>383</v>
      </c>
      <c r="M11" s="34">
        <v>7506</v>
      </c>
      <c r="N11" s="34">
        <v>7519</v>
      </c>
      <c r="O11" s="34">
        <v>4453</v>
      </c>
      <c r="P11" s="34">
        <v>4385</v>
      </c>
      <c r="R11" s="44">
        <v>3836277.3000000003</v>
      </c>
      <c r="S11" s="44">
        <v>3854248.79</v>
      </c>
      <c r="T11" s="44">
        <v>888584.4</v>
      </c>
      <c r="U11" s="44">
        <v>840229.2</v>
      </c>
      <c r="V11" s="44">
        <v>4985262.51</v>
      </c>
      <c r="W11" s="44">
        <v>5176731.1100000003</v>
      </c>
      <c r="X11" s="44">
        <v>5113255.25</v>
      </c>
      <c r="Y11" s="44">
        <v>5192170.1399999997</v>
      </c>
      <c r="Z11" s="44">
        <v>496446.84</v>
      </c>
      <c r="AA11" s="44">
        <v>516705.68</v>
      </c>
      <c r="AB11" s="44">
        <v>371736.44</v>
      </c>
      <c r="AC11" s="44">
        <f>86.32*P11</f>
        <v>378513.19999999995</v>
      </c>
      <c r="AD11" s="227">
        <v>15691562.74</v>
      </c>
      <c r="AE11" s="227">
        <v>15958598.120000001</v>
      </c>
      <c r="AF11" s="244">
        <f t="shared" ref="AF11:AF74" si="2">AE11-AD11</f>
        <v>267035.38000000082</v>
      </c>
      <c r="AG11" s="244">
        <f t="shared" ref="AG11:AG74" si="3">AF11/D11</f>
        <v>29.415662040097029</v>
      </c>
    </row>
    <row r="12" spans="1:33">
      <c r="A12" s="32">
        <v>9</v>
      </c>
      <c r="B12" s="229" t="s">
        <v>24</v>
      </c>
      <c r="C12" s="233">
        <v>2437</v>
      </c>
      <c r="D12" s="233">
        <v>2410</v>
      </c>
      <c r="E12" s="34">
        <v>140</v>
      </c>
      <c r="F12" s="34">
        <v>139</v>
      </c>
      <c r="G12" s="34">
        <v>29</v>
      </c>
      <c r="H12" s="34">
        <v>35</v>
      </c>
      <c r="I12" s="34">
        <v>206</v>
      </c>
      <c r="J12" s="34">
        <v>195</v>
      </c>
      <c r="K12" s="34">
        <v>115</v>
      </c>
      <c r="L12" s="34">
        <v>106</v>
      </c>
      <c r="M12" s="34">
        <v>1947</v>
      </c>
      <c r="N12" s="34">
        <v>1935</v>
      </c>
      <c r="O12" s="34">
        <v>1225</v>
      </c>
      <c r="P12" s="34">
        <v>1211</v>
      </c>
      <c r="R12" s="44">
        <v>1182993</v>
      </c>
      <c r="S12" s="44">
        <v>1220365.79</v>
      </c>
      <c r="T12" s="44">
        <v>260292.40000000002</v>
      </c>
      <c r="U12" s="44">
        <v>326755.8</v>
      </c>
      <c r="V12" s="44">
        <v>1558367.34</v>
      </c>
      <c r="W12" s="44">
        <v>1560220.35</v>
      </c>
      <c r="X12" s="44">
        <v>1488669.25</v>
      </c>
      <c r="Y12" s="44">
        <v>1436997.48</v>
      </c>
      <c r="Z12" s="44">
        <v>128774.58</v>
      </c>
      <c r="AA12" s="44">
        <v>132973.20000000001</v>
      </c>
      <c r="AB12" s="44">
        <v>102263</v>
      </c>
      <c r="AC12" s="44">
        <f t="shared" ref="AC12:AC75" si="4">86.32*P12</f>
        <v>104533.51999999999</v>
      </c>
      <c r="AD12" s="227">
        <v>4721359.57</v>
      </c>
      <c r="AE12" s="227">
        <v>4781846.1399999997</v>
      </c>
      <c r="AF12" s="244">
        <f t="shared" si="2"/>
        <v>60486.569999999367</v>
      </c>
      <c r="AG12" s="244">
        <f t="shared" si="3"/>
        <v>25.098161825725878</v>
      </c>
    </row>
    <row r="13" spans="1:33">
      <c r="A13" s="32">
        <v>10</v>
      </c>
      <c r="B13" s="229" t="s">
        <v>25</v>
      </c>
      <c r="C13" s="233">
        <v>10933</v>
      </c>
      <c r="D13" s="233">
        <v>10780</v>
      </c>
      <c r="E13" s="34">
        <v>564</v>
      </c>
      <c r="F13" s="34">
        <v>539</v>
      </c>
      <c r="G13" s="34">
        <v>129</v>
      </c>
      <c r="H13" s="34">
        <v>100</v>
      </c>
      <c r="I13" s="34">
        <v>764</v>
      </c>
      <c r="J13" s="34">
        <v>763</v>
      </c>
      <c r="K13" s="34">
        <v>421</v>
      </c>
      <c r="L13" s="34">
        <v>393</v>
      </c>
      <c r="M13" s="34">
        <v>9055</v>
      </c>
      <c r="N13" s="34">
        <v>8985</v>
      </c>
      <c r="O13" s="34">
        <v>5510</v>
      </c>
      <c r="P13" s="34">
        <v>5392</v>
      </c>
      <c r="R13" s="44">
        <v>4765771.8000000007</v>
      </c>
      <c r="S13" s="44">
        <v>4732209.79</v>
      </c>
      <c r="T13" s="44">
        <v>1157852.4000000001</v>
      </c>
      <c r="U13" s="44">
        <v>933587.99999999988</v>
      </c>
      <c r="V13" s="44">
        <v>5779575.96</v>
      </c>
      <c r="W13" s="44">
        <v>6104862.1900000004</v>
      </c>
      <c r="X13" s="44">
        <v>5449823.9500000002</v>
      </c>
      <c r="Y13" s="44">
        <v>5327735.9400000004</v>
      </c>
      <c r="Z13" s="44">
        <v>598897.69999999995</v>
      </c>
      <c r="AA13" s="44">
        <v>617449.19999999995</v>
      </c>
      <c r="AB13" s="44">
        <v>459974.80000000005</v>
      </c>
      <c r="AC13" s="44">
        <f t="shared" si="4"/>
        <v>465437.43999999994</v>
      </c>
      <c r="AD13" s="227">
        <v>18211896.609999999</v>
      </c>
      <c r="AE13" s="227">
        <v>18181282.560000002</v>
      </c>
      <c r="AF13" s="244">
        <f t="shared" si="2"/>
        <v>-30614.04999999702</v>
      </c>
      <c r="AG13" s="244">
        <f t="shared" si="3"/>
        <v>-2.8398933209644732</v>
      </c>
    </row>
    <row r="14" spans="1:33">
      <c r="A14" s="32">
        <v>16</v>
      </c>
      <c r="B14" s="229" t="s">
        <v>26</v>
      </c>
      <c r="C14" s="233">
        <v>7968</v>
      </c>
      <c r="D14" s="233">
        <v>7889</v>
      </c>
      <c r="E14" s="34">
        <v>330</v>
      </c>
      <c r="F14" s="34">
        <v>302</v>
      </c>
      <c r="G14" s="34">
        <v>63</v>
      </c>
      <c r="H14" s="34">
        <v>68</v>
      </c>
      <c r="I14" s="34">
        <v>456</v>
      </c>
      <c r="J14" s="34">
        <v>439</v>
      </c>
      <c r="K14" s="34">
        <v>271</v>
      </c>
      <c r="L14" s="34">
        <v>259</v>
      </c>
      <c r="M14" s="34">
        <v>6848</v>
      </c>
      <c r="N14" s="34">
        <v>6821</v>
      </c>
      <c r="O14" s="34">
        <v>3847</v>
      </c>
      <c r="P14" s="34">
        <v>3803</v>
      </c>
      <c r="R14" s="44">
        <v>2788483.5000000005</v>
      </c>
      <c r="S14" s="44">
        <v>2651442.2200000002</v>
      </c>
      <c r="T14" s="44">
        <v>565462.80000000005</v>
      </c>
      <c r="U14" s="44">
        <v>634839.84</v>
      </c>
      <c r="V14" s="44">
        <v>3449589.8400000003</v>
      </c>
      <c r="W14" s="44">
        <v>3512496.07</v>
      </c>
      <c r="X14" s="44">
        <v>3508081.45</v>
      </c>
      <c r="Y14" s="44">
        <v>3511154.22</v>
      </c>
      <c r="Z14" s="44">
        <v>452926.72000000003</v>
      </c>
      <c r="AA14" s="44">
        <v>468739.12</v>
      </c>
      <c r="AB14" s="44">
        <v>321147.56</v>
      </c>
      <c r="AC14" s="44">
        <f t="shared" si="4"/>
        <v>328274.95999999996</v>
      </c>
      <c r="AD14" s="227">
        <v>11085691.870000001</v>
      </c>
      <c r="AE14" s="227">
        <v>11106946.43</v>
      </c>
      <c r="AF14" s="244">
        <f t="shared" si="2"/>
        <v>21254.559999998659</v>
      </c>
      <c r="AG14" s="244">
        <f t="shared" si="3"/>
        <v>2.6942020534920341</v>
      </c>
    </row>
    <row r="15" spans="1:33">
      <c r="A15" s="32">
        <v>18</v>
      </c>
      <c r="B15" s="229" t="s">
        <v>27</v>
      </c>
      <c r="C15" s="233">
        <v>4700</v>
      </c>
      <c r="D15" s="233">
        <v>4651</v>
      </c>
      <c r="E15" s="34">
        <v>230</v>
      </c>
      <c r="F15" s="34">
        <v>215</v>
      </c>
      <c r="G15" s="34">
        <v>44</v>
      </c>
      <c r="H15" s="34">
        <v>47</v>
      </c>
      <c r="I15" s="34">
        <v>385</v>
      </c>
      <c r="J15" s="34">
        <v>364</v>
      </c>
      <c r="K15" s="34">
        <v>226</v>
      </c>
      <c r="L15" s="34">
        <v>219</v>
      </c>
      <c r="M15" s="34">
        <v>3815</v>
      </c>
      <c r="N15" s="34">
        <v>3806</v>
      </c>
      <c r="O15" s="34">
        <v>2648</v>
      </c>
      <c r="P15" s="34">
        <v>2609</v>
      </c>
      <c r="R15" s="44">
        <v>1943488.5000000002</v>
      </c>
      <c r="S15" s="44">
        <v>1887616.1500000001</v>
      </c>
      <c r="T15" s="44">
        <v>394926.4</v>
      </c>
      <c r="U15" s="44">
        <v>438786.36</v>
      </c>
      <c r="V15" s="44">
        <v>2912482.65</v>
      </c>
      <c r="W15" s="44">
        <v>2912411.32</v>
      </c>
      <c r="X15" s="44">
        <v>2925558.7</v>
      </c>
      <c r="Y15" s="44">
        <v>2968891.02</v>
      </c>
      <c r="Z15" s="44">
        <v>252324.1</v>
      </c>
      <c r="AA15" s="44">
        <v>261548.32</v>
      </c>
      <c r="AB15" s="44">
        <v>221055.04</v>
      </c>
      <c r="AC15" s="44">
        <f t="shared" si="4"/>
        <v>225208.87999999998</v>
      </c>
      <c r="AD15" s="227">
        <v>8649835.3900000006</v>
      </c>
      <c r="AE15" s="227">
        <v>8694462.0500000007</v>
      </c>
      <c r="AF15" s="244">
        <f t="shared" si="2"/>
        <v>44626.660000000149</v>
      </c>
      <c r="AG15" s="244">
        <f t="shared" si="3"/>
        <v>9.5950677273704894</v>
      </c>
    </row>
    <row r="16" spans="1:33">
      <c r="A16" s="32">
        <v>19</v>
      </c>
      <c r="B16" s="229" t="s">
        <v>28</v>
      </c>
      <c r="C16" s="233">
        <v>3961</v>
      </c>
      <c r="D16" s="233">
        <v>3966</v>
      </c>
      <c r="E16" s="34">
        <v>259</v>
      </c>
      <c r="F16" s="34">
        <v>250</v>
      </c>
      <c r="G16" s="34">
        <v>41</v>
      </c>
      <c r="H16" s="34">
        <v>45</v>
      </c>
      <c r="I16" s="34">
        <v>305</v>
      </c>
      <c r="J16" s="34">
        <v>292</v>
      </c>
      <c r="K16" s="34">
        <v>162</v>
      </c>
      <c r="L16" s="34">
        <v>164</v>
      </c>
      <c r="M16" s="34">
        <v>3194</v>
      </c>
      <c r="N16" s="34">
        <v>3215</v>
      </c>
      <c r="O16" s="34">
        <v>2192</v>
      </c>
      <c r="P16" s="34">
        <v>2189</v>
      </c>
      <c r="R16" s="44">
        <v>2188537.0500000003</v>
      </c>
      <c r="S16" s="44">
        <v>2194902.5</v>
      </c>
      <c r="T16" s="44">
        <v>367999.60000000003</v>
      </c>
      <c r="U16" s="44">
        <v>420114.6</v>
      </c>
      <c r="V16" s="44">
        <v>2307291.4500000002</v>
      </c>
      <c r="W16" s="44">
        <v>2336329.96</v>
      </c>
      <c r="X16" s="44">
        <v>2097081.9000000001</v>
      </c>
      <c r="Y16" s="44">
        <v>2223279.12</v>
      </c>
      <c r="Z16" s="44">
        <v>211251.16</v>
      </c>
      <c r="AA16" s="44">
        <v>220934.8</v>
      </c>
      <c r="AB16" s="44">
        <v>182988.16</v>
      </c>
      <c r="AC16" s="44">
        <f t="shared" si="4"/>
        <v>188954.47999999998</v>
      </c>
      <c r="AD16" s="227">
        <v>7355149.3200000012</v>
      </c>
      <c r="AE16" s="227">
        <v>7584515.4600000009</v>
      </c>
      <c r="AF16" s="244">
        <f t="shared" si="2"/>
        <v>229366.13999999966</v>
      </c>
      <c r="AG16" s="244">
        <f t="shared" si="3"/>
        <v>57.833116490166333</v>
      </c>
    </row>
    <row r="17" spans="1:33">
      <c r="A17" s="32">
        <v>20</v>
      </c>
      <c r="B17" s="229" t="s">
        <v>29</v>
      </c>
      <c r="C17" s="233">
        <v>16405</v>
      </c>
      <c r="D17" s="233">
        <v>16387</v>
      </c>
      <c r="E17" s="34">
        <v>769</v>
      </c>
      <c r="F17" s="34">
        <v>794</v>
      </c>
      <c r="G17" s="34">
        <v>148</v>
      </c>
      <c r="H17" s="34">
        <v>122</v>
      </c>
      <c r="I17" s="34">
        <v>1155</v>
      </c>
      <c r="J17" s="34">
        <v>1101</v>
      </c>
      <c r="K17" s="34">
        <v>650</v>
      </c>
      <c r="L17" s="34">
        <v>661</v>
      </c>
      <c r="M17" s="34">
        <v>13683</v>
      </c>
      <c r="N17" s="34">
        <v>13709</v>
      </c>
      <c r="O17" s="34">
        <v>9032</v>
      </c>
      <c r="P17" s="34">
        <v>9049</v>
      </c>
      <c r="R17" s="44">
        <v>6498011.5500000007</v>
      </c>
      <c r="S17" s="44">
        <v>6971010.3400000008</v>
      </c>
      <c r="T17" s="44">
        <v>1328388.8</v>
      </c>
      <c r="U17" s="44">
        <v>1138977.3599999999</v>
      </c>
      <c r="V17" s="44">
        <v>8737447.9500000011</v>
      </c>
      <c r="W17" s="44">
        <v>8809244.1300000008</v>
      </c>
      <c r="X17" s="44">
        <v>8414217.5</v>
      </c>
      <c r="Y17" s="44">
        <v>8960899.3800000008</v>
      </c>
      <c r="Z17" s="44">
        <v>904993.62</v>
      </c>
      <c r="AA17" s="44">
        <v>942082.48</v>
      </c>
      <c r="AB17" s="44">
        <v>753991.36</v>
      </c>
      <c r="AC17" s="44">
        <f t="shared" si="4"/>
        <v>781109.67999999993</v>
      </c>
      <c r="AD17" s="227">
        <v>26637050.780000001</v>
      </c>
      <c r="AE17" s="227">
        <v>27603323.370000001</v>
      </c>
      <c r="AF17" s="244">
        <f t="shared" si="2"/>
        <v>966272.58999999985</v>
      </c>
      <c r="AG17" s="244">
        <f t="shared" si="3"/>
        <v>58.965801550009147</v>
      </c>
    </row>
    <row r="18" spans="1:33">
      <c r="A18" s="32">
        <v>46</v>
      </c>
      <c r="B18" s="229" t="s">
        <v>30</v>
      </c>
      <c r="C18" s="233">
        <v>1320</v>
      </c>
      <c r="D18" s="233">
        <v>1288</v>
      </c>
      <c r="E18" s="34">
        <v>50</v>
      </c>
      <c r="F18" s="34">
        <v>53</v>
      </c>
      <c r="G18" s="34">
        <v>8</v>
      </c>
      <c r="H18" s="34">
        <v>5</v>
      </c>
      <c r="I18" s="34">
        <v>78</v>
      </c>
      <c r="J18" s="34">
        <v>67</v>
      </c>
      <c r="K18" s="34">
        <v>38</v>
      </c>
      <c r="L18" s="34">
        <v>41</v>
      </c>
      <c r="M18" s="34">
        <v>1146</v>
      </c>
      <c r="N18" s="34">
        <v>1122</v>
      </c>
      <c r="O18" s="34">
        <v>611</v>
      </c>
      <c r="P18" s="34">
        <v>589</v>
      </c>
      <c r="R18" s="44">
        <v>422497.50000000006</v>
      </c>
      <c r="S18" s="44">
        <v>465319.33</v>
      </c>
      <c r="T18" s="44">
        <v>71804.800000000003</v>
      </c>
      <c r="U18" s="44">
        <v>46679.399999999994</v>
      </c>
      <c r="V18" s="44">
        <v>590061.42000000004</v>
      </c>
      <c r="W18" s="44">
        <v>536075.71</v>
      </c>
      <c r="X18" s="44">
        <v>491908.10000000003</v>
      </c>
      <c r="Y18" s="44">
        <v>555819.78</v>
      </c>
      <c r="Z18" s="44">
        <v>75796.44</v>
      </c>
      <c r="AA18" s="44">
        <v>77103.839999999997</v>
      </c>
      <c r="AB18" s="44">
        <v>51006.28</v>
      </c>
      <c r="AC18" s="44">
        <f t="shared" si="4"/>
        <v>50842.479999999996</v>
      </c>
      <c r="AD18" s="227">
        <v>1703074.5400000003</v>
      </c>
      <c r="AE18" s="227">
        <v>1731840.54</v>
      </c>
      <c r="AF18" s="244">
        <f t="shared" si="2"/>
        <v>28765.999999999767</v>
      </c>
      <c r="AG18" s="244">
        <f t="shared" si="3"/>
        <v>22.333850931676839</v>
      </c>
    </row>
    <row r="19" spans="1:33">
      <c r="A19" s="32">
        <v>47</v>
      </c>
      <c r="B19" s="229" t="s">
        <v>31</v>
      </c>
      <c r="C19" s="233">
        <v>1771</v>
      </c>
      <c r="D19" s="233">
        <v>1762</v>
      </c>
      <c r="E19" s="34">
        <v>61</v>
      </c>
      <c r="F19" s="34">
        <v>60</v>
      </c>
      <c r="G19" s="34">
        <v>10</v>
      </c>
      <c r="H19" s="34">
        <v>7</v>
      </c>
      <c r="I19" s="34">
        <v>95</v>
      </c>
      <c r="J19" s="34">
        <v>85</v>
      </c>
      <c r="K19" s="34">
        <v>57</v>
      </c>
      <c r="L19" s="34">
        <v>63</v>
      </c>
      <c r="M19" s="34">
        <v>1548</v>
      </c>
      <c r="N19" s="34">
        <v>1547</v>
      </c>
      <c r="O19" s="34">
        <v>957</v>
      </c>
      <c r="P19" s="34">
        <v>956</v>
      </c>
      <c r="R19" s="44">
        <v>515446.95000000007</v>
      </c>
      <c r="S19" s="44">
        <v>526776.60000000009</v>
      </c>
      <c r="T19" s="44">
        <v>89756</v>
      </c>
      <c r="U19" s="44">
        <v>65351.159999999996</v>
      </c>
      <c r="V19" s="44">
        <v>718664.55</v>
      </c>
      <c r="W19" s="44">
        <v>680096.05</v>
      </c>
      <c r="X19" s="44">
        <v>737862.15</v>
      </c>
      <c r="Y19" s="44">
        <v>854064.54</v>
      </c>
      <c r="Z19" s="44">
        <v>102384.72</v>
      </c>
      <c r="AA19" s="44">
        <v>106309.84</v>
      </c>
      <c r="AB19" s="44">
        <v>79890.36</v>
      </c>
      <c r="AC19" s="44">
        <f t="shared" si="4"/>
        <v>82521.919999999998</v>
      </c>
      <c r="AD19" s="227">
        <v>2244004.73</v>
      </c>
      <c r="AE19" s="227">
        <v>2315120.11</v>
      </c>
      <c r="AF19" s="244">
        <f t="shared" si="2"/>
        <v>71115.379999999888</v>
      </c>
      <c r="AG19" s="244">
        <f t="shared" si="3"/>
        <v>40.360601589103226</v>
      </c>
    </row>
    <row r="20" spans="1:33">
      <c r="A20" s="32">
        <v>49</v>
      </c>
      <c r="B20" s="229" t="s">
        <v>32</v>
      </c>
      <c r="C20" s="233">
        <v>314024</v>
      </c>
      <c r="D20" s="233">
        <v>320931</v>
      </c>
      <c r="E20" s="34">
        <v>20404</v>
      </c>
      <c r="F20" s="34">
        <v>20732</v>
      </c>
      <c r="G20" s="34">
        <v>3591</v>
      </c>
      <c r="H20" s="34">
        <v>3531</v>
      </c>
      <c r="I20" s="34">
        <v>23660</v>
      </c>
      <c r="J20" s="34">
        <v>23553</v>
      </c>
      <c r="K20" s="34">
        <v>11989</v>
      </c>
      <c r="L20" s="34">
        <v>12331</v>
      </c>
      <c r="M20" s="34">
        <v>254380</v>
      </c>
      <c r="N20" s="34">
        <v>260784</v>
      </c>
      <c r="O20" s="34">
        <v>199024</v>
      </c>
      <c r="P20" s="34">
        <v>204100</v>
      </c>
      <c r="R20" s="44">
        <v>172412779.80000001</v>
      </c>
      <c r="S20" s="44">
        <v>182018874.52000001</v>
      </c>
      <c r="T20" s="44">
        <v>32231379.600000001</v>
      </c>
      <c r="U20" s="44">
        <v>32964992.279999997</v>
      </c>
      <c r="V20" s="44">
        <v>178985297.40000001</v>
      </c>
      <c r="W20" s="44">
        <v>188450614.89000002</v>
      </c>
      <c r="X20" s="44">
        <v>155197005.55000001</v>
      </c>
      <c r="Y20" s="44">
        <v>167166187.97999999</v>
      </c>
      <c r="Z20" s="44">
        <v>16824693.199999999</v>
      </c>
      <c r="AA20" s="44">
        <v>17921076.48</v>
      </c>
      <c r="AB20" s="44">
        <v>16614523.520000001</v>
      </c>
      <c r="AC20" s="44">
        <f t="shared" si="4"/>
        <v>17617912</v>
      </c>
      <c r="AD20" s="227">
        <v>572265679.07000005</v>
      </c>
      <c r="AE20" s="227">
        <v>606139658.1500001</v>
      </c>
      <c r="AF20" s="244">
        <f t="shared" si="2"/>
        <v>33873979.080000043</v>
      </c>
      <c r="AG20" s="244">
        <f t="shared" si="3"/>
        <v>105.54910270431975</v>
      </c>
    </row>
    <row r="21" spans="1:33">
      <c r="A21" s="32">
        <v>50</v>
      </c>
      <c r="B21" s="229" t="s">
        <v>33</v>
      </c>
      <c r="C21" s="233">
        <v>11184</v>
      </c>
      <c r="D21" s="233">
        <v>11084</v>
      </c>
      <c r="E21" s="34">
        <v>484</v>
      </c>
      <c r="F21" s="34">
        <v>485</v>
      </c>
      <c r="G21" s="34">
        <v>93</v>
      </c>
      <c r="H21" s="34">
        <v>88</v>
      </c>
      <c r="I21" s="34">
        <v>750</v>
      </c>
      <c r="J21" s="34">
        <v>720</v>
      </c>
      <c r="K21" s="34">
        <v>409</v>
      </c>
      <c r="L21" s="34">
        <v>415</v>
      </c>
      <c r="M21" s="34">
        <v>9448</v>
      </c>
      <c r="N21" s="34">
        <v>9376</v>
      </c>
      <c r="O21" s="34">
        <v>5891</v>
      </c>
      <c r="P21" s="34">
        <v>5826</v>
      </c>
      <c r="R21" s="44">
        <v>4089775.8000000003</v>
      </c>
      <c r="S21" s="44">
        <v>4258110.8500000006</v>
      </c>
      <c r="T21" s="44">
        <v>834730.8</v>
      </c>
      <c r="U21" s="44">
        <v>821557.44</v>
      </c>
      <c r="V21" s="44">
        <v>5673667.5</v>
      </c>
      <c r="W21" s="44">
        <v>5760813.5999999996</v>
      </c>
      <c r="X21" s="44">
        <v>5294484.5500000007</v>
      </c>
      <c r="Y21" s="44">
        <v>5625980.7000000002</v>
      </c>
      <c r="Z21" s="44">
        <v>624890.72</v>
      </c>
      <c r="AA21" s="44">
        <v>644318.71999999997</v>
      </c>
      <c r="AB21" s="44">
        <v>491780.68000000005</v>
      </c>
      <c r="AC21" s="44">
        <f t="shared" si="4"/>
        <v>502900.31999999995</v>
      </c>
      <c r="AD21" s="227">
        <v>17009330.050000004</v>
      </c>
      <c r="AE21" s="227">
        <v>17613681.629999999</v>
      </c>
      <c r="AF21" s="244">
        <f t="shared" si="2"/>
        <v>604351.57999999449</v>
      </c>
      <c r="AG21" s="244">
        <f t="shared" si="3"/>
        <v>54.524682425116787</v>
      </c>
    </row>
    <row r="22" spans="1:33">
      <c r="A22" s="32">
        <v>51</v>
      </c>
      <c r="B22" s="229" t="s">
        <v>34</v>
      </c>
      <c r="C22" s="233">
        <v>9143</v>
      </c>
      <c r="D22" s="233">
        <v>9052</v>
      </c>
      <c r="E22" s="34">
        <v>429</v>
      </c>
      <c r="F22" s="34">
        <v>404</v>
      </c>
      <c r="G22" s="34">
        <v>85</v>
      </c>
      <c r="H22" s="34">
        <v>93</v>
      </c>
      <c r="I22" s="34">
        <v>670</v>
      </c>
      <c r="J22" s="34">
        <v>634</v>
      </c>
      <c r="K22" s="34">
        <v>388</v>
      </c>
      <c r="L22" s="34">
        <v>375</v>
      </c>
      <c r="M22" s="34">
        <v>7571</v>
      </c>
      <c r="N22" s="34">
        <v>7546</v>
      </c>
      <c r="O22" s="34">
        <v>4852</v>
      </c>
      <c r="P22" s="34">
        <v>4804</v>
      </c>
      <c r="R22" s="44">
        <v>3625028.5500000003</v>
      </c>
      <c r="S22" s="44">
        <v>3546962.4400000004</v>
      </c>
      <c r="T22" s="44">
        <v>762926</v>
      </c>
      <c r="U22" s="44">
        <v>868236.84</v>
      </c>
      <c r="V22" s="44">
        <v>5068476.3</v>
      </c>
      <c r="W22" s="44">
        <v>5072716.42</v>
      </c>
      <c r="X22" s="44">
        <v>5022640.6000000006</v>
      </c>
      <c r="Y22" s="44">
        <v>5083717.5</v>
      </c>
      <c r="Z22" s="44">
        <v>500745.94</v>
      </c>
      <c r="AA22" s="44">
        <v>518561.12</v>
      </c>
      <c r="AB22" s="44">
        <v>405044.96</v>
      </c>
      <c r="AC22" s="44">
        <f t="shared" si="4"/>
        <v>414681.27999999997</v>
      </c>
      <c r="AD22" s="227">
        <v>15384862.350000003</v>
      </c>
      <c r="AE22" s="227">
        <v>15504875.599999998</v>
      </c>
      <c r="AF22" s="244">
        <f t="shared" si="2"/>
        <v>120013.24999999441</v>
      </c>
      <c r="AG22" s="244">
        <f t="shared" si="3"/>
        <v>13.258202607158022</v>
      </c>
    </row>
    <row r="23" spans="1:33">
      <c r="A23" s="32">
        <v>52</v>
      </c>
      <c r="B23" s="229" t="s">
        <v>35</v>
      </c>
      <c r="C23" s="233">
        <v>2292</v>
      </c>
      <c r="D23" s="233">
        <v>2272</v>
      </c>
      <c r="E23" s="34">
        <v>107</v>
      </c>
      <c r="F23" s="34">
        <v>90</v>
      </c>
      <c r="G23" s="34">
        <v>23</v>
      </c>
      <c r="H23" s="34">
        <v>26</v>
      </c>
      <c r="I23" s="34">
        <v>161</v>
      </c>
      <c r="J23" s="34">
        <v>151</v>
      </c>
      <c r="K23" s="34">
        <v>97</v>
      </c>
      <c r="L23" s="34">
        <v>101</v>
      </c>
      <c r="M23" s="34">
        <v>1904</v>
      </c>
      <c r="N23" s="34">
        <v>1904</v>
      </c>
      <c r="O23" s="34">
        <v>1135</v>
      </c>
      <c r="P23" s="34">
        <v>1149</v>
      </c>
      <c r="R23" s="44">
        <v>904144.65</v>
      </c>
      <c r="S23" s="44">
        <v>790164.9</v>
      </c>
      <c r="T23" s="44">
        <v>206438.80000000002</v>
      </c>
      <c r="U23" s="44">
        <v>242732.87999999998</v>
      </c>
      <c r="V23" s="44">
        <v>1217947.29</v>
      </c>
      <c r="W23" s="44">
        <v>1208170.6300000001</v>
      </c>
      <c r="X23" s="44">
        <v>1255660.1500000001</v>
      </c>
      <c r="Y23" s="44">
        <v>1369214.58</v>
      </c>
      <c r="Z23" s="44">
        <v>125930.56</v>
      </c>
      <c r="AA23" s="44">
        <v>130842.88</v>
      </c>
      <c r="AB23" s="44">
        <v>94749.8</v>
      </c>
      <c r="AC23" s="44">
        <f t="shared" si="4"/>
        <v>99181.68</v>
      </c>
      <c r="AD23" s="227">
        <v>3804871.2500000005</v>
      </c>
      <c r="AE23" s="227">
        <v>3840307.5500000003</v>
      </c>
      <c r="AF23" s="244">
        <f t="shared" si="2"/>
        <v>35436.299999999814</v>
      </c>
      <c r="AG23" s="244">
        <f t="shared" si="3"/>
        <v>15.596963028168933</v>
      </c>
    </row>
    <row r="24" spans="1:33">
      <c r="A24" s="32">
        <v>61</v>
      </c>
      <c r="B24" s="229" t="s">
        <v>36</v>
      </c>
      <c r="C24" s="233">
        <v>16469</v>
      </c>
      <c r="D24" s="233">
        <v>16478</v>
      </c>
      <c r="E24" s="34">
        <v>620</v>
      </c>
      <c r="F24" s="34">
        <v>573</v>
      </c>
      <c r="G24" s="34">
        <v>118</v>
      </c>
      <c r="H24" s="34">
        <v>119</v>
      </c>
      <c r="I24" s="34">
        <v>806</v>
      </c>
      <c r="J24" s="34">
        <v>789</v>
      </c>
      <c r="K24" s="34">
        <v>476</v>
      </c>
      <c r="L24" s="34">
        <v>475</v>
      </c>
      <c r="M24" s="34">
        <v>14449</v>
      </c>
      <c r="N24" s="34">
        <v>14522</v>
      </c>
      <c r="O24" s="34">
        <v>8649</v>
      </c>
      <c r="P24" s="34">
        <v>8637</v>
      </c>
      <c r="R24" s="44">
        <v>5238969</v>
      </c>
      <c r="S24" s="44">
        <v>5030716.53</v>
      </c>
      <c r="T24" s="44">
        <v>1059120.8</v>
      </c>
      <c r="U24" s="44">
        <v>1110969.72</v>
      </c>
      <c r="V24" s="44">
        <v>6097301.3399999999</v>
      </c>
      <c r="W24" s="44">
        <v>6312891.5700000003</v>
      </c>
      <c r="X24" s="44">
        <v>6161796.2000000002</v>
      </c>
      <c r="Y24" s="44">
        <v>6439375.5</v>
      </c>
      <c r="Z24" s="44">
        <v>955656.86</v>
      </c>
      <c r="AA24" s="44">
        <v>997951.84</v>
      </c>
      <c r="AB24" s="44">
        <v>722018.52</v>
      </c>
      <c r="AC24" s="44">
        <f t="shared" si="4"/>
        <v>745545.84</v>
      </c>
      <c r="AD24" s="227">
        <v>20234862.719999999</v>
      </c>
      <c r="AE24" s="227">
        <v>20637451</v>
      </c>
      <c r="AF24" s="244">
        <f t="shared" si="2"/>
        <v>402588.28000000119</v>
      </c>
      <c r="AG24" s="244">
        <f t="shared" si="3"/>
        <v>24.431865517659983</v>
      </c>
    </row>
    <row r="25" spans="1:33">
      <c r="A25" s="32">
        <v>69</v>
      </c>
      <c r="B25" s="229" t="s">
        <v>37</v>
      </c>
      <c r="C25" s="233">
        <v>6558</v>
      </c>
      <c r="D25" s="233">
        <v>6492</v>
      </c>
      <c r="E25" s="34">
        <v>364</v>
      </c>
      <c r="F25" s="34">
        <v>352</v>
      </c>
      <c r="G25" s="34">
        <v>76</v>
      </c>
      <c r="H25" s="34">
        <v>72</v>
      </c>
      <c r="I25" s="34">
        <v>483</v>
      </c>
      <c r="J25" s="34">
        <v>473</v>
      </c>
      <c r="K25" s="34">
        <v>278</v>
      </c>
      <c r="L25" s="34">
        <v>284</v>
      </c>
      <c r="M25" s="34">
        <v>5357</v>
      </c>
      <c r="N25" s="34">
        <v>5311</v>
      </c>
      <c r="O25" s="34">
        <v>3355</v>
      </c>
      <c r="P25" s="34">
        <v>3304</v>
      </c>
      <c r="R25" s="44">
        <v>3075781.8000000003</v>
      </c>
      <c r="S25" s="44">
        <v>3090422.72</v>
      </c>
      <c r="T25" s="44">
        <v>682145.6</v>
      </c>
      <c r="U25" s="44">
        <v>672183.36</v>
      </c>
      <c r="V25" s="44">
        <v>3653841.87</v>
      </c>
      <c r="W25" s="44">
        <v>3784534.49</v>
      </c>
      <c r="X25" s="44">
        <v>3598696.1</v>
      </c>
      <c r="Y25" s="44">
        <v>3850068.72</v>
      </c>
      <c r="Z25" s="44">
        <v>354311.98</v>
      </c>
      <c r="AA25" s="44">
        <v>364971.92</v>
      </c>
      <c r="AB25" s="44">
        <v>280075.40000000002</v>
      </c>
      <c r="AC25" s="44">
        <f t="shared" si="4"/>
        <v>285201.27999999997</v>
      </c>
      <c r="AD25" s="227">
        <v>11644852.750000002</v>
      </c>
      <c r="AE25" s="227">
        <v>12047382.49</v>
      </c>
      <c r="AF25" s="244">
        <f t="shared" si="2"/>
        <v>402529.73999999836</v>
      </c>
      <c r="AG25" s="244">
        <f t="shared" si="3"/>
        <v>62.003964879851871</v>
      </c>
    </row>
    <row r="26" spans="1:33">
      <c r="A26" s="32">
        <v>71</v>
      </c>
      <c r="B26" s="229" t="s">
        <v>38</v>
      </c>
      <c r="C26" s="233">
        <v>6473</v>
      </c>
      <c r="D26" s="233">
        <v>6365</v>
      </c>
      <c r="E26" s="34">
        <v>363</v>
      </c>
      <c r="F26" s="34">
        <v>348</v>
      </c>
      <c r="G26" s="34">
        <v>77</v>
      </c>
      <c r="H26" s="34">
        <v>64</v>
      </c>
      <c r="I26" s="34">
        <v>577</v>
      </c>
      <c r="J26" s="34">
        <v>559</v>
      </c>
      <c r="K26" s="34">
        <v>286</v>
      </c>
      <c r="L26" s="34">
        <v>288</v>
      </c>
      <c r="M26" s="34">
        <v>5170</v>
      </c>
      <c r="N26" s="34">
        <v>5106</v>
      </c>
      <c r="O26" s="34">
        <v>3303</v>
      </c>
      <c r="P26" s="34">
        <v>3223</v>
      </c>
      <c r="R26" s="44">
        <v>3067331.85</v>
      </c>
      <c r="S26" s="44">
        <v>3055304.2800000003</v>
      </c>
      <c r="T26" s="44">
        <v>691121.20000000007</v>
      </c>
      <c r="U26" s="44">
        <v>597496.31999999995</v>
      </c>
      <c r="V26" s="44">
        <v>4364941.53</v>
      </c>
      <c r="W26" s="44">
        <v>4472631.67</v>
      </c>
      <c r="X26" s="44">
        <v>3702255.7</v>
      </c>
      <c r="Y26" s="44">
        <v>3904295.04</v>
      </c>
      <c r="Z26" s="44">
        <v>341943.8</v>
      </c>
      <c r="AA26" s="44">
        <v>350884.32</v>
      </c>
      <c r="AB26" s="44">
        <v>275734.44</v>
      </c>
      <c r="AC26" s="44">
        <f t="shared" si="4"/>
        <v>278209.36</v>
      </c>
      <c r="AD26" s="227">
        <v>12443328.520000001</v>
      </c>
      <c r="AE26" s="227">
        <v>12658820.989999998</v>
      </c>
      <c r="AF26" s="244">
        <f t="shared" si="2"/>
        <v>215492.46999999695</v>
      </c>
      <c r="AG26" s="244">
        <f t="shared" si="3"/>
        <v>33.85584760408436</v>
      </c>
    </row>
    <row r="27" spans="1:33">
      <c r="A27" s="32">
        <v>72</v>
      </c>
      <c r="B27" s="229" t="s">
        <v>39</v>
      </c>
      <c r="C27" s="233">
        <v>948</v>
      </c>
      <c r="D27" s="233">
        <v>927</v>
      </c>
      <c r="E27" s="34">
        <v>31</v>
      </c>
      <c r="F27" s="34">
        <v>18</v>
      </c>
      <c r="G27" s="34">
        <v>8</v>
      </c>
      <c r="H27" s="34">
        <v>13</v>
      </c>
      <c r="I27" s="34">
        <v>54</v>
      </c>
      <c r="J27" s="34">
        <v>52</v>
      </c>
      <c r="K27" s="34">
        <v>30</v>
      </c>
      <c r="L27" s="34">
        <v>29</v>
      </c>
      <c r="M27" s="34">
        <v>825</v>
      </c>
      <c r="N27" s="34">
        <v>815</v>
      </c>
      <c r="O27" s="34">
        <v>425</v>
      </c>
      <c r="P27" s="34">
        <v>404</v>
      </c>
      <c r="R27" s="44">
        <v>261948.45</v>
      </c>
      <c r="S27" s="44">
        <v>158032.98000000001</v>
      </c>
      <c r="T27" s="44">
        <v>71804.800000000003</v>
      </c>
      <c r="U27" s="44">
        <v>121366.43999999999</v>
      </c>
      <c r="V27" s="44">
        <v>408504.06</v>
      </c>
      <c r="W27" s="44">
        <v>416058.76</v>
      </c>
      <c r="X27" s="44">
        <v>388348.5</v>
      </c>
      <c r="Y27" s="44">
        <v>393140.82</v>
      </c>
      <c r="Z27" s="44">
        <v>54565.5</v>
      </c>
      <c r="AA27" s="44">
        <v>56006.799999999996</v>
      </c>
      <c r="AB27" s="44">
        <v>35479</v>
      </c>
      <c r="AC27" s="44">
        <f t="shared" si="4"/>
        <v>34873.279999999999</v>
      </c>
      <c r="AD27" s="227">
        <v>1220650.31</v>
      </c>
      <c r="AE27" s="227">
        <v>1179479.08</v>
      </c>
      <c r="AF27" s="244">
        <f t="shared" si="2"/>
        <v>-41171.229999999981</v>
      </c>
      <c r="AG27" s="244">
        <f t="shared" si="3"/>
        <v>-44.413408845738921</v>
      </c>
    </row>
    <row r="28" spans="1:33">
      <c r="A28" s="32">
        <v>74</v>
      </c>
      <c r="B28" s="229" t="s">
        <v>40</v>
      </c>
      <c r="C28" s="233">
        <v>1013</v>
      </c>
      <c r="D28" s="233">
        <v>985</v>
      </c>
      <c r="E28" s="34">
        <v>39</v>
      </c>
      <c r="F28" s="34">
        <v>39</v>
      </c>
      <c r="G28" s="34">
        <v>13</v>
      </c>
      <c r="H28" s="34">
        <v>5</v>
      </c>
      <c r="I28" s="34">
        <v>63</v>
      </c>
      <c r="J28" s="34">
        <v>67</v>
      </c>
      <c r="K28" s="34">
        <v>31</v>
      </c>
      <c r="L28" s="34">
        <v>33</v>
      </c>
      <c r="M28" s="34">
        <v>867</v>
      </c>
      <c r="N28" s="34">
        <v>841</v>
      </c>
      <c r="O28" s="34">
        <v>475</v>
      </c>
      <c r="P28" s="34">
        <v>451</v>
      </c>
      <c r="R28" s="44">
        <v>329548.05000000005</v>
      </c>
      <c r="S28" s="44">
        <v>342404.79000000004</v>
      </c>
      <c r="T28" s="44">
        <v>116682.8</v>
      </c>
      <c r="U28" s="44">
        <v>46679.399999999994</v>
      </c>
      <c r="V28" s="44">
        <v>476588.07</v>
      </c>
      <c r="W28" s="44">
        <v>536075.71</v>
      </c>
      <c r="X28" s="44">
        <v>401293.45</v>
      </c>
      <c r="Y28" s="44">
        <v>447367.14</v>
      </c>
      <c r="Z28" s="44">
        <v>57343.38</v>
      </c>
      <c r="AA28" s="44">
        <v>57793.52</v>
      </c>
      <c r="AB28" s="44">
        <v>39653</v>
      </c>
      <c r="AC28" s="44">
        <f t="shared" si="4"/>
        <v>38930.32</v>
      </c>
      <c r="AD28" s="227">
        <v>1421108.75</v>
      </c>
      <c r="AE28" s="227">
        <v>1469250.8800000001</v>
      </c>
      <c r="AF28" s="244">
        <f t="shared" si="2"/>
        <v>48142.130000000121</v>
      </c>
      <c r="AG28" s="244">
        <f t="shared" si="3"/>
        <v>48.875258883248854</v>
      </c>
    </row>
    <row r="29" spans="1:33">
      <c r="A29" s="32">
        <v>75</v>
      </c>
      <c r="B29" s="229" t="s">
        <v>41</v>
      </c>
      <c r="C29" s="233">
        <v>19534</v>
      </c>
      <c r="D29" s="233">
        <v>19311</v>
      </c>
      <c r="E29" s="34">
        <v>710</v>
      </c>
      <c r="F29" s="34">
        <v>670</v>
      </c>
      <c r="G29" s="34">
        <v>126</v>
      </c>
      <c r="H29" s="34">
        <v>134</v>
      </c>
      <c r="I29" s="34">
        <v>1114</v>
      </c>
      <c r="J29" s="34">
        <v>1030</v>
      </c>
      <c r="K29" s="34">
        <v>624</v>
      </c>
      <c r="L29" s="34">
        <v>641</v>
      </c>
      <c r="M29" s="34">
        <v>16960</v>
      </c>
      <c r="N29" s="34">
        <v>16836</v>
      </c>
      <c r="O29" s="34">
        <v>10434</v>
      </c>
      <c r="P29" s="34">
        <v>10263</v>
      </c>
      <c r="R29" s="44">
        <v>5999464.5000000009</v>
      </c>
      <c r="S29" s="44">
        <v>5882338.7000000002</v>
      </c>
      <c r="T29" s="44">
        <v>1130925.6000000001</v>
      </c>
      <c r="U29" s="44">
        <v>1251007.92</v>
      </c>
      <c r="V29" s="44">
        <v>8427287.4600000009</v>
      </c>
      <c r="W29" s="44">
        <v>8241163.9000000004</v>
      </c>
      <c r="X29" s="44">
        <v>8077648.8000000007</v>
      </c>
      <c r="Y29" s="44">
        <v>8689767.7799999993</v>
      </c>
      <c r="Z29" s="44">
        <v>1121734.3999999999</v>
      </c>
      <c r="AA29" s="44">
        <v>1156969.92</v>
      </c>
      <c r="AB29" s="44">
        <v>871030.32000000007</v>
      </c>
      <c r="AC29" s="44">
        <f t="shared" si="4"/>
        <v>885902.15999999992</v>
      </c>
      <c r="AD29" s="227">
        <v>25628091.080000002</v>
      </c>
      <c r="AE29" s="227">
        <v>26107150.379999999</v>
      </c>
      <c r="AF29" s="244">
        <f t="shared" si="2"/>
        <v>479059.29999999702</v>
      </c>
      <c r="AG29" s="244">
        <f t="shared" si="3"/>
        <v>24.807586349748693</v>
      </c>
    </row>
    <row r="30" spans="1:33">
      <c r="A30" s="32">
        <v>77</v>
      </c>
      <c r="B30" s="229" t="s">
        <v>42</v>
      </c>
      <c r="C30" s="233">
        <v>4549</v>
      </c>
      <c r="D30" s="233">
        <v>4509</v>
      </c>
      <c r="E30" s="34">
        <v>149</v>
      </c>
      <c r="F30" s="34">
        <v>155</v>
      </c>
      <c r="G30" s="34">
        <v>34</v>
      </c>
      <c r="H30" s="34">
        <v>27</v>
      </c>
      <c r="I30" s="34">
        <v>286</v>
      </c>
      <c r="J30" s="34">
        <v>273</v>
      </c>
      <c r="K30" s="34">
        <v>177</v>
      </c>
      <c r="L30" s="34">
        <v>161</v>
      </c>
      <c r="M30" s="34">
        <v>3903</v>
      </c>
      <c r="N30" s="34">
        <v>3893</v>
      </c>
      <c r="O30" s="34">
        <v>2215</v>
      </c>
      <c r="P30" s="34">
        <v>2183</v>
      </c>
      <c r="R30" s="44">
        <v>1259042.55</v>
      </c>
      <c r="S30" s="44">
        <v>1360839.55</v>
      </c>
      <c r="T30" s="44">
        <v>305170.40000000002</v>
      </c>
      <c r="U30" s="44">
        <v>252068.75999999998</v>
      </c>
      <c r="V30" s="44">
        <v>2163558.54</v>
      </c>
      <c r="W30" s="44">
        <v>2184308.4900000002</v>
      </c>
      <c r="X30" s="44">
        <v>2291256.15</v>
      </c>
      <c r="Y30" s="44">
        <v>2182609.38</v>
      </c>
      <c r="Z30" s="44">
        <v>258144.42</v>
      </c>
      <c r="AA30" s="44">
        <v>267526.96000000002</v>
      </c>
      <c r="AB30" s="44">
        <v>184908.2</v>
      </c>
      <c r="AC30" s="44">
        <f t="shared" si="4"/>
        <v>188436.56</v>
      </c>
      <c r="AD30" s="227">
        <v>6462080.2600000007</v>
      </c>
      <c r="AE30" s="227">
        <v>6435789.6999999993</v>
      </c>
      <c r="AF30" s="244">
        <f t="shared" si="2"/>
        <v>-26290.560000001453</v>
      </c>
      <c r="AG30" s="244">
        <f t="shared" si="3"/>
        <v>-5.8306852960748401</v>
      </c>
    </row>
    <row r="31" spans="1:33">
      <c r="A31" s="32">
        <v>78</v>
      </c>
      <c r="B31" s="229" t="s">
        <v>43</v>
      </c>
      <c r="C31" s="233">
        <v>7721</v>
      </c>
      <c r="D31" s="233">
        <v>7702</v>
      </c>
      <c r="E31" s="34">
        <v>238</v>
      </c>
      <c r="F31" s="34">
        <v>225</v>
      </c>
      <c r="G31" s="34">
        <v>50</v>
      </c>
      <c r="H31" s="34">
        <v>45</v>
      </c>
      <c r="I31" s="34">
        <v>372</v>
      </c>
      <c r="J31" s="34">
        <v>368</v>
      </c>
      <c r="K31" s="34">
        <v>253</v>
      </c>
      <c r="L31" s="34">
        <v>254</v>
      </c>
      <c r="M31" s="34">
        <v>6808</v>
      </c>
      <c r="N31" s="34">
        <v>6810</v>
      </c>
      <c r="O31" s="34">
        <v>3956</v>
      </c>
      <c r="P31" s="34">
        <v>3928</v>
      </c>
      <c r="R31" s="44">
        <v>2011088.1</v>
      </c>
      <c r="S31" s="44">
        <v>1975412.2500000002</v>
      </c>
      <c r="T31" s="44">
        <v>448780</v>
      </c>
      <c r="U31" s="44">
        <v>420114.6</v>
      </c>
      <c r="V31" s="44">
        <v>2814139.08</v>
      </c>
      <c r="W31" s="44">
        <v>2944415.84</v>
      </c>
      <c r="X31" s="44">
        <v>3275072.35</v>
      </c>
      <c r="Y31" s="44">
        <v>3443371.32</v>
      </c>
      <c r="Z31" s="44">
        <v>450281.12</v>
      </c>
      <c r="AA31" s="44">
        <v>467983.2</v>
      </c>
      <c r="AB31" s="44">
        <v>330246.88</v>
      </c>
      <c r="AC31" s="44">
        <f t="shared" si="4"/>
        <v>339064.95999999996</v>
      </c>
      <c r="AD31" s="227">
        <v>9329607.5299999993</v>
      </c>
      <c r="AE31" s="227">
        <v>9590362.1699999981</v>
      </c>
      <c r="AF31" s="244">
        <f t="shared" si="2"/>
        <v>260754.63999999873</v>
      </c>
      <c r="AG31" s="244">
        <f t="shared" si="3"/>
        <v>33.855445338872855</v>
      </c>
    </row>
    <row r="32" spans="1:33">
      <c r="A32" s="32">
        <v>79</v>
      </c>
      <c r="B32" s="229" t="s">
        <v>44</v>
      </c>
      <c r="C32" s="233">
        <v>6703</v>
      </c>
      <c r="D32" s="233">
        <v>6647</v>
      </c>
      <c r="E32" s="34">
        <v>288</v>
      </c>
      <c r="F32" s="34">
        <v>263</v>
      </c>
      <c r="G32" s="34">
        <v>58</v>
      </c>
      <c r="H32" s="34">
        <v>58</v>
      </c>
      <c r="I32" s="34">
        <v>418</v>
      </c>
      <c r="J32" s="34">
        <v>399</v>
      </c>
      <c r="K32" s="34">
        <v>190</v>
      </c>
      <c r="L32" s="34">
        <v>207</v>
      </c>
      <c r="M32" s="34">
        <v>5749</v>
      </c>
      <c r="N32" s="34">
        <v>5720</v>
      </c>
      <c r="O32" s="34">
        <v>3406</v>
      </c>
      <c r="P32" s="34">
        <v>3363</v>
      </c>
      <c r="R32" s="44">
        <v>2433585.6</v>
      </c>
      <c r="S32" s="44">
        <v>2309037.4300000002</v>
      </c>
      <c r="T32" s="44">
        <v>520584.80000000005</v>
      </c>
      <c r="U32" s="44">
        <v>541481.03999999992</v>
      </c>
      <c r="V32" s="44">
        <v>3162124.02</v>
      </c>
      <c r="W32" s="44">
        <v>3192450.87</v>
      </c>
      <c r="X32" s="44">
        <v>2459540.5</v>
      </c>
      <c r="Y32" s="44">
        <v>2806212.06</v>
      </c>
      <c r="Z32" s="44">
        <v>380238.86</v>
      </c>
      <c r="AA32" s="44">
        <v>393078.39999999997</v>
      </c>
      <c r="AB32" s="44">
        <v>284332.88</v>
      </c>
      <c r="AC32" s="44">
        <f t="shared" si="4"/>
        <v>290294.15999999997</v>
      </c>
      <c r="AD32" s="227">
        <v>9240406.6600000001</v>
      </c>
      <c r="AE32" s="227">
        <v>9532553.9600000009</v>
      </c>
      <c r="AF32" s="244">
        <f t="shared" si="2"/>
        <v>292147.30000000075</v>
      </c>
      <c r="AG32" s="244">
        <f t="shared" si="3"/>
        <v>43.951752670377729</v>
      </c>
    </row>
    <row r="33" spans="1:33">
      <c r="A33" s="32">
        <v>81</v>
      </c>
      <c r="B33" s="229" t="s">
        <v>45</v>
      </c>
      <c r="C33" s="233">
        <v>2531</v>
      </c>
      <c r="D33" s="233">
        <v>2482</v>
      </c>
      <c r="E33" s="34">
        <v>84</v>
      </c>
      <c r="F33" s="34">
        <v>87</v>
      </c>
      <c r="G33" s="34">
        <v>15</v>
      </c>
      <c r="H33" s="34">
        <v>12</v>
      </c>
      <c r="I33" s="34">
        <v>104</v>
      </c>
      <c r="J33" s="34">
        <v>102</v>
      </c>
      <c r="K33" s="34">
        <v>40</v>
      </c>
      <c r="L33" s="34">
        <v>48</v>
      </c>
      <c r="M33" s="34">
        <v>2288</v>
      </c>
      <c r="N33" s="34">
        <v>2233</v>
      </c>
      <c r="O33" s="34">
        <v>1151</v>
      </c>
      <c r="P33" s="34">
        <v>1102</v>
      </c>
      <c r="R33" s="44">
        <v>709795.8</v>
      </c>
      <c r="S33" s="44">
        <v>763826.07000000007</v>
      </c>
      <c r="T33" s="44">
        <v>134634</v>
      </c>
      <c r="U33" s="44">
        <v>112030.56</v>
      </c>
      <c r="V33" s="44">
        <v>786748.56</v>
      </c>
      <c r="W33" s="44">
        <v>816115.26</v>
      </c>
      <c r="X33" s="44">
        <v>517798</v>
      </c>
      <c r="Y33" s="44">
        <v>650715.84</v>
      </c>
      <c r="Z33" s="44">
        <v>151328.32000000001</v>
      </c>
      <c r="AA33" s="44">
        <v>153451.76</v>
      </c>
      <c r="AB33" s="44">
        <v>96085.48000000001</v>
      </c>
      <c r="AC33" s="44">
        <f t="shared" si="4"/>
        <v>95124.64</v>
      </c>
      <c r="AD33" s="227">
        <v>2396390.16</v>
      </c>
      <c r="AE33" s="227">
        <v>2591264.1300000004</v>
      </c>
      <c r="AF33" s="244">
        <f t="shared" si="2"/>
        <v>194873.9700000002</v>
      </c>
      <c r="AG33" s="244">
        <f t="shared" si="3"/>
        <v>78.514895245769623</v>
      </c>
    </row>
    <row r="34" spans="1:33">
      <c r="A34" s="32">
        <v>82</v>
      </c>
      <c r="B34" s="229" t="s">
        <v>46</v>
      </c>
      <c r="C34" s="233">
        <v>9371</v>
      </c>
      <c r="D34" s="233">
        <v>9361</v>
      </c>
      <c r="E34" s="34">
        <v>454</v>
      </c>
      <c r="F34" s="34">
        <v>451</v>
      </c>
      <c r="G34" s="34">
        <v>116</v>
      </c>
      <c r="H34" s="34">
        <v>95</v>
      </c>
      <c r="I34" s="34">
        <v>692</v>
      </c>
      <c r="J34" s="34">
        <v>674</v>
      </c>
      <c r="K34" s="34">
        <v>363</v>
      </c>
      <c r="L34" s="34">
        <v>371</v>
      </c>
      <c r="M34" s="34">
        <v>7746</v>
      </c>
      <c r="N34" s="34">
        <v>7770</v>
      </c>
      <c r="O34" s="34">
        <v>5143</v>
      </c>
      <c r="P34" s="34">
        <v>5155</v>
      </c>
      <c r="R34" s="44">
        <v>3836277.3000000003</v>
      </c>
      <c r="S34" s="44">
        <v>3959604.1100000003</v>
      </c>
      <c r="T34" s="44">
        <v>1041169.6000000001</v>
      </c>
      <c r="U34" s="44">
        <v>886908.6</v>
      </c>
      <c r="V34" s="44">
        <v>5234903.88</v>
      </c>
      <c r="W34" s="44">
        <v>5392761.6200000001</v>
      </c>
      <c r="X34" s="44">
        <v>4699016.8500000006</v>
      </c>
      <c r="Y34" s="44">
        <v>5029491.18</v>
      </c>
      <c r="Z34" s="44">
        <v>512320.44</v>
      </c>
      <c r="AA34" s="44">
        <v>533954.4</v>
      </c>
      <c r="AB34" s="44">
        <v>429337.64</v>
      </c>
      <c r="AC34" s="44">
        <f t="shared" si="4"/>
        <v>444979.6</v>
      </c>
      <c r="AD34" s="227">
        <v>15753025.710000003</v>
      </c>
      <c r="AE34" s="227">
        <v>16247699.51</v>
      </c>
      <c r="AF34" s="244">
        <f t="shared" si="2"/>
        <v>494673.79999999702</v>
      </c>
      <c r="AG34" s="244">
        <f t="shared" si="3"/>
        <v>52.844119218031942</v>
      </c>
    </row>
    <row r="35" spans="1:33">
      <c r="A35" s="32">
        <v>86</v>
      </c>
      <c r="B35" s="229" t="s">
        <v>47</v>
      </c>
      <c r="C35" s="233">
        <v>7998</v>
      </c>
      <c r="D35" s="233">
        <v>7901</v>
      </c>
      <c r="E35" s="34">
        <v>379</v>
      </c>
      <c r="F35" s="34">
        <v>359</v>
      </c>
      <c r="G35" s="34">
        <v>75</v>
      </c>
      <c r="H35" s="34">
        <v>70</v>
      </c>
      <c r="I35" s="34">
        <v>598</v>
      </c>
      <c r="J35" s="34">
        <v>552</v>
      </c>
      <c r="K35" s="34">
        <v>322</v>
      </c>
      <c r="L35" s="34">
        <v>306</v>
      </c>
      <c r="M35" s="34">
        <v>6624</v>
      </c>
      <c r="N35" s="34">
        <v>6614</v>
      </c>
      <c r="O35" s="34">
        <v>4490</v>
      </c>
      <c r="P35" s="34">
        <v>4402</v>
      </c>
      <c r="R35" s="44">
        <v>3202531.0500000003</v>
      </c>
      <c r="S35" s="44">
        <v>3151879.99</v>
      </c>
      <c r="T35" s="44">
        <v>673170</v>
      </c>
      <c r="U35" s="44">
        <v>653511.6</v>
      </c>
      <c r="V35" s="44">
        <v>4523804.22</v>
      </c>
      <c r="W35" s="44">
        <v>4416623.76</v>
      </c>
      <c r="X35" s="44">
        <v>4168273.9000000004</v>
      </c>
      <c r="Y35" s="44">
        <v>4148313.48</v>
      </c>
      <c r="Z35" s="44">
        <v>438111.36</v>
      </c>
      <c r="AA35" s="44">
        <v>454514.08</v>
      </c>
      <c r="AB35" s="44">
        <v>374825.2</v>
      </c>
      <c r="AC35" s="44">
        <f t="shared" si="4"/>
        <v>379980.63999999996</v>
      </c>
      <c r="AD35" s="227">
        <v>13380715.729999999</v>
      </c>
      <c r="AE35" s="227">
        <v>13204823.550000001</v>
      </c>
      <c r="AF35" s="244">
        <f t="shared" si="2"/>
        <v>-175892.17999999784</v>
      </c>
      <c r="AG35" s="244">
        <f t="shared" si="3"/>
        <v>-22.262014934818104</v>
      </c>
    </row>
    <row r="36" spans="1:33">
      <c r="A36" s="32">
        <v>90</v>
      </c>
      <c r="B36" s="229" t="s">
        <v>48</v>
      </c>
      <c r="C36" s="233">
        <v>3001</v>
      </c>
      <c r="D36" s="233">
        <v>2929</v>
      </c>
      <c r="E36" s="34">
        <v>58</v>
      </c>
      <c r="F36" s="34">
        <v>65</v>
      </c>
      <c r="G36" s="34">
        <v>18</v>
      </c>
      <c r="H36" s="34">
        <v>9</v>
      </c>
      <c r="I36" s="34">
        <v>129</v>
      </c>
      <c r="J36" s="34">
        <v>116</v>
      </c>
      <c r="K36" s="34">
        <v>95</v>
      </c>
      <c r="L36" s="34">
        <v>89</v>
      </c>
      <c r="M36" s="34">
        <v>2701</v>
      </c>
      <c r="N36" s="34">
        <v>2650</v>
      </c>
      <c r="O36" s="34">
        <v>1388</v>
      </c>
      <c r="P36" s="34">
        <v>1305</v>
      </c>
      <c r="R36" s="44">
        <v>490097.10000000003</v>
      </c>
      <c r="S36" s="44">
        <v>570674.65</v>
      </c>
      <c r="T36" s="44">
        <v>161560.80000000002</v>
      </c>
      <c r="U36" s="44">
        <v>84022.92</v>
      </c>
      <c r="V36" s="44">
        <v>975870.81</v>
      </c>
      <c r="W36" s="44">
        <v>928131.08</v>
      </c>
      <c r="X36" s="44">
        <v>1229770.25</v>
      </c>
      <c r="Y36" s="44">
        <v>1206535.6199999999</v>
      </c>
      <c r="Z36" s="44">
        <v>178644.14</v>
      </c>
      <c r="AA36" s="44">
        <v>182108</v>
      </c>
      <c r="AB36" s="44">
        <v>115870.24</v>
      </c>
      <c r="AC36" s="44">
        <f t="shared" si="4"/>
        <v>112647.59999999999</v>
      </c>
      <c r="AD36" s="227">
        <v>3151813.3400000003</v>
      </c>
      <c r="AE36" s="227">
        <v>3084119.8699999996</v>
      </c>
      <c r="AF36" s="244">
        <f t="shared" si="2"/>
        <v>-67693.470000000671</v>
      </c>
      <c r="AG36" s="244">
        <f t="shared" si="3"/>
        <v>-23.111461249573463</v>
      </c>
    </row>
    <row r="37" spans="1:33">
      <c r="A37" s="32">
        <v>91</v>
      </c>
      <c r="B37" s="229" t="s">
        <v>49</v>
      </c>
      <c r="C37" s="233">
        <v>674500</v>
      </c>
      <c r="D37" s="233">
        <v>684018</v>
      </c>
      <c r="E37" s="34">
        <v>36692</v>
      </c>
      <c r="F37" s="34">
        <v>36903</v>
      </c>
      <c r="G37" s="34">
        <v>6220</v>
      </c>
      <c r="H37" s="34">
        <v>6019</v>
      </c>
      <c r="I37" s="34">
        <v>39357</v>
      </c>
      <c r="J37" s="34">
        <v>39655</v>
      </c>
      <c r="K37" s="34">
        <v>19174</v>
      </c>
      <c r="L37" s="34">
        <v>19643</v>
      </c>
      <c r="M37" s="34">
        <v>573057</v>
      </c>
      <c r="N37" s="34">
        <v>581798</v>
      </c>
      <c r="O37" s="34">
        <v>442093</v>
      </c>
      <c r="P37" s="34">
        <v>448558</v>
      </c>
      <c r="R37" s="44">
        <v>310045565.40000004</v>
      </c>
      <c r="S37" s="44">
        <v>323993947.83000004</v>
      </c>
      <c r="T37" s="44">
        <v>55828232</v>
      </c>
      <c r="U37" s="44">
        <v>56192661.719999999</v>
      </c>
      <c r="V37" s="44">
        <v>297731375.73000002</v>
      </c>
      <c r="W37" s="44">
        <v>317284810.14999998</v>
      </c>
      <c r="X37" s="44">
        <v>248206471.30000001</v>
      </c>
      <c r="Y37" s="44">
        <v>266291900.94</v>
      </c>
      <c r="Z37" s="44">
        <v>37901989.979999997</v>
      </c>
      <c r="AA37" s="44">
        <v>39981158.560000002</v>
      </c>
      <c r="AB37" s="44">
        <v>36905923.640000001</v>
      </c>
      <c r="AC37" s="44">
        <f t="shared" si="4"/>
        <v>38719526.559999995</v>
      </c>
      <c r="AD37" s="227">
        <v>986619558.05000007</v>
      </c>
      <c r="AE37" s="227">
        <v>1042464005.76</v>
      </c>
      <c r="AF37" s="244">
        <f t="shared" si="2"/>
        <v>55844447.709999919</v>
      </c>
      <c r="AG37" s="244">
        <f t="shared" si="3"/>
        <v>81.641780932665398</v>
      </c>
    </row>
    <row r="38" spans="1:33">
      <c r="A38" s="32">
        <v>92</v>
      </c>
      <c r="B38" s="229" t="s">
        <v>50</v>
      </c>
      <c r="C38" s="233">
        <v>247443</v>
      </c>
      <c r="D38" s="233">
        <v>251269</v>
      </c>
      <c r="E38" s="34">
        <v>15372</v>
      </c>
      <c r="F38" s="34">
        <v>15373</v>
      </c>
      <c r="G38" s="34">
        <v>2650</v>
      </c>
      <c r="H38" s="34">
        <v>2641</v>
      </c>
      <c r="I38" s="34">
        <v>16867</v>
      </c>
      <c r="J38" s="34">
        <v>16865</v>
      </c>
      <c r="K38" s="34">
        <v>8677</v>
      </c>
      <c r="L38" s="34">
        <v>8855</v>
      </c>
      <c r="M38" s="34">
        <v>203877</v>
      </c>
      <c r="N38" s="34">
        <v>207535</v>
      </c>
      <c r="O38" s="34">
        <v>159397</v>
      </c>
      <c r="P38" s="34">
        <v>162060</v>
      </c>
      <c r="R38" s="44">
        <v>129892631.40000001</v>
      </c>
      <c r="S38" s="44">
        <v>134968944.53</v>
      </c>
      <c r="T38" s="44">
        <v>23785340</v>
      </c>
      <c r="U38" s="44">
        <v>24656059.079999998</v>
      </c>
      <c r="V38" s="44">
        <v>127596999.63000001</v>
      </c>
      <c r="W38" s="44">
        <v>134939057.44999999</v>
      </c>
      <c r="X38" s="44">
        <v>112323331.15000001</v>
      </c>
      <c r="Y38" s="44">
        <v>120043515.90000001</v>
      </c>
      <c r="Z38" s="44">
        <v>13484424.779999999</v>
      </c>
      <c r="AA38" s="44">
        <v>14261805.199999999</v>
      </c>
      <c r="AB38" s="44">
        <v>13306461.560000001</v>
      </c>
      <c r="AC38" s="44">
        <f t="shared" si="4"/>
        <v>13989019.199999999</v>
      </c>
      <c r="AD38" s="227">
        <v>420389188.52000004</v>
      </c>
      <c r="AE38" s="227">
        <v>442858401.36000001</v>
      </c>
      <c r="AF38" s="244">
        <f t="shared" si="2"/>
        <v>22469212.839999974</v>
      </c>
      <c r="AG38" s="244">
        <f t="shared" si="3"/>
        <v>89.422940513951076</v>
      </c>
    </row>
    <row r="39" spans="1:33">
      <c r="A39" s="32">
        <v>97</v>
      </c>
      <c r="B39" s="229" t="s">
        <v>51</v>
      </c>
      <c r="C39" s="233">
        <v>2062</v>
      </c>
      <c r="D39" s="233">
        <v>2059</v>
      </c>
      <c r="E39" s="34">
        <v>65</v>
      </c>
      <c r="F39" s="34">
        <v>76</v>
      </c>
      <c r="G39" s="34">
        <v>15</v>
      </c>
      <c r="H39" s="34">
        <v>11</v>
      </c>
      <c r="I39" s="34">
        <v>90</v>
      </c>
      <c r="J39" s="34">
        <v>91</v>
      </c>
      <c r="K39" s="34">
        <v>44</v>
      </c>
      <c r="L39" s="34">
        <v>49</v>
      </c>
      <c r="M39" s="34">
        <v>1848</v>
      </c>
      <c r="N39" s="34">
        <v>1832</v>
      </c>
      <c r="O39" s="34">
        <v>994</v>
      </c>
      <c r="P39" s="34">
        <v>966</v>
      </c>
      <c r="R39" s="44">
        <v>549246.75</v>
      </c>
      <c r="S39" s="44">
        <v>667250.3600000001</v>
      </c>
      <c r="T39" s="44">
        <v>134634</v>
      </c>
      <c r="U39" s="44">
        <v>102694.68</v>
      </c>
      <c r="V39" s="44">
        <v>680840.1</v>
      </c>
      <c r="W39" s="44">
        <v>728102.83</v>
      </c>
      <c r="X39" s="44">
        <v>569577.80000000005</v>
      </c>
      <c r="Y39" s="44">
        <v>664272.42000000004</v>
      </c>
      <c r="Z39" s="44">
        <v>122226.72</v>
      </c>
      <c r="AA39" s="44">
        <v>125895.03999999999</v>
      </c>
      <c r="AB39" s="44">
        <v>82979.12000000001</v>
      </c>
      <c r="AC39" s="44">
        <f t="shared" si="4"/>
        <v>83385.119999999995</v>
      </c>
      <c r="AD39" s="227">
        <v>2139504.4900000002</v>
      </c>
      <c r="AE39" s="227">
        <v>2371600.4500000002</v>
      </c>
      <c r="AF39" s="244">
        <f t="shared" si="2"/>
        <v>232095.95999999996</v>
      </c>
      <c r="AG39" s="244">
        <f t="shared" si="3"/>
        <v>112.72266148615832</v>
      </c>
    </row>
    <row r="40" spans="1:33">
      <c r="A40" s="32">
        <v>98</v>
      </c>
      <c r="B40" s="229" t="s">
        <v>52</v>
      </c>
      <c r="C40" s="233">
        <v>22885</v>
      </c>
      <c r="D40" s="233">
        <v>22849</v>
      </c>
      <c r="E40" s="34">
        <v>1155</v>
      </c>
      <c r="F40" s="34">
        <v>1137</v>
      </c>
      <c r="G40" s="34">
        <v>238</v>
      </c>
      <c r="H40" s="34">
        <v>207</v>
      </c>
      <c r="I40" s="34">
        <v>1719</v>
      </c>
      <c r="J40" s="34">
        <v>1674</v>
      </c>
      <c r="K40" s="34">
        <v>887</v>
      </c>
      <c r="L40" s="34">
        <v>877</v>
      </c>
      <c r="M40" s="34">
        <v>18886</v>
      </c>
      <c r="N40" s="34">
        <v>18954</v>
      </c>
      <c r="O40" s="34">
        <v>12134</v>
      </c>
      <c r="P40" s="34">
        <v>12104</v>
      </c>
      <c r="R40" s="44">
        <v>9759692.25</v>
      </c>
      <c r="S40" s="44">
        <v>9982416.5700000003</v>
      </c>
      <c r="T40" s="44">
        <v>2136192.8000000003</v>
      </c>
      <c r="U40" s="44">
        <v>1932527.16</v>
      </c>
      <c r="V40" s="44">
        <v>13004045.91</v>
      </c>
      <c r="W40" s="44">
        <v>13393891.620000001</v>
      </c>
      <c r="X40" s="44">
        <v>11482170.65</v>
      </c>
      <c r="Y40" s="44">
        <v>11889120.66</v>
      </c>
      <c r="Z40" s="44">
        <v>1249120.04</v>
      </c>
      <c r="AA40" s="44">
        <v>1302518.8799999999</v>
      </c>
      <c r="AB40" s="44">
        <v>1012946.3200000001</v>
      </c>
      <c r="AC40" s="44">
        <f t="shared" si="4"/>
        <v>1044817.2799999999</v>
      </c>
      <c r="AD40" s="227">
        <v>38644167.969999999</v>
      </c>
      <c r="AE40" s="227">
        <v>39545292.170000009</v>
      </c>
      <c r="AF40" s="244">
        <f t="shared" si="2"/>
        <v>901124.20000001043</v>
      </c>
      <c r="AG40" s="244">
        <f t="shared" si="3"/>
        <v>39.438233620727843</v>
      </c>
    </row>
    <row r="41" spans="1:33">
      <c r="A41" s="32">
        <v>102</v>
      </c>
      <c r="B41" s="229" t="s">
        <v>53</v>
      </c>
      <c r="C41" s="233">
        <v>9646</v>
      </c>
      <c r="D41" s="233">
        <v>9555</v>
      </c>
      <c r="E41" s="34">
        <v>415</v>
      </c>
      <c r="F41" s="34">
        <v>397</v>
      </c>
      <c r="G41" s="34">
        <v>82</v>
      </c>
      <c r="H41" s="34">
        <v>66</v>
      </c>
      <c r="I41" s="34">
        <v>589</v>
      </c>
      <c r="J41" s="34">
        <v>562</v>
      </c>
      <c r="K41" s="34">
        <v>305</v>
      </c>
      <c r="L41" s="34">
        <v>320</v>
      </c>
      <c r="M41" s="34">
        <v>8255</v>
      </c>
      <c r="N41" s="34">
        <v>8210</v>
      </c>
      <c r="O41" s="34">
        <v>5057</v>
      </c>
      <c r="P41" s="34">
        <v>4997</v>
      </c>
      <c r="R41" s="44">
        <v>3506729.2500000005</v>
      </c>
      <c r="S41" s="44">
        <v>3485505.1700000004</v>
      </c>
      <c r="T41" s="44">
        <v>735999.20000000007</v>
      </c>
      <c r="U41" s="44">
        <v>616168.07999999996</v>
      </c>
      <c r="V41" s="44">
        <v>4455720.21</v>
      </c>
      <c r="W41" s="44">
        <v>4496635.0600000005</v>
      </c>
      <c r="X41" s="44">
        <v>3948209.75</v>
      </c>
      <c r="Y41" s="44">
        <v>4338105.5999999996</v>
      </c>
      <c r="Z41" s="44">
        <v>545985.69999999995</v>
      </c>
      <c r="AA41" s="44">
        <v>564191.19999999995</v>
      </c>
      <c r="AB41" s="44">
        <v>422158.36000000004</v>
      </c>
      <c r="AC41" s="44">
        <f t="shared" si="4"/>
        <v>431341.04</v>
      </c>
      <c r="AD41" s="227">
        <v>13614802.469999999</v>
      </c>
      <c r="AE41" s="227">
        <v>13931946.149999999</v>
      </c>
      <c r="AF41" s="244">
        <f t="shared" si="2"/>
        <v>317143.6799999997</v>
      </c>
      <c r="AG41" s="244">
        <f t="shared" si="3"/>
        <v>33.191384615384585</v>
      </c>
    </row>
    <row r="42" spans="1:33">
      <c r="A42" s="32">
        <v>103</v>
      </c>
      <c r="B42" s="229" t="s">
        <v>54</v>
      </c>
      <c r="C42" s="233">
        <v>2125</v>
      </c>
      <c r="D42" s="233">
        <v>2094</v>
      </c>
      <c r="E42" s="34">
        <v>93</v>
      </c>
      <c r="F42" s="34">
        <v>94</v>
      </c>
      <c r="G42" s="34">
        <v>19</v>
      </c>
      <c r="H42" s="34">
        <v>13</v>
      </c>
      <c r="I42" s="34">
        <v>120</v>
      </c>
      <c r="J42" s="34">
        <v>105</v>
      </c>
      <c r="K42" s="34">
        <v>68</v>
      </c>
      <c r="L42" s="34">
        <v>63</v>
      </c>
      <c r="M42" s="34">
        <v>1825</v>
      </c>
      <c r="N42" s="34">
        <v>1819</v>
      </c>
      <c r="O42" s="34">
        <v>1092</v>
      </c>
      <c r="P42" s="34">
        <v>1081</v>
      </c>
      <c r="R42" s="44">
        <v>785845.35000000009</v>
      </c>
      <c r="S42" s="44">
        <v>825283.34000000008</v>
      </c>
      <c r="T42" s="44">
        <v>170536.4</v>
      </c>
      <c r="U42" s="44">
        <v>121366.43999999999</v>
      </c>
      <c r="V42" s="44">
        <v>907786.8</v>
      </c>
      <c r="W42" s="44">
        <v>840118.65</v>
      </c>
      <c r="X42" s="44">
        <v>880256.60000000009</v>
      </c>
      <c r="Y42" s="44">
        <v>854064.54</v>
      </c>
      <c r="Z42" s="44">
        <v>120705.5</v>
      </c>
      <c r="AA42" s="44">
        <v>125001.68</v>
      </c>
      <c r="AB42" s="44">
        <v>91160.16</v>
      </c>
      <c r="AC42" s="44">
        <f t="shared" si="4"/>
        <v>93311.92</v>
      </c>
      <c r="AD42" s="227">
        <v>2956290.8100000005</v>
      </c>
      <c r="AE42" s="227">
        <v>2859146.5700000003</v>
      </c>
      <c r="AF42" s="244">
        <f t="shared" si="2"/>
        <v>-97144.240000000224</v>
      </c>
      <c r="AG42" s="244">
        <f t="shared" si="3"/>
        <v>-46.391709646609463</v>
      </c>
    </row>
    <row r="43" spans="1:33">
      <c r="A43" s="32">
        <v>105</v>
      </c>
      <c r="B43" s="229" t="s">
        <v>55</v>
      </c>
      <c r="C43" s="233">
        <v>2063</v>
      </c>
      <c r="D43" s="233">
        <v>2002</v>
      </c>
      <c r="E43" s="34">
        <v>70</v>
      </c>
      <c r="F43" s="34">
        <v>60</v>
      </c>
      <c r="G43" s="34">
        <v>13</v>
      </c>
      <c r="H43" s="34">
        <v>12</v>
      </c>
      <c r="I43" s="34">
        <v>82</v>
      </c>
      <c r="J43" s="34">
        <v>76</v>
      </c>
      <c r="K43" s="34">
        <v>47</v>
      </c>
      <c r="L43" s="34">
        <v>42</v>
      </c>
      <c r="M43" s="34">
        <v>1851</v>
      </c>
      <c r="N43" s="34">
        <v>1812</v>
      </c>
      <c r="O43" s="34">
        <v>892</v>
      </c>
      <c r="P43" s="34">
        <v>859</v>
      </c>
      <c r="R43" s="44">
        <v>591496.5</v>
      </c>
      <c r="S43" s="44">
        <v>526776.60000000009</v>
      </c>
      <c r="T43" s="44">
        <v>116682.8</v>
      </c>
      <c r="U43" s="44">
        <v>112030.56</v>
      </c>
      <c r="V43" s="44">
        <v>620320.98</v>
      </c>
      <c r="W43" s="44">
        <v>608085.88</v>
      </c>
      <c r="X43" s="44">
        <v>608412.65</v>
      </c>
      <c r="Y43" s="44">
        <v>569376.36</v>
      </c>
      <c r="Z43" s="44">
        <v>122425.14</v>
      </c>
      <c r="AA43" s="44">
        <v>124520.64</v>
      </c>
      <c r="AB43" s="44">
        <v>74464.160000000003</v>
      </c>
      <c r="AC43" s="44">
        <f t="shared" si="4"/>
        <v>74148.87999999999</v>
      </c>
      <c r="AD43" s="227">
        <v>2133802.23</v>
      </c>
      <c r="AE43" s="227">
        <v>2014938.9199999997</v>
      </c>
      <c r="AF43" s="244">
        <f t="shared" si="2"/>
        <v>-118863.31000000029</v>
      </c>
      <c r="AG43" s="244">
        <f t="shared" si="3"/>
        <v>-59.372282717282864</v>
      </c>
    </row>
    <row r="44" spans="1:33">
      <c r="A44" s="32">
        <v>106</v>
      </c>
      <c r="B44" s="229" t="s">
        <v>56</v>
      </c>
      <c r="C44" s="233">
        <v>46901</v>
      </c>
      <c r="D44" s="233">
        <v>47031</v>
      </c>
      <c r="E44" s="34">
        <v>2248</v>
      </c>
      <c r="F44" s="34">
        <v>2201</v>
      </c>
      <c r="G44" s="34">
        <v>468</v>
      </c>
      <c r="H44" s="34">
        <v>418</v>
      </c>
      <c r="I44" s="34">
        <v>2944</v>
      </c>
      <c r="J44" s="34">
        <v>2917</v>
      </c>
      <c r="K44" s="34">
        <v>1634</v>
      </c>
      <c r="L44" s="34">
        <v>1626</v>
      </c>
      <c r="M44" s="34">
        <v>39607</v>
      </c>
      <c r="N44" s="34">
        <v>39869</v>
      </c>
      <c r="O44" s="34">
        <v>27145</v>
      </c>
      <c r="P44" s="34">
        <v>27213</v>
      </c>
      <c r="R44" s="44">
        <v>18995487.600000001</v>
      </c>
      <c r="S44" s="44">
        <v>19323921.610000003</v>
      </c>
      <c r="T44" s="44">
        <v>4200580.8</v>
      </c>
      <c r="U44" s="44">
        <v>3902397.84</v>
      </c>
      <c r="V44" s="44">
        <v>22271036.16</v>
      </c>
      <c r="W44" s="44">
        <v>23339296.210000001</v>
      </c>
      <c r="X44" s="44">
        <v>21152048.300000001</v>
      </c>
      <c r="Y44" s="44">
        <v>22042999.079999998</v>
      </c>
      <c r="Z44" s="44">
        <v>2619606.98</v>
      </c>
      <c r="AA44" s="44">
        <v>2739797.68</v>
      </c>
      <c r="AB44" s="44">
        <v>2266064.6</v>
      </c>
      <c r="AC44" s="44">
        <f t="shared" si="4"/>
        <v>2349026.1599999997</v>
      </c>
      <c r="AD44" s="227">
        <v>71504824.439999998</v>
      </c>
      <c r="AE44" s="227">
        <v>73697438.580000013</v>
      </c>
      <c r="AF44" s="244">
        <f t="shared" si="2"/>
        <v>2192614.1400000155</v>
      </c>
      <c r="AG44" s="244">
        <f t="shared" si="3"/>
        <v>46.620614913567977</v>
      </c>
    </row>
    <row r="45" spans="1:33">
      <c r="A45" s="32">
        <v>108</v>
      </c>
      <c r="B45" s="229" t="s">
        <v>57</v>
      </c>
      <c r="C45" s="233">
        <v>10319</v>
      </c>
      <c r="D45" s="233">
        <v>10348</v>
      </c>
      <c r="E45" s="34">
        <v>550</v>
      </c>
      <c r="F45" s="34">
        <v>540</v>
      </c>
      <c r="G45" s="34">
        <v>120</v>
      </c>
      <c r="H45" s="34">
        <v>88</v>
      </c>
      <c r="I45" s="34">
        <v>798</v>
      </c>
      <c r="J45" s="34">
        <v>782</v>
      </c>
      <c r="K45" s="34">
        <v>376</v>
      </c>
      <c r="L45" s="34">
        <v>389</v>
      </c>
      <c r="M45" s="34">
        <v>8475</v>
      </c>
      <c r="N45" s="34">
        <v>8549</v>
      </c>
      <c r="O45" s="34">
        <v>5617</v>
      </c>
      <c r="P45" s="34">
        <v>5643</v>
      </c>
      <c r="R45" s="44">
        <v>4647472.5</v>
      </c>
      <c r="S45" s="44">
        <v>4740989.4000000004</v>
      </c>
      <c r="T45" s="44">
        <v>1077072</v>
      </c>
      <c r="U45" s="44">
        <v>821557.44</v>
      </c>
      <c r="V45" s="44">
        <v>6036782.2200000007</v>
      </c>
      <c r="W45" s="44">
        <v>6256883.6600000001</v>
      </c>
      <c r="X45" s="44">
        <v>4867301.2</v>
      </c>
      <c r="Y45" s="44">
        <v>5273509.62</v>
      </c>
      <c r="Z45" s="44">
        <v>560536.5</v>
      </c>
      <c r="AA45" s="44">
        <v>587487.28</v>
      </c>
      <c r="AB45" s="44">
        <v>468907.16000000003</v>
      </c>
      <c r="AC45" s="44">
        <f t="shared" si="4"/>
        <v>487103.75999999995</v>
      </c>
      <c r="AD45" s="227">
        <v>17658071.580000002</v>
      </c>
      <c r="AE45" s="227">
        <v>18167531.160000004</v>
      </c>
      <c r="AF45" s="244">
        <f t="shared" si="2"/>
        <v>509459.58000000194</v>
      </c>
      <c r="AG45" s="244">
        <f t="shared" si="3"/>
        <v>49.232661383842476</v>
      </c>
    </row>
    <row r="46" spans="1:33">
      <c r="A46" s="32">
        <v>109</v>
      </c>
      <c r="B46" s="229" t="s">
        <v>58</v>
      </c>
      <c r="C46" s="233">
        <v>68319</v>
      </c>
      <c r="D46" s="233">
        <v>68433</v>
      </c>
      <c r="E46" s="34">
        <v>3155</v>
      </c>
      <c r="F46" s="34">
        <v>3147</v>
      </c>
      <c r="G46" s="34">
        <v>608</v>
      </c>
      <c r="H46" s="34">
        <v>546</v>
      </c>
      <c r="I46" s="34">
        <v>4183</v>
      </c>
      <c r="J46" s="34">
        <v>4112</v>
      </c>
      <c r="K46" s="34">
        <v>2222</v>
      </c>
      <c r="L46" s="34">
        <v>2237</v>
      </c>
      <c r="M46" s="34">
        <v>58151</v>
      </c>
      <c r="N46" s="34">
        <v>58391</v>
      </c>
      <c r="O46" s="34">
        <v>38148</v>
      </c>
      <c r="P46" s="34">
        <v>38126</v>
      </c>
      <c r="R46" s="44">
        <v>26659592.250000004</v>
      </c>
      <c r="S46" s="44">
        <v>27629432.670000002</v>
      </c>
      <c r="T46" s="44">
        <v>5457164.7999999998</v>
      </c>
      <c r="U46" s="44">
        <v>5097390.4799999995</v>
      </c>
      <c r="V46" s="44">
        <v>31643934.870000001</v>
      </c>
      <c r="W46" s="44">
        <v>32900646.559999999</v>
      </c>
      <c r="X46" s="44">
        <v>28763678.900000002</v>
      </c>
      <c r="Y46" s="44">
        <v>30326069.460000001</v>
      </c>
      <c r="Z46" s="44">
        <v>3846107.14</v>
      </c>
      <c r="AA46" s="44">
        <v>4012629.52</v>
      </c>
      <c r="AB46" s="44">
        <v>3184595.04</v>
      </c>
      <c r="AC46" s="44">
        <f t="shared" si="4"/>
        <v>3291036.32</v>
      </c>
      <c r="AD46" s="227">
        <v>99555073.000000015</v>
      </c>
      <c r="AE46" s="227">
        <v>103257205.00999999</v>
      </c>
      <c r="AF46" s="244">
        <f t="shared" si="2"/>
        <v>3702132.0099999756</v>
      </c>
      <c r="AG46" s="244">
        <f t="shared" si="3"/>
        <v>54.09863676881001</v>
      </c>
    </row>
    <row r="47" spans="1:33">
      <c r="A47" s="32">
        <v>111</v>
      </c>
      <c r="B47" s="229" t="s">
        <v>59</v>
      </c>
      <c r="C47" s="233">
        <v>17953</v>
      </c>
      <c r="D47" s="233">
        <v>17829</v>
      </c>
      <c r="E47" s="34">
        <v>530</v>
      </c>
      <c r="F47" s="34">
        <v>513</v>
      </c>
      <c r="G47" s="34">
        <v>119</v>
      </c>
      <c r="H47" s="34">
        <v>107</v>
      </c>
      <c r="I47" s="34">
        <v>836</v>
      </c>
      <c r="J47" s="34">
        <v>817</v>
      </c>
      <c r="K47" s="34">
        <v>478</v>
      </c>
      <c r="L47" s="34">
        <v>489</v>
      </c>
      <c r="M47" s="34">
        <v>15990</v>
      </c>
      <c r="N47" s="34">
        <v>15903</v>
      </c>
      <c r="O47" s="34">
        <v>8967</v>
      </c>
      <c r="P47" s="34">
        <v>8781</v>
      </c>
      <c r="R47" s="44">
        <v>4478473.5</v>
      </c>
      <c r="S47" s="44">
        <v>4503939.9300000006</v>
      </c>
      <c r="T47" s="44">
        <v>1068096.4000000001</v>
      </c>
      <c r="U47" s="44">
        <v>998939.15999999992</v>
      </c>
      <c r="V47" s="44">
        <v>6324248.04</v>
      </c>
      <c r="W47" s="44">
        <v>6536923.21</v>
      </c>
      <c r="X47" s="44">
        <v>6187686.1000000006</v>
      </c>
      <c r="Y47" s="44">
        <v>6629167.6200000001</v>
      </c>
      <c r="Z47" s="44">
        <v>1057578.6000000001</v>
      </c>
      <c r="AA47" s="44">
        <v>1092854.1599999999</v>
      </c>
      <c r="AB47" s="44">
        <v>748565.16</v>
      </c>
      <c r="AC47" s="44">
        <f t="shared" si="4"/>
        <v>757975.91999999993</v>
      </c>
      <c r="AD47" s="227">
        <v>19864647.800000004</v>
      </c>
      <c r="AE47" s="227">
        <v>20519800</v>
      </c>
      <c r="AF47" s="244">
        <f t="shared" si="2"/>
        <v>655152.19999999553</v>
      </c>
      <c r="AG47" s="244">
        <f t="shared" si="3"/>
        <v>36.746435582477737</v>
      </c>
    </row>
    <row r="48" spans="1:33">
      <c r="A48" s="32">
        <v>139</v>
      </c>
      <c r="B48" s="229" t="s">
        <v>60</v>
      </c>
      <c r="C48" s="233">
        <v>9766</v>
      </c>
      <c r="D48" s="233">
        <v>9806</v>
      </c>
      <c r="E48" s="34">
        <v>671</v>
      </c>
      <c r="F48" s="34">
        <v>668</v>
      </c>
      <c r="G48" s="34">
        <v>132</v>
      </c>
      <c r="H48" s="34">
        <v>123</v>
      </c>
      <c r="I48" s="34">
        <v>914</v>
      </c>
      <c r="J48" s="34">
        <v>905</v>
      </c>
      <c r="K48" s="34">
        <v>485</v>
      </c>
      <c r="L48" s="34">
        <v>475</v>
      </c>
      <c r="M48" s="34">
        <v>7564</v>
      </c>
      <c r="N48" s="34">
        <v>7635</v>
      </c>
      <c r="O48" s="34">
        <v>5050</v>
      </c>
      <c r="P48" s="34">
        <v>5071</v>
      </c>
      <c r="R48" s="44">
        <v>5669916.4500000002</v>
      </c>
      <c r="S48" s="44">
        <v>5864779.4800000004</v>
      </c>
      <c r="T48" s="44">
        <v>1184779.2</v>
      </c>
      <c r="U48" s="44">
        <v>1148313.24</v>
      </c>
      <c r="V48" s="44">
        <v>6914309.46</v>
      </c>
      <c r="W48" s="44">
        <v>7241022.6500000004</v>
      </c>
      <c r="X48" s="44">
        <v>6278300.75</v>
      </c>
      <c r="Y48" s="44">
        <v>6439375.5</v>
      </c>
      <c r="Z48" s="44">
        <v>500282.96</v>
      </c>
      <c r="AA48" s="44">
        <v>524677.19999999995</v>
      </c>
      <c r="AB48" s="44">
        <v>421574</v>
      </c>
      <c r="AC48" s="44">
        <f t="shared" si="4"/>
        <v>437728.72</v>
      </c>
      <c r="AD48" s="227">
        <v>20969162.82</v>
      </c>
      <c r="AE48" s="227">
        <v>21655896.789999999</v>
      </c>
      <c r="AF48" s="244">
        <f t="shared" si="2"/>
        <v>686733.96999999881</v>
      </c>
      <c r="AG48" s="244">
        <f t="shared" si="3"/>
        <v>70.032018152151622</v>
      </c>
    </row>
    <row r="49" spans="1:33">
      <c r="A49" s="32">
        <v>140</v>
      </c>
      <c r="B49" s="229" t="s">
        <v>61</v>
      </c>
      <c r="C49" s="233">
        <v>20618</v>
      </c>
      <c r="D49" s="233">
        <v>20463</v>
      </c>
      <c r="E49" s="34">
        <v>880</v>
      </c>
      <c r="F49" s="34">
        <v>831</v>
      </c>
      <c r="G49" s="34">
        <v>201</v>
      </c>
      <c r="H49" s="34">
        <v>167</v>
      </c>
      <c r="I49" s="34">
        <v>1346</v>
      </c>
      <c r="J49" s="34">
        <v>1301</v>
      </c>
      <c r="K49" s="34">
        <v>731</v>
      </c>
      <c r="L49" s="34">
        <v>751</v>
      </c>
      <c r="M49" s="34">
        <v>17460</v>
      </c>
      <c r="N49" s="34">
        <v>17413</v>
      </c>
      <c r="O49" s="34">
        <v>10977</v>
      </c>
      <c r="P49" s="34">
        <v>10800</v>
      </c>
      <c r="R49" s="44">
        <v>7435956.0000000009</v>
      </c>
      <c r="S49" s="44">
        <v>7295855.9100000001</v>
      </c>
      <c r="T49" s="44">
        <v>1804095.6</v>
      </c>
      <c r="U49" s="44">
        <v>1559091.96</v>
      </c>
      <c r="V49" s="44">
        <v>10182341.940000001</v>
      </c>
      <c r="W49" s="44">
        <v>10409470.130000001</v>
      </c>
      <c r="X49" s="44">
        <v>9462758.4500000011</v>
      </c>
      <c r="Y49" s="44">
        <v>10180991.58</v>
      </c>
      <c r="Z49" s="44">
        <v>1154804.3999999999</v>
      </c>
      <c r="AA49" s="44">
        <v>1196621.3599999999</v>
      </c>
      <c r="AB49" s="44">
        <v>916359.96000000008</v>
      </c>
      <c r="AC49" s="44">
        <f t="shared" si="4"/>
        <v>932255.99999999988</v>
      </c>
      <c r="AD49" s="227">
        <v>30956316.350000001</v>
      </c>
      <c r="AE49" s="227">
        <v>31574286.939999998</v>
      </c>
      <c r="AF49" s="244">
        <f t="shared" si="2"/>
        <v>617970.58999999613</v>
      </c>
      <c r="AG49" s="244">
        <f t="shared" si="3"/>
        <v>30.199413087034948</v>
      </c>
    </row>
    <row r="50" spans="1:33">
      <c r="A50" s="32">
        <v>142</v>
      </c>
      <c r="B50" s="229" t="s">
        <v>62</v>
      </c>
      <c r="C50" s="233">
        <v>6444</v>
      </c>
      <c r="D50" s="233">
        <v>6401</v>
      </c>
      <c r="E50" s="34">
        <v>282</v>
      </c>
      <c r="F50" s="34">
        <v>276</v>
      </c>
      <c r="G50" s="34">
        <v>54</v>
      </c>
      <c r="H50" s="34">
        <v>56</v>
      </c>
      <c r="I50" s="34">
        <v>385</v>
      </c>
      <c r="J50" s="34">
        <v>379</v>
      </c>
      <c r="K50" s="34">
        <v>200</v>
      </c>
      <c r="L50" s="34">
        <v>196</v>
      </c>
      <c r="M50" s="34">
        <v>5523</v>
      </c>
      <c r="N50" s="34">
        <v>5494</v>
      </c>
      <c r="O50" s="34">
        <v>3208</v>
      </c>
      <c r="P50" s="34">
        <v>3189</v>
      </c>
      <c r="R50" s="44">
        <v>2382885.9000000004</v>
      </c>
      <c r="S50" s="44">
        <v>2423172.3600000003</v>
      </c>
      <c r="T50" s="44">
        <v>484682.4</v>
      </c>
      <c r="U50" s="44">
        <v>522809.27999999997</v>
      </c>
      <c r="V50" s="44">
        <v>2912482.65</v>
      </c>
      <c r="W50" s="44">
        <v>3032428.27</v>
      </c>
      <c r="X50" s="44">
        <v>2588990</v>
      </c>
      <c r="Y50" s="44">
        <v>2657089.6800000002</v>
      </c>
      <c r="Z50" s="44">
        <v>365291.22000000003</v>
      </c>
      <c r="AA50" s="44">
        <v>377547.68</v>
      </c>
      <c r="AB50" s="44">
        <v>267803.84000000003</v>
      </c>
      <c r="AC50" s="44">
        <f t="shared" si="4"/>
        <v>275274.48</v>
      </c>
      <c r="AD50" s="227">
        <v>9002136.0099999998</v>
      </c>
      <c r="AE50" s="227">
        <v>9288321.75</v>
      </c>
      <c r="AF50" s="244">
        <f t="shared" si="2"/>
        <v>286185.74000000022</v>
      </c>
      <c r="AG50" s="244">
        <f t="shared" si="3"/>
        <v>44.709536009998473</v>
      </c>
    </row>
    <row r="51" spans="1:33">
      <c r="A51" s="32">
        <v>143</v>
      </c>
      <c r="B51" s="229" t="s">
        <v>63</v>
      </c>
      <c r="C51" s="233">
        <v>6850</v>
      </c>
      <c r="D51" s="233">
        <v>6758</v>
      </c>
      <c r="E51" s="34">
        <v>235</v>
      </c>
      <c r="F51" s="34">
        <v>224</v>
      </c>
      <c r="G51" s="34">
        <v>76</v>
      </c>
      <c r="H51" s="34">
        <v>49</v>
      </c>
      <c r="I51" s="34">
        <v>435</v>
      </c>
      <c r="J51" s="34">
        <v>443</v>
      </c>
      <c r="K51" s="34">
        <v>231</v>
      </c>
      <c r="L51" s="34">
        <v>233</v>
      </c>
      <c r="M51" s="34">
        <v>5873</v>
      </c>
      <c r="N51" s="34">
        <v>5809</v>
      </c>
      <c r="O51" s="34">
        <v>3435</v>
      </c>
      <c r="P51" s="34">
        <v>3386</v>
      </c>
      <c r="R51" s="44">
        <v>1985738.2500000002</v>
      </c>
      <c r="S51" s="44">
        <v>1966632.6400000001</v>
      </c>
      <c r="T51" s="44">
        <v>682145.6</v>
      </c>
      <c r="U51" s="44">
        <v>457458.11999999994</v>
      </c>
      <c r="V51" s="44">
        <v>3290727.1500000004</v>
      </c>
      <c r="W51" s="44">
        <v>3544500.59</v>
      </c>
      <c r="X51" s="44">
        <v>2990283.45</v>
      </c>
      <c r="Y51" s="44">
        <v>3158683.14</v>
      </c>
      <c r="Z51" s="44">
        <v>388440.22000000003</v>
      </c>
      <c r="AA51" s="44">
        <v>399194.48</v>
      </c>
      <c r="AB51" s="44">
        <v>286753.8</v>
      </c>
      <c r="AC51" s="44">
        <f t="shared" si="4"/>
        <v>292279.51999999996</v>
      </c>
      <c r="AD51" s="227">
        <v>9624088.4700000007</v>
      </c>
      <c r="AE51" s="227">
        <v>9818748.4900000002</v>
      </c>
      <c r="AF51" s="244">
        <f t="shared" si="2"/>
        <v>194660.01999999955</v>
      </c>
      <c r="AG51" s="244">
        <f t="shared" si="3"/>
        <v>28.804382953536482</v>
      </c>
    </row>
    <row r="52" spans="1:33">
      <c r="A52" s="32">
        <v>145</v>
      </c>
      <c r="B52" s="229" t="s">
        <v>64</v>
      </c>
      <c r="C52" s="233">
        <v>12343</v>
      </c>
      <c r="D52" s="233">
        <v>12429</v>
      </c>
      <c r="E52" s="34">
        <v>847</v>
      </c>
      <c r="F52" s="34">
        <v>848</v>
      </c>
      <c r="G52" s="34">
        <v>145</v>
      </c>
      <c r="H52" s="34">
        <v>148</v>
      </c>
      <c r="I52" s="34">
        <v>988</v>
      </c>
      <c r="J52" s="34">
        <v>984</v>
      </c>
      <c r="K52" s="34">
        <v>523</v>
      </c>
      <c r="L52" s="34">
        <v>505</v>
      </c>
      <c r="M52" s="34">
        <v>9840</v>
      </c>
      <c r="N52" s="34">
        <v>9944</v>
      </c>
      <c r="O52" s="34">
        <v>6666</v>
      </c>
      <c r="P52" s="34">
        <v>6750</v>
      </c>
      <c r="R52" s="44">
        <v>7157107.6500000004</v>
      </c>
      <c r="S52" s="44">
        <v>7445109.2800000003</v>
      </c>
      <c r="T52" s="44">
        <v>1301462</v>
      </c>
      <c r="U52" s="44">
        <v>1381710.24</v>
      </c>
      <c r="V52" s="44">
        <v>7474111.3200000003</v>
      </c>
      <c r="W52" s="44">
        <v>7873111.9199999999</v>
      </c>
      <c r="X52" s="44">
        <v>6770208.8500000006</v>
      </c>
      <c r="Y52" s="44">
        <v>6846072.9000000004</v>
      </c>
      <c r="Z52" s="44">
        <v>650817.6</v>
      </c>
      <c r="AA52" s="44">
        <v>683351.67999999993</v>
      </c>
      <c r="AB52" s="44">
        <v>556477.68000000005</v>
      </c>
      <c r="AC52" s="44">
        <f t="shared" si="4"/>
        <v>582660</v>
      </c>
      <c r="AD52" s="227">
        <v>23910185.100000001</v>
      </c>
      <c r="AE52" s="227">
        <v>24812016.02</v>
      </c>
      <c r="AF52" s="244">
        <f t="shared" si="2"/>
        <v>901830.91999999806</v>
      </c>
      <c r="AG52" s="244">
        <f t="shared" si="3"/>
        <v>72.558606484833703</v>
      </c>
    </row>
    <row r="53" spans="1:33">
      <c r="A53" s="32">
        <v>146</v>
      </c>
      <c r="B53" s="229" t="s">
        <v>65</v>
      </c>
      <c r="C53" s="233">
        <v>4406</v>
      </c>
      <c r="D53" s="233">
        <v>4382</v>
      </c>
      <c r="E53" s="34">
        <v>101</v>
      </c>
      <c r="F53" s="34">
        <v>102</v>
      </c>
      <c r="G53" s="34">
        <v>23</v>
      </c>
      <c r="H53" s="34">
        <v>20</v>
      </c>
      <c r="I53" s="34">
        <v>177</v>
      </c>
      <c r="J53" s="34">
        <v>173</v>
      </c>
      <c r="K53" s="34">
        <v>86</v>
      </c>
      <c r="L53" s="34">
        <v>90</v>
      </c>
      <c r="M53" s="34">
        <v>4019</v>
      </c>
      <c r="N53" s="34">
        <v>3997</v>
      </c>
      <c r="O53" s="34">
        <v>1935</v>
      </c>
      <c r="P53" s="34">
        <v>1895</v>
      </c>
      <c r="R53" s="44">
        <v>853444.95000000007</v>
      </c>
      <c r="S53" s="44">
        <v>895520.22000000009</v>
      </c>
      <c r="T53" s="44">
        <v>206438.80000000002</v>
      </c>
      <c r="U53" s="44">
        <v>186717.59999999998</v>
      </c>
      <c r="V53" s="44">
        <v>1338985.53</v>
      </c>
      <c r="W53" s="44">
        <v>1384195.49</v>
      </c>
      <c r="X53" s="44">
        <v>1113265.7</v>
      </c>
      <c r="Y53" s="44">
        <v>1220092.2</v>
      </c>
      <c r="Z53" s="44">
        <v>265816.65999999997</v>
      </c>
      <c r="AA53" s="44">
        <v>274673.83999999997</v>
      </c>
      <c r="AB53" s="44">
        <v>161533.80000000002</v>
      </c>
      <c r="AC53" s="44">
        <f t="shared" si="4"/>
        <v>163576.4</v>
      </c>
      <c r="AD53" s="227">
        <v>3939485.4400000004</v>
      </c>
      <c r="AE53" s="227">
        <v>4124775.7499999995</v>
      </c>
      <c r="AF53" s="244">
        <f t="shared" si="2"/>
        <v>185290.30999999912</v>
      </c>
      <c r="AG53" s="244">
        <f t="shared" si="3"/>
        <v>42.284415791875659</v>
      </c>
    </row>
    <row r="54" spans="1:33">
      <c r="A54" s="32">
        <v>148</v>
      </c>
      <c r="B54" s="229" t="s">
        <v>66</v>
      </c>
      <c r="C54" s="233">
        <v>7127</v>
      </c>
      <c r="D54" s="233">
        <v>7224</v>
      </c>
      <c r="E54" s="34">
        <v>294</v>
      </c>
      <c r="F54" s="34">
        <v>301</v>
      </c>
      <c r="G54" s="34">
        <v>48</v>
      </c>
      <c r="H54" s="34">
        <v>42</v>
      </c>
      <c r="I54" s="34">
        <v>366</v>
      </c>
      <c r="J54" s="34">
        <v>332</v>
      </c>
      <c r="K54" s="34">
        <v>199</v>
      </c>
      <c r="L54" s="34">
        <v>227</v>
      </c>
      <c r="M54" s="34">
        <v>6220</v>
      </c>
      <c r="N54" s="34">
        <v>6322</v>
      </c>
      <c r="O54" s="34">
        <v>4110</v>
      </c>
      <c r="P54" s="34">
        <v>4190</v>
      </c>
      <c r="R54" s="44">
        <v>2484285.3000000003</v>
      </c>
      <c r="S54" s="44">
        <v>2642662.6100000003</v>
      </c>
      <c r="T54" s="44">
        <v>430828.80000000005</v>
      </c>
      <c r="U54" s="44">
        <v>392106.95999999996</v>
      </c>
      <c r="V54" s="44">
        <v>2768749.74</v>
      </c>
      <c r="W54" s="44">
        <v>2656375.16</v>
      </c>
      <c r="X54" s="44">
        <v>2576045.0500000003</v>
      </c>
      <c r="Y54" s="44">
        <v>3077343.66</v>
      </c>
      <c r="Z54" s="44">
        <v>411390.8</v>
      </c>
      <c r="AA54" s="44">
        <v>434447.83999999997</v>
      </c>
      <c r="AB54" s="44">
        <v>343102.8</v>
      </c>
      <c r="AC54" s="44">
        <f t="shared" si="4"/>
        <v>361680.8</v>
      </c>
      <c r="AD54" s="227">
        <v>9014402.4900000021</v>
      </c>
      <c r="AE54" s="227">
        <v>9564617.0300000012</v>
      </c>
      <c r="AF54" s="244">
        <f t="shared" si="2"/>
        <v>550214.53999999911</v>
      </c>
      <c r="AG54" s="244">
        <f t="shared" si="3"/>
        <v>76.164803433000984</v>
      </c>
    </row>
    <row r="55" spans="1:33">
      <c r="A55" s="32">
        <v>149</v>
      </c>
      <c r="B55" s="229" t="s">
        <v>67</v>
      </c>
      <c r="C55" s="233">
        <v>5379</v>
      </c>
      <c r="D55" s="233">
        <v>5402</v>
      </c>
      <c r="E55" s="34">
        <v>273</v>
      </c>
      <c r="F55" s="34">
        <v>275</v>
      </c>
      <c r="G55" s="34">
        <v>40</v>
      </c>
      <c r="H55" s="34">
        <v>44</v>
      </c>
      <c r="I55" s="34">
        <v>323</v>
      </c>
      <c r="J55" s="34">
        <v>305</v>
      </c>
      <c r="K55" s="34">
        <v>204</v>
      </c>
      <c r="L55" s="34">
        <v>189</v>
      </c>
      <c r="M55" s="34">
        <v>4539</v>
      </c>
      <c r="N55" s="34">
        <v>4589</v>
      </c>
      <c r="O55" s="34">
        <v>2974</v>
      </c>
      <c r="P55" s="34">
        <v>2974</v>
      </c>
      <c r="R55" s="44">
        <v>2306836.35</v>
      </c>
      <c r="S55" s="44">
        <v>2414392.75</v>
      </c>
      <c r="T55" s="44">
        <v>359024</v>
      </c>
      <c r="U55" s="44">
        <v>410778.72</v>
      </c>
      <c r="V55" s="44">
        <v>2443459.4700000002</v>
      </c>
      <c r="W55" s="44">
        <v>2440344.65</v>
      </c>
      <c r="X55" s="44">
        <v>2640769.8000000003</v>
      </c>
      <c r="Y55" s="44">
        <v>2562193.62</v>
      </c>
      <c r="Z55" s="44">
        <v>300209.46000000002</v>
      </c>
      <c r="AA55" s="44">
        <v>315356.08</v>
      </c>
      <c r="AB55" s="44">
        <v>248269.52000000002</v>
      </c>
      <c r="AC55" s="44">
        <f t="shared" si="4"/>
        <v>256715.68</v>
      </c>
      <c r="AD55" s="227">
        <v>8298568.6000000015</v>
      </c>
      <c r="AE55" s="227">
        <v>8399781.5</v>
      </c>
      <c r="AF55" s="244">
        <f t="shared" si="2"/>
        <v>101212.89999999851</v>
      </c>
      <c r="AG55" s="244">
        <f t="shared" si="3"/>
        <v>18.736190299888655</v>
      </c>
    </row>
    <row r="56" spans="1:33">
      <c r="A56" s="32">
        <v>151</v>
      </c>
      <c r="B56" s="229" t="s">
        <v>68</v>
      </c>
      <c r="C56" s="233">
        <v>1814</v>
      </c>
      <c r="D56" s="233">
        <v>1794</v>
      </c>
      <c r="E56" s="34">
        <v>64</v>
      </c>
      <c r="F56" s="34">
        <v>66</v>
      </c>
      <c r="G56" s="34">
        <v>9</v>
      </c>
      <c r="H56" s="34">
        <v>13</v>
      </c>
      <c r="I56" s="34">
        <v>90</v>
      </c>
      <c r="J56" s="34">
        <v>79</v>
      </c>
      <c r="K56" s="34">
        <v>55</v>
      </c>
      <c r="L56" s="34">
        <v>62</v>
      </c>
      <c r="M56" s="34">
        <v>1596</v>
      </c>
      <c r="N56" s="34">
        <v>1574</v>
      </c>
      <c r="O56" s="34">
        <v>908</v>
      </c>
      <c r="P56" s="34">
        <v>903</v>
      </c>
      <c r="R56" s="44">
        <v>540796.80000000005</v>
      </c>
      <c r="S56" s="44">
        <v>579454.26</v>
      </c>
      <c r="T56" s="44">
        <v>80780.400000000009</v>
      </c>
      <c r="U56" s="44">
        <v>121366.43999999999</v>
      </c>
      <c r="V56" s="44">
        <v>680840.1</v>
      </c>
      <c r="W56" s="44">
        <v>632089.27</v>
      </c>
      <c r="X56" s="44">
        <v>711972.25</v>
      </c>
      <c r="Y56" s="44">
        <v>840507.96</v>
      </c>
      <c r="Z56" s="44">
        <v>105559.44</v>
      </c>
      <c r="AA56" s="44">
        <v>108165.28</v>
      </c>
      <c r="AB56" s="44">
        <v>75799.839999999997</v>
      </c>
      <c r="AC56" s="44">
        <f t="shared" si="4"/>
        <v>77946.959999999992</v>
      </c>
      <c r="AD56" s="227">
        <v>2195748.83</v>
      </c>
      <c r="AE56" s="227">
        <v>2359530.1699999995</v>
      </c>
      <c r="AF56" s="244">
        <f t="shared" si="2"/>
        <v>163781.33999999939</v>
      </c>
      <c r="AG56" s="244">
        <f t="shared" si="3"/>
        <v>91.293946488293969</v>
      </c>
    </row>
    <row r="57" spans="1:33">
      <c r="A57" s="32">
        <v>152</v>
      </c>
      <c r="B57" s="229" t="s">
        <v>69</v>
      </c>
      <c r="C57" s="233">
        <v>4357</v>
      </c>
      <c r="D57" s="233">
        <v>4319</v>
      </c>
      <c r="E57" s="34">
        <v>180</v>
      </c>
      <c r="F57" s="34">
        <v>185</v>
      </c>
      <c r="G57" s="34">
        <v>32</v>
      </c>
      <c r="H57" s="34">
        <v>31</v>
      </c>
      <c r="I57" s="34">
        <v>333</v>
      </c>
      <c r="J57" s="34">
        <v>306</v>
      </c>
      <c r="K57" s="34">
        <v>177</v>
      </c>
      <c r="L57" s="34">
        <v>167</v>
      </c>
      <c r="M57" s="34">
        <v>3635</v>
      </c>
      <c r="N57" s="34">
        <v>3630</v>
      </c>
      <c r="O57" s="34">
        <v>2219</v>
      </c>
      <c r="P57" s="34">
        <v>2227</v>
      </c>
      <c r="R57" s="44">
        <v>1520991.0000000002</v>
      </c>
      <c r="S57" s="44">
        <v>1624227.85</v>
      </c>
      <c r="T57" s="44">
        <v>287219.20000000001</v>
      </c>
      <c r="U57" s="44">
        <v>289412.27999999997</v>
      </c>
      <c r="V57" s="44">
        <v>2519108.37</v>
      </c>
      <c r="W57" s="44">
        <v>2448345.7800000003</v>
      </c>
      <c r="X57" s="44">
        <v>2291256.15</v>
      </c>
      <c r="Y57" s="44">
        <v>2263948.86</v>
      </c>
      <c r="Z57" s="44">
        <v>240418.9</v>
      </c>
      <c r="AA57" s="44">
        <v>249453.6</v>
      </c>
      <c r="AB57" s="44">
        <v>185242.12</v>
      </c>
      <c r="AC57" s="44">
        <f t="shared" si="4"/>
        <v>192234.63999999998</v>
      </c>
      <c r="AD57" s="227">
        <v>7044235.7400000012</v>
      </c>
      <c r="AE57" s="227">
        <v>7067623.0099999988</v>
      </c>
      <c r="AF57" s="244">
        <f t="shared" si="2"/>
        <v>23387.26999999769</v>
      </c>
      <c r="AG57" s="244">
        <f t="shared" si="3"/>
        <v>5.4149733734655454</v>
      </c>
    </row>
    <row r="58" spans="1:33">
      <c r="A58" s="32">
        <v>153</v>
      </c>
      <c r="B58" s="229" t="s">
        <v>70</v>
      </c>
      <c r="C58" s="233">
        <v>24919</v>
      </c>
      <c r="D58" s="233">
        <v>24724</v>
      </c>
      <c r="E58" s="34">
        <v>825</v>
      </c>
      <c r="F58" s="34">
        <v>798</v>
      </c>
      <c r="G58" s="34">
        <v>188</v>
      </c>
      <c r="H58" s="34">
        <v>173</v>
      </c>
      <c r="I58" s="34">
        <v>1304</v>
      </c>
      <c r="J58" s="34">
        <v>1271</v>
      </c>
      <c r="K58" s="34">
        <v>697</v>
      </c>
      <c r="L58" s="34">
        <v>736</v>
      </c>
      <c r="M58" s="34">
        <v>21905</v>
      </c>
      <c r="N58" s="34">
        <v>21746</v>
      </c>
      <c r="O58" s="34">
        <v>13249</v>
      </c>
      <c r="P58" s="34">
        <v>13098</v>
      </c>
      <c r="R58" s="44">
        <v>6971208.7500000009</v>
      </c>
      <c r="S58" s="44">
        <v>7006128.7800000003</v>
      </c>
      <c r="T58" s="44">
        <v>1687412.8</v>
      </c>
      <c r="U58" s="44">
        <v>1615107.2399999998</v>
      </c>
      <c r="V58" s="44">
        <v>9864616.5600000005</v>
      </c>
      <c r="W58" s="44">
        <v>10169436.23</v>
      </c>
      <c r="X58" s="44">
        <v>9022630.1500000004</v>
      </c>
      <c r="Y58" s="44">
        <v>9977642.8800000008</v>
      </c>
      <c r="Z58" s="44">
        <v>1448796.7</v>
      </c>
      <c r="AA58" s="44">
        <v>1494385.1199999999</v>
      </c>
      <c r="AB58" s="44">
        <v>1106026.52</v>
      </c>
      <c r="AC58" s="44">
        <f t="shared" si="4"/>
        <v>1130619.3599999999</v>
      </c>
      <c r="AD58" s="227">
        <v>30100691.479999997</v>
      </c>
      <c r="AE58" s="227">
        <v>31393319.610000003</v>
      </c>
      <c r="AF58" s="244">
        <f t="shared" si="2"/>
        <v>1292628.1300000064</v>
      </c>
      <c r="AG58" s="244">
        <f t="shared" si="3"/>
        <v>52.28232203526963</v>
      </c>
    </row>
    <row r="59" spans="1:33">
      <c r="A59" s="32">
        <v>165</v>
      </c>
      <c r="B59" s="229" t="s">
        <v>71</v>
      </c>
      <c r="C59" s="233">
        <v>16123</v>
      </c>
      <c r="D59" s="233">
        <v>16015</v>
      </c>
      <c r="E59" s="34">
        <v>822</v>
      </c>
      <c r="F59" s="34">
        <v>788</v>
      </c>
      <c r="G59" s="34">
        <v>163</v>
      </c>
      <c r="H59" s="34">
        <v>165</v>
      </c>
      <c r="I59" s="34">
        <v>1068</v>
      </c>
      <c r="J59" s="34">
        <v>1068</v>
      </c>
      <c r="K59" s="34">
        <v>625</v>
      </c>
      <c r="L59" s="34">
        <v>608</v>
      </c>
      <c r="M59" s="34">
        <v>13445</v>
      </c>
      <c r="N59" s="34">
        <v>13386</v>
      </c>
      <c r="O59" s="34">
        <v>8879</v>
      </c>
      <c r="P59" s="34">
        <v>8770</v>
      </c>
      <c r="R59" s="44">
        <v>6945858.9000000004</v>
      </c>
      <c r="S59" s="44">
        <v>6918332.6800000006</v>
      </c>
      <c r="T59" s="44">
        <v>1463022.8</v>
      </c>
      <c r="U59" s="44">
        <v>1540420.2</v>
      </c>
      <c r="V59" s="44">
        <v>8079302.5200000005</v>
      </c>
      <c r="W59" s="44">
        <v>8545206.8399999999</v>
      </c>
      <c r="X59" s="44">
        <v>8090593.75</v>
      </c>
      <c r="Y59" s="44">
        <v>8242400.6399999997</v>
      </c>
      <c r="Z59" s="44">
        <v>889252.3</v>
      </c>
      <c r="AA59" s="44">
        <v>919885.92</v>
      </c>
      <c r="AB59" s="44">
        <v>741218.92</v>
      </c>
      <c r="AC59" s="44">
        <f t="shared" si="4"/>
        <v>757026.39999999991</v>
      </c>
      <c r="AD59" s="227">
        <v>26209249.190000005</v>
      </c>
      <c r="AE59" s="227">
        <v>26923272.68</v>
      </c>
      <c r="AF59" s="244">
        <f t="shared" si="2"/>
        <v>714023.48999999464</v>
      </c>
      <c r="AG59" s="244">
        <f t="shared" si="3"/>
        <v>44.584669996877594</v>
      </c>
    </row>
    <row r="60" spans="1:33">
      <c r="A60" s="32">
        <v>167</v>
      </c>
      <c r="B60" s="229" t="s">
        <v>72</v>
      </c>
      <c r="C60" s="233">
        <v>78062</v>
      </c>
      <c r="D60" s="233">
        <v>78741</v>
      </c>
      <c r="E60" s="34">
        <v>3437</v>
      </c>
      <c r="F60" s="34">
        <v>3346</v>
      </c>
      <c r="G60" s="34">
        <v>640</v>
      </c>
      <c r="H60" s="34">
        <v>639</v>
      </c>
      <c r="I60" s="34">
        <v>4436</v>
      </c>
      <c r="J60" s="34">
        <v>4342</v>
      </c>
      <c r="K60" s="34">
        <v>2264</v>
      </c>
      <c r="L60" s="34">
        <v>2385</v>
      </c>
      <c r="M60" s="34">
        <v>67285</v>
      </c>
      <c r="N60" s="34">
        <v>68029</v>
      </c>
      <c r="O60" s="34">
        <v>47403</v>
      </c>
      <c r="P60" s="34">
        <v>47877</v>
      </c>
      <c r="R60" s="44">
        <v>29042478.150000002</v>
      </c>
      <c r="S60" s="44">
        <v>29376575.060000002</v>
      </c>
      <c r="T60" s="44">
        <v>5744384</v>
      </c>
      <c r="U60" s="44">
        <v>5965627.3199999994</v>
      </c>
      <c r="V60" s="44">
        <v>33557852.039999999</v>
      </c>
      <c r="W60" s="44">
        <v>34740906.460000001</v>
      </c>
      <c r="X60" s="44">
        <v>29307366.800000001</v>
      </c>
      <c r="Y60" s="44">
        <v>32332443.300000001</v>
      </c>
      <c r="Z60" s="44">
        <v>4450229.9000000004</v>
      </c>
      <c r="AA60" s="44">
        <v>4674952.88</v>
      </c>
      <c r="AB60" s="44">
        <v>3957202.4400000004</v>
      </c>
      <c r="AC60" s="44">
        <f t="shared" si="4"/>
        <v>4132742.6399999997</v>
      </c>
      <c r="AD60" s="227">
        <v>106059513.33</v>
      </c>
      <c r="AE60" s="227">
        <v>111223247.66</v>
      </c>
      <c r="AF60" s="244">
        <f t="shared" si="2"/>
        <v>5163734.3299999982</v>
      </c>
      <c r="AG60" s="244">
        <f t="shared" si="3"/>
        <v>65.578724298649988</v>
      </c>
    </row>
    <row r="61" spans="1:33">
      <c r="A61" s="32">
        <v>169</v>
      </c>
      <c r="B61" s="229" t="s">
        <v>73</v>
      </c>
      <c r="C61" s="233">
        <v>4916</v>
      </c>
      <c r="D61" s="233">
        <v>4848</v>
      </c>
      <c r="E61" s="34">
        <v>215</v>
      </c>
      <c r="F61" s="34">
        <v>204</v>
      </c>
      <c r="G61" s="34">
        <v>33</v>
      </c>
      <c r="H61" s="34">
        <v>45</v>
      </c>
      <c r="I61" s="34">
        <v>313</v>
      </c>
      <c r="J61" s="34">
        <v>289</v>
      </c>
      <c r="K61" s="34">
        <v>195</v>
      </c>
      <c r="L61" s="34">
        <v>191</v>
      </c>
      <c r="M61" s="34">
        <v>4160</v>
      </c>
      <c r="N61" s="34">
        <v>4119</v>
      </c>
      <c r="O61" s="34">
        <v>2589</v>
      </c>
      <c r="P61" s="34">
        <v>2532</v>
      </c>
      <c r="R61" s="44">
        <v>1816739.2500000002</v>
      </c>
      <c r="S61" s="44">
        <v>1791040.4400000002</v>
      </c>
      <c r="T61" s="44">
        <v>296194.8</v>
      </c>
      <c r="U61" s="44">
        <v>420114.6</v>
      </c>
      <c r="V61" s="44">
        <v>2367810.5700000003</v>
      </c>
      <c r="W61" s="44">
        <v>2312326.5699999998</v>
      </c>
      <c r="X61" s="44">
        <v>2524265.25</v>
      </c>
      <c r="Y61" s="44">
        <v>2589306.7799999998</v>
      </c>
      <c r="Z61" s="44">
        <v>275142.40000000002</v>
      </c>
      <c r="AA61" s="44">
        <v>283057.68</v>
      </c>
      <c r="AB61" s="44">
        <v>216129.72</v>
      </c>
      <c r="AC61" s="44">
        <f t="shared" si="4"/>
        <v>218562.24</v>
      </c>
      <c r="AD61" s="227">
        <v>7496281.9900000012</v>
      </c>
      <c r="AE61" s="227">
        <v>7614408.3099999987</v>
      </c>
      <c r="AF61" s="244">
        <f t="shared" si="2"/>
        <v>118126.3199999975</v>
      </c>
      <c r="AG61" s="244">
        <f t="shared" si="3"/>
        <v>24.365990099009387</v>
      </c>
    </row>
    <row r="62" spans="1:33">
      <c r="A62" s="32">
        <v>171</v>
      </c>
      <c r="B62" s="229" t="s">
        <v>74</v>
      </c>
      <c r="C62" s="233">
        <v>4590</v>
      </c>
      <c r="D62" s="233">
        <v>4552</v>
      </c>
      <c r="E62" s="34">
        <v>188</v>
      </c>
      <c r="F62" s="34">
        <v>165</v>
      </c>
      <c r="G62" s="34">
        <v>41</v>
      </c>
      <c r="H62" s="34">
        <v>45</v>
      </c>
      <c r="I62" s="34">
        <v>265</v>
      </c>
      <c r="J62" s="34">
        <v>250</v>
      </c>
      <c r="K62" s="34">
        <v>157</v>
      </c>
      <c r="L62" s="34">
        <v>155</v>
      </c>
      <c r="M62" s="34">
        <v>3939</v>
      </c>
      <c r="N62" s="34">
        <v>3937</v>
      </c>
      <c r="O62" s="34">
        <v>2333</v>
      </c>
      <c r="P62" s="34">
        <v>2293</v>
      </c>
      <c r="R62" s="44">
        <v>1588590.6</v>
      </c>
      <c r="S62" s="44">
        <v>1448635.6500000001</v>
      </c>
      <c r="T62" s="44">
        <v>367999.60000000003</v>
      </c>
      <c r="U62" s="44">
        <v>420114.6</v>
      </c>
      <c r="V62" s="44">
        <v>2004695.85</v>
      </c>
      <c r="W62" s="44">
        <v>2000282.5</v>
      </c>
      <c r="X62" s="44">
        <v>2032357.1500000001</v>
      </c>
      <c r="Y62" s="44">
        <v>2101269.9</v>
      </c>
      <c r="Z62" s="44">
        <v>260525.46</v>
      </c>
      <c r="AA62" s="44">
        <v>270550.64</v>
      </c>
      <c r="AB62" s="44">
        <v>194758.84</v>
      </c>
      <c r="AC62" s="44">
        <f t="shared" si="4"/>
        <v>197931.75999999998</v>
      </c>
      <c r="AD62" s="227">
        <v>6448927.5</v>
      </c>
      <c r="AE62" s="227">
        <v>6438785.0499999998</v>
      </c>
      <c r="AF62" s="244">
        <f t="shared" si="2"/>
        <v>-10142.450000000186</v>
      </c>
      <c r="AG62" s="244">
        <f t="shared" si="3"/>
        <v>-2.2281304920914291</v>
      </c>
    </row>
    <row r="63" spans="1:33">
      <c r="A63" s="32">
        <v>172</v>
      </c>
      <c r="B63" s="229" t="s">
        <v>75</v>
      </c>
      <c r="C63" s="233">
        <v>4079</v>
      </c>
      <c r="D63" s="233">
        <v>4099</v>
      </c>
      <c r="E63" s="34">
        <v>118</v>
      </c>
      <c r="F63" s="34">
        <v>124</v>
      </c>
      <c r="G63" s="34">
        <v>23</v>
      </c>
      <c r="H63" s="34">
        <v>21</v>
      </c>
      <c r="I63" s="34">
        <v>181</v>
      </c>
      <c r="J63" s="34">
        <v>179</v>
      </c>
      <c r="K63" s="34">
        <v>116</v>
      </c>
      <c r="L63" s="34">
        <v>111</v>
      </c>
      <c r="M63" s="34">
        <v>3641</v>
      </c>
      <c r="N63" s="34">
        <v>3664</v>
      </c>
      <c r="O63" s="34">
        <v>1888</v>
      </c>
      <c r="P63" s="34">
        <v>1890</v>
      </c>
      <c r="R63" s="44">
        <v>997094.10000000009</v>
      </c>
      <c r="S63" s="44">
        <v>1088671.6400000001</v>
      </c>
      <c r="T63" s="44">
        <v>206438.80000000002</v>
      </c>
      <c r="U63" s="44">
        <v>196053.47999999998</v>
      </c>
      <c r="V63" s="44">
        <v>1369245.09</v>
      </c>
      <c r="W63" s="44">
        <v>1432202.27</v>
      </c>
      <c r="X63" s="44">
        <v>1501614.2000000002</v>
      </c>
      <c r="Y63" s="44">
        <v>1504780.38</v>
      </c>
      <c r="Z63" s="44">
        <v>240815.74</v>
      </c>
      <c r="AA63" s="44">
        <v>251790.07999999999</v>
      </c>
      <c r="AB63" s="44">
        <v>157610.24000000002</v>
      </c>
      <c r="AC63" s="44">
        <f t="shared" si="4"/>
        <v>163144.79999999999</v>
      </c>
      <c r="AD63" s="227">
        <v>4472818.1700000009</v>
      </c>
      <c r="AE63" s="227">
        <v>4636642.6499999994</v>
      </c>
      <c r="AF63" s="244">
        <f t="shared" si="2"/>
        <v>163824.47999999858</v>
      </c>
      <c r="AG63" s="244">
        <f t="shared" si="3"/>
        <v>39.966938277628344</v>
      </c>
    </row>
    <row r="64" spans="1:33">
      <c r="A64" s="32">
        <v>176</v>
      </c>
      <c r="B64" s="229" t="s">
        <v>76</v>
      </c>
      <c r="C64" s="233">
        <v>4259</v>
      </c>
      <c r="D64" s="233">
        <v>4160</v>
      </c>
      <c r="E64" s="34">
        <v>117</v>
      </c>
      <c r="F64" s="34">
        <v>100</v>
      </c>
      <c r="G64" s="34">
        <v>22</v>
      </c>
      <c r="H64" s="34">
        <v>22</v>
      </c>
      <c r="I64" s="34">
        <v>159</v>
      </c>
      <c r="J64" s="34">
        <v>151</v>
      </c>
      <c r="K64" s="34">
        <v>115</v>
      </c>
      <c r="L64" s="34">
        <v>106</v>
      </c>
      <c r="M64" s="34">
        <v>3846</v>
      </c>
      <c r="N64" s="34">
        <v>3781</v>
      </c>
      <c r="O64" s="34">
        <v>2050</v>
      </c>
      <c r="P64" s="34">
        <v>1956</v>
      </c>
      <c r="R64" s="44">
        <v>988644.15000000014</v>
      </c>
      <c r="S64" s="44">
        <v>877961</v>
      </c>
      <c r="T64" s="44">
        <v>197463.2</v>
      </c>
      <c r="U64" s="44">
        <v>205389.36</v>
      </c>
      <c r="V64" s="44">
        <v>1202817.51</v>
      </c>
      <c r="W64" s="44">
        <v>1208170.6300000001</v>
      </c>
      <c r="X64" s="44">
        <v>1488669.25</v>
      </c>
      <c r="Y64" s="44">
        <v>1436997.48</v>
      </c>
      <c r="Z64" s="44">
        <v>254374.44</v>
      </c>
      <c r="AA64" s="44">
        <v>259830.32</v>
      </c>
      <c r="AB64" s="44">
        <v>171134</v>
      </c>
      <c r="AC64" s="44">
        <f t="shared" si="4"/>
        <v>168841.91999999998</v>
      </c>
      <c r="AD64" s="227">
        <v>4303102.5500000007</v>
      </c>
      <c r="AE64" s="227">
        <v>4157190.71</v>
      </c>
      <c r="AF64" s="244">
        <f t="shared" si="2"/>
        <v>-145911.84000000078</v>
      </c>
      <c r="AG64" s="244">
        <f t="shared" si="3"/>
        <v>-35.074961538461729</v>
      </c>
    </row>
    <row r="65" spans="1:33">
      <c r="A65" s="32">
        <v>177</v>
      </c>
      <c r="B65" s="229" t="s">
        <v>77</v>
      </c>
      <c r="C65" s="233">
        <v>1708</v>
      </c>
      <c r="D65" s="233">
        <v>1668</v>
      </c>
      <c r="E65" s="34">
        <v>64</v>
      </c>
      <c r="F65" s="34">
        <v>55</v>
      </c>
      <c r="G65" s="34">
        <v>14</v>
      </c>
      <c r="H65" s="34">
        <v>11</v>
      </c>
      <c r="I65" s="34">
        <v>112</v>
      </c>
      <c r="J65" s="34">
        <v>101</v>
      </c>
      <c r="K65" s="34">
        <v>62</v>
      </c>
      <c r="L65" s="34">
        <v>57</v>
      </c>
      <c r="M65" s="34">
        <v>1456</v>
      </c>
      <c r="N65" s="34">
        <v>1444</v>
      </c>
      <c r="O65" s="34">
        <v>850</v>
      </c>
      <c r="P65" s="34">
        <v>821</v>
      </c>
      <c r="R65" s="44">
        <v>540796.80000000005</v>
      </c>
      <c r="S65" s="44">
        <v>482878.55000000005</v>
      </c>
      <c r="T65" s="44">
        <v>125658.40000000001</v>
      </c>
      <c r="U65" s="44">
        <v>102694.68</v>
      </c>
      <c r="V65" s="44">
        <v>847267.68</v>
      </c>
      <c r="W65" s="44">
        <v>808114.13</v>
      </c>
      <c r="X65" s="44">
        <v>802586.9</v>
      </c>
      <c r="Y65" s="44">
        <v>772725.05999999994</v>
      </c>
      <c r="Z65" s="44">
        <v>96299.839999999997</v>
      </c>
      <c r="AA65" s="44">
        <v>99231.679999999993</v>
      </c>
      <c r="AB65" s="44">
        <v>70958</v>
      </c>
      <c r="AC65" s="44">
        <f t="shared" si="4"/>
        <v>70868.72</v>
      </c>
      <c r="AD65" s="227">
        <v>2483567.62</v>
      </c>
      <c r="AE65" s="227">
        <v>2336512.8200000003</v>
      </c>
      <c r="AF65" s="244">
        <f t="shared" si="2"/>
        <v>-147054.79999999981</v>
      </c>
      <c r="AG65" s="244">
        <f t="shared" si="3"/>
        <v>-88.162350119903962</v>
      </c>
    </row>
    <row r="66" spans="1:33">
      <c r="A66" s="32">
        <v>178</v>
      </c>
      <c r="B66" s="229" t="s">
        <v>78</v>
      </c>
      <c r="C66" s="233">
        <v>5734</v>
      </c>
      <c r="D66" s="233">
        <v>5674</v>
      </c>
      <c r="E66" s="34">
        <v>203</v>
      </c>
      <c r="F66" s="34">
        <v>185</v>
      </c>
      <c r="G66" s="34">
        <v>46</v>
      </c>
      <c r="H66" s="34">
        <v>40</v>
      </c>
      <c r="I66" s="34">
        <v>288</v>
      </c>
      <c r="J66" s="34">
        <v>283</v>
      </c>
      <c r="K66" s="34">
        <v>142</v>
      </c>
      <c r="L66" s="34">
        <v>157</v>
      </c>
      <c r="M66" s="34">
        <v>5055</v>
      </c>
      <c r="N66" s="34">
        <v>5009</v>
      </c>
      <c r="O66" s="34">
        <v>2743</v>
      </c>
      <c r="P66" s="34">
        <v>2688</v>
      </c>
      <c r="R66" s="44">
        <v>1715339.85</v>
      </c>
      <c r="S66" s="44">
        <v>1624227.85</v>
      </c>
      <c r="T66" s="44">
        <v>412877.60000000003</v>
      </c>
      <c r="U66" s="44">
        <v>373435.19999999995</v>
      </c>
      <c r="V66" s="44">
        <v>2178688.3200000003</v>
      </c>
      <c r="W66" s="44">
        <v>2264319.79</v>
      </c>
      <c r="X66" s="44">
        <v>1838182.9000000001</v>
      </c>
      <c r="Y66" s="44">
        <v>2128383.06</v>
      </c>
      <c r="Z66" s="44">
        <v>334337.7</v>
      </c>
      <c r="AA66" s="44">
        <v>344218.48</v>
      </c>
      <c r="AB66" s="44">
        <v>228985.64</v>
      </c>
      <c r="AC66" s="44">
        <f t="shared" si="4"/>
        <v>232028.15999999997</v>
      </c>
      <c r="AD66" s="227">
        <v>6708412.0100000007</v>
      </c>
      <c r="AE66" s="227">
        <v>6966612.540000001</v>
      </c>
      <c r="AF66" s="244">
        <f t="shared" si="2"/>
        <v>258200.53000000026</v>
      </c>
      <c r="AG66" s="244">
        <f t="shared" si="3"/>
        <v>45.505909411350061</v>
      </c>
    </row>
    <row r="67" spans="1:33">
      <c r="A67" s="32">
        <v>179</v>
      </c>
      <c r="B67" s="229" t="s">
        <v>79</v>
      </c>
      <c r="C67" s="233">
        <v>147746</v>
      </c>
      <c r="D67" s="233">
        <v>149194</v>
      </c>
      <c r="E67" s="34">
        <v>7365</v>
      </c>
      <c r="F67" s="34">
        <v>7318</v>
      </c>
      <c r="G67" s="34">
        <v>1329</v>
      </c>
      <c r="H67" s="34">
        <v>1247</v>
      </c>
      <c r="I67" s="34">
        <v>9120</v>
      </c>
      <c r="J67" s="34">
        <v>8913</v>
      </c>
      <c r="K67" s="34">
        <v>4790</v>
      </c>
      <c r="L67" s="34">
        <v>4927</v>
      </c>
      <c r="M67" s="34">
        <v>125142</v>
      </c>
      <c r="N67" s="34">
        <v>126789</v>
      </c>
      <c r="O67" s="34">
        <v>93446</v>
      </c>
      <c r="P67" s="34">
        <v>94431</v>
      </c>
      <c r="R67" s="44">
        <v>62233881.750000007</v>
      </c>
      <c r="S67" s="44">
        <v>64249185.980000004</v>
      </c>
      <c r="T67" s="44">
        <v>11928572.4</v>
      </c>
      <c r="U67" s="44">
        <v>11641842.359999999</v>
      </c>
      <c r="V67" s="44">
        <v>68991796.799999997</v>
      </c>
      <c r="W67" s="44">
        <v>71314071.689999998</v>
      </c>
      <c r="X67" s="44">
        <v>62006310.5</v>
      </c>
      <c r="Y67" s="44">
        <v>66793269.659999996</v>
      </c>
      <c r="Z67" s="44">
        <v>8276891.8799999999</v>
      </c>
      <c r="AA67" s="44">
        <v>8712940.0800000001</v>
      </c>
      <c r="AB67" s="44">
        <v>7800872.0800000001</v>
      </c>
      <c r="AC67" s="44">
        <f t="shared" si="4"/>
        <v>8151283.919999999</v>
      </c>
      <c r="AD67" s="227">
        <v>221238325.41</v>
      </c>
      <c r="AE67" s="227">
        <v>230862593.69</v>
      </c>
      <c r="AF67" s="244">
        <f t="shared" si="2"/>
        <v>9624268.2800000012</v>
      </c>
      <c r="AG67" s="244">
        <f t="shared" si="3"/>
        <v>64.508413743180029</v>
      </c>
    </row>
    <row r="68" spans="1:33">
      <c r="A68" s="32">
        <v>181</v>
      </c>
      <c r="B68" s="229" t="s">
        <v>80</v>
      </c>
      <c r="C68" s="233">
        <v>1682</v>
      </c>
      <c r="D68" s="233">
        <v>1658</v>
      </c>
      <c r="E68" s="34">
        <v>68</v>
      </c>
      <c r="F68" s="34">
        <v>74</v>
      </c>
      <c r="G68" s="34">
        <v>13</v>
      </c>
      <c r="H68" s="34">
        <v>10</v>
      </c>
      <c r="I68" s="34">
        <v>121</v>
      </c>
      <c r="J68" s="34">
        <v>116</v>
      </c>
      <c r="K68" s="34">
        <v>58</v>
      </c>
      <c r="L68" s="34">
        <v>55</v>
      </c>
      <c r="M68" s="34">
        <v>1422</v>
      </c>
      <c r="N68" s="34">
        <v>1403</v>
      </c>
      <c r="O68" s="34">
        <v>842</v>
      </c>
      <c r="P68" s="34">
        <v>822</v>
      </c>
      <c r="R68" s="44">
        <v>574596.60000000009</v>
      </c>
      <c r="S68" s="44">
        <v>649691.14</v>
      </c>
      <c r="T68" s="44">
        <v>116682.8</v>
      </c>
      <c r="U68" s="44">
        <v>93358.799999999988</v>
      </c>
      <c r="V68" s="44">
        <v>915351.69000000006</v>
      </c>
      <c r="W68" s="44">
        <v>928131.08</v>
      </c>
      <c r="X68" s="44">
        <v>750807.10000000009</v>
      </c>
      <c r="Y68" s="44">
        <v>745611.9</v>
      </c>
      <c r="Z68" s="44">
        <v>94051.08</v>
      </c>
      <c r="AA68" s="44">
        <v>96414.16</v>
      </c>
      <c r="AB68" s="44">
        <v>70290.16</v>
      </c>
      <c r="AC68" s="44">
        <f t="shared" si="4"/>
        <v>70955.039999999994</v>
      </c>
      <c r="AD68" s="227">
        <v>2521779.4300000006</v>
      </c>
      <c r="AE68" s="227">
        <v>2584162.12</v>
      </c>
      <c r="AF68" s="244">
        <f t="shared" si="2"/>
        <v>62382.689999999478</v>
      </c>
      <c r="AG68" s="244">
        <f t="shared" si="3"/>
        <v>37.625265379975559</v>
      </c>
    </row>
    <row r="69" spans="1:33">
      <c r="A69" s="32">
        <v>182</v>
      </c>
      <c r="B69" s="229" t="s">
        <v>81</v>
      </c>
      <c r="C69" s="233">
        <v>19182</v>
      </c>
      <c r="D69" s="233">
        <v>19116</v>
      </c>
      <c r="E69" s="34">
        <v>605</v>
      </c>
      <c r="F69" s="34">
        <v>576</v>
      </c>
      <c r="G69" s="34">
        <v>122</v>
      </c>
      <c r="H69" s="34">
        <v>131</v>
      </c>
      <c r="I69" s="34">
        <v>1050</v>
      </c>
      <c r="J69" s="34">
        <v>981</v>
      </c>
      <c r="K69" s="34">
        <v>630</v>
      </c>
      <c r="L69" s="34">
        <v>644</v>
      </c>
      <c r="M69" s="34">
        <v>16775</v>
      </c>
      <c r="N69" s="34">
        <v>16784</v>
      </c>
      <c r="O69" s="34">
        <v>9699</v>
      </c>
      <c r="P69" s="34">
        <v>9597</v>
      </c>
      <c r="R69" s="44">
        <v>5112219.75</v>
      </c>
      <c r="S69" s="44">
        <v>5057055.3600000003</v>
      </c>
      <c r="T69" s="44">
        <v>1095023.2</v>
      </c>
      <c r="U69" s="44">
        <v>1223000.2799999998</v>
      </c>
      <c r="V69" s="44">
        <v>7943134.5</v>
      </c>
      <c r="W69" s="44">
        <v>7849108.5300000003</v>
      </c>
      <c r="X69" s="44">
        <v>8155318.5</v>
      </c>
      <c r="Y69" s="44">
        <v>8730437.5199999996</v>
      </c>
      <c r="Z69" s="44">
        <v>1109498.5</v>
      </c>
      <c r="AA69" s="44">
        <v>1153396.48</v>
      </c>
      <c r="AB69" s="44">
        <v>809672.52</v>
      </c>
      <c r="AC69" s="44">
        <f t="shared" si="4"/>
        <v>828413.03999999992</v>
      </c>
      <c r="AD69" s="227">
        <v>24224866.969999999</v>
      </c>
      <c r="AE69" s="227">
        <v>24841411.210000001</v>
      </c>
      <c r="AF69" s="244">
        <f t="shared" si="2"/>
        <v>616544.24000000209</v>
      </c>
      <c r="AG69" s="244">
        <f t="shared" si="3"/>
        <v>32.252785101485777</v>
      </c>
    </row>
    <row r="70" spans="1:33">
      <c r="A70" s="32">
        <v>186</v>
      </c>
      <c r="B70" s="229" t="s">
        <v>82</v>
      </c>
      <c r="C70" s="233">
        <v>46490</v>
      </c>
      <c r="D70" s="233">
        <v>46871</v>
      </c>
      <c r="E70" s="34">
        <v>2696</v>
      </c>
      <c r="F70" s="34">
        <v>2648</v>
      </c>
      <c r="G70" s="34">
        <v>471</v>
      </c>
      <c r="H70" s="34">
        <v>465</v>
      </c>
      <c r="I70" s="34">
        <v>3229</v>
      </c>
      <c r="J70" s="34">
        <v>3180</v>
      </c>
      <c r="K70" s="34">
        <v>1723</v>
      </c>
      <c r="L70" s="34">
        <v>1701</v>
      </c>
      <c r="M70" s="34">
        <v>38371</v>
      </c>
      <c r="N70" s="34">
        <v>38877</v>
      </c>
      <c r="O70" s="34">
        <v>28047</v>
      </c>
      <c r="P70" s="34">
        <v>28200</v>
      </c>
      <c r="R70" s="44">
        <v>22781065.200000003</v>
      </c>
      <c r="S70" s="44">
        <v>23248407.280000001</v>
      </c>
      <c r="T70" s="44">
        <v>4227507.6000000006</v>
      </c>
      <c r="U70" s="44">
        <v>4341184.1999999993</v>
      </c>
      <c r="V70" s="44">
        <v>24427029.810000002</v>
      </c>
      <c r="W70" s="44">
        <v>25443593.399999999</v>
      </c>
      <c r="X70" s="44">
        <v>22304148.850000001</v>
      </c>
      <c r="Y70" s="44">
        <v>23059742.579999998</v>
      </c>
      <c r="Z70" s="44">
        <v>2537857.94</v>
      </c>
      <c r="AA70" s="44">
        <v>2671627.44</v>
      </c>
      <c r="AB70" s="44">
        <v>2341363.56</v>
      </c>
      <c r="AC70" s="44">
        <f t="shared" si="4"/>
        <v>2434224</v>
      </c>
      <c r="AD70" s="227">
        <v>78618972.960000008</v>
      </c>
      <c r="AE70" s="227">
        <v>81198778.899999991</v>
      </c>
      <c r="AF70" s="244">
        <f t="shared" si="2"/>
        <v>2579805.9399999827</v>
      </c>
      <c r="AG70" s="244">
        <f t="shared" si="3"/>
        <v>55.040556847517287</v>
      </c>
    </row>
    <row r="71" spans="1:33">
      <c r="A71" s="32">
        <v>202</v>
      </c>
      <c r="B71" s="229" t="s">
        <v>83</v>
      </c>
      <c r="C71" s="233">
        <v>36339</v>
      </c>
      <c r="D71" s="233">
        <v>36551</v>
      </c>
      <c r="E71" s="34">
        <v>2438</v>
      </c>
      <c r="F71" s="34">
        <v>2423</v>
      </c>
      <c r="G71" s="34">
        <v>414</v>
      </c>
      <c r="H71" s="34">
        <v>422</v>
      </c>
      <c r="I71" s="34">
        <v>2769</v>
      </c>
      <c r="J71" s="34">
        <v>2716</v>
      </c>
      <c r="K71" s="34">
        <v>1490</v>
      </c>
      <c r="L71" s="34">
        <v>1487</v>
      </c>
      <c r="M71" s="34">
        <v>29228</v>
      </c>
      <c r="N71" s="34">
        <v>29503</v>
      </c>
      <c r="O71" s="34">
        <v>20500</v>
      </c>
      <c r="P71" s="34">
        <v>20631</v>
      </c>
      <c r="R71" s="44">
        <v>20600978.100000001</v>
      </c>
      <c r="S71" s="44">
        <v>21272995.030000001</v>
      </c>
      <c r="T71" s="44">
        <v>3715898.4000000004</v>
      </c>
      <c r="U71" s="44">
        <v>3939741.36</v>
      </c>
      <c r="V71" s="44">
        <v>20947180.41</v>
      </c>
      <c r="W71" s="44">
        <v>21731069.080000002</v>
      </c>
      <c r="X71" s="44">
        <v>19287975.5</v>
      </c>
      <c r="Y71" s="44">
        <v>20158634.460000001</v>
      </c>
      <c r="Z71" s="44">
        <v>1933139.92</v>
      </c>
      <c r="AA71" s="44">
        <v>2027446.16</v>
      </c>
      <c r="AB71" s="44">
        <v>1711340</v>
      </c>
      <c r="AC71" s="44">
        <f t="shared" si="4"/>
        <v>1780867.92</v>
      </c>
      <c r="AD71" s="227">
        <v>68196512.329999998</v>
      </c>
      <c r="AE71" s="227">
        <v>70910754.010000005</v>
      </c>
      <c r="AF71" s="244">
        <f t="shared" si="2"/>
        <v>2714241.6800000072</v>
      </c>
      <c r="AG71" s="244">
        <f t="shared" si="3"/>
        <v>74.259026565620829</v>
      </c>
    </row>
    <row r="72" spans="1:33">
      <c r="A72" s="32">
        <v>204</v>
      </c>
      <c r="B72" s="229" t="s">
        <v>84</v>
      </c>
      <c r="C72" s="233">
        <v>2628</v>
      </c>
      <c r="D72" s="233">
        <v>2589</v>
      </c>
      <c r="E72" s="34">
        <v>87</v>
      </c>
      <c r="F72" s="34">
        <v>87</v>
      </c>
      <c r="G72" s="34">
        <v>10</v>
      </c>
      <c r="H72" s="34">
        <v>14</v>
      </c>
      <c r="I72" s="34">
        <v>129</v>
      </c>
      <c r="J72" s="34">
        <v>119</v>
      </c>
      <c r="K72" s="34">
        <v>62</v>
      </c>
      <c r="L72" s="34">
        <v>63</v>
      </c>
      <c r="M72" s="34">
        <v>2340</v>
      </c>
      <c r="N72" s="34">
        <v>2306</v>
      </c>
      <c r="O72" s="34">
        <v>1274</v>
      </c>
      <c r="P72" s="34">
        <v>1249</v>
      </c>
      <c r="R72" s="44">
        <v>735145.65</v>
      </c>
      <c r="S72" s="44">
        <v>763826.07000000007</v>
      </c>
      <c r="T72" s="44">
        <v>89756</v>
      </c>
      <c r="U72" s="44">
        <v>130702.31999999999</v>
      </c>
      <c r="V72" s="44">
        <v>975870.81</v>
      </c>
      <c r="W72" s="44">
        <v>952134.47</v>
      </c>
      <c r="X72" s="44">
        <v>802586.9</v>
      </c>
      <c r="Y72" s="44">
        <v>854064.54</v>
      </c>
      <c r="Z72" s="44">
        <v>154767.6</v>
      </c>
      <c r="AA72" s="44">
        <v>158468.32</v>
      </c>
      <c r="AB72" s="44">
        <v>106353.52</v>
      </c>
      <c r="AC72" s="44">
        <f t="shared" si="4"/>
        <v>107813.68</v>
      </c>
      <c r="AD72" s="227">
        <v>2864480.48</v>
      </c>
      <c r="AE72" s="227">
        <v>2967009.4</v>
      </c>
      <c r="AF72" s="244">
        <f t="shared" si="2"/>
        <v>102528.91999999993</v>
      </c>
      <c r="AG72" s="244">
        <f t="shared" si="3"/>
        <v>39.601745847817661</v>
      </c>
    </row>
    <row r="73" spans="1:33">
      <c r="A73" s="32">
        <v>205</v>
      </c>
      <c r="B73" s="229" t="s">
        <v>85</v>
      </c>
      <c r="C73" s="233">
        <v>36513</v>
      </c>
      <c r="D73" s="233">
        <v>36433</v>
      </c>
      <c r="E73" s="34">
        <v>1763</v>
      </c>
      <c r="F73" s="34">
        <v>1656</v>
      </c>
      <c r="G73" s="34">
        <v>327</v>
      </c>
      <c r="H73" s="34">
        <v>317</v>
      </c>
      <c r="I73" s="34">
        <v>2454</v>
      </c>
      <c r="J73" s="34">
        <v>2387</v>
      </c>
      <c r="K73" s="34">
        <v>1345</v>
      </c>
      <c r="L73" s="34">
        <v>1295</v>
      </c>
      <c r="M73" s="34">
        <v>30624</v>
      </c>
      <c r="N73" s="34">
        <v>30778</v>
      </c>
      <c r="O73" s="34">
        <v>20713</v>
      </c>
      <c r="P73" s="34">
        <v>20693</v>
      </c>
      <c r="R73" s="44">
        <v>14897261.850000001</v>
      </c>
      <c r="S73" s="44">
        <v>14539034.16</v>
      </c>
      <c r="T73" s="44">
        <v>2935021.2</v>
      </c>
      <c r="U73" s="44">
        <v>2959473.96</v>
      </c>
      <c r="V73" s="44">
        <v>18564240.060000002</v>
      </c>
      <c r="W73" s="44">
        <v>19098697.309999999</v>
      </c>
      <c r="X73" s="44">
        <v>17410957.75</v>
      </c>
      <c r="Y73" s="44">
        <v>17555771.100000001</v>
      </c>
      <c r="Z73" s="44">
        <v>2025471.36</v>
      </c>
      <c r="AA73" s="44">
        <v>2115064.16</v>
      </c>
      <c r="AB73" s="44">
        <v>1729121.24</v>
      </c>
      <c r="AC73" s="44">
        <f t="shared" si="4"/>
        <v>1786219.7599999998</v>
      </c>
      <c r="AD73" s="227">
        <v>57562073.460000001</v>
      </c>
      <c r="AE73" s="227">
        <v>58054260.449999996</v>
      </c>
      <c r="AF73" s="244">
        <f t="shared" si="2"/>
        <v>492186.98999999464</v>
      </c>
      <c r="AG73" s="244">
        <f t="shared" si="3"/>
        <v>13.509373095819576</v>
      </c>
    </row>
    <row r="74" spans="1:33">
      <c r="A74" s="32">
        <v>208</v>
      </c>
      <c r="B74" s="229" t="s">
        <v>86</v>
      </c>
      <c r="C74" s="233">
        <v>12372</v>
      </c>
      <c r="D74" s="233">
        <v>12271</v>
      </c>
      <c r="E74" s="34">
        <v>699</v>
      </c>
      <c r="F74" s="34">
        <v>664</v>
      </c>
      <c r="G74" s="34">
        <v>137</v>
      </c>
      <c r="H74" s="34">
        <v>120</v>
      </c>
      <c r="I74" s="34">
        <v>955</v>
      </c>
      <c r="J74" s="34">
        <v>933</v>
      </c>
      <c r="K74" s="34">
        <v>504</v>
      </c>
      <c r="L74" s="34">
        <v>503</v>
      </c>
      <c r="M74" s="34">
        <v>10077</v>
      </c>
      <c r="N74" s="34">
        <v>10051</v>
      </c>
      <c r="O74" s="34">
        <v>6326</v>
      </c>
      <c r="P74" s="34">
        <v>6232</v>
      </c>
      <c r="R74" s="44">
        <v>5906515.0500000007</v>
      </c>
      <c r="S74" s="44">
        <v>5829661.04</v>
      </c>
      <c r="T74" s="44">
        <v>1229657.2</v>
      </c>
      <c r="U74" s="44">
        <v>1120305.5999999999</v>
      </c>
      <c r="V74" s="44">
        <v>7224469.9500000002</v>
      </c>
      <c r="W74" s="44">
        <v>7465054.29</v>
      </c>
      <c r="X74" s="44">
        <v>6524254.8000000007</v>
      </c>
      <c r="Y74" s="44">
        <v>6818959.7400000002</v>
      </c>
      <c r="Z74" s="44">
        <v>666492.78</v>
      </c>
      <c r="AA74" s="44">
        <v>690704.72</v>
      </c>
      <c r="AB74" s="44">
        <v>528094.48</v>
      </c>
      <c r="AC74" s="44">
        <f t="shared" si="4"/>
        <v>537946.24</v>
      </c>
      <c r="AD74" s="227">
        <v>22079484.260000002</v>
      </c>
      <c r="AE74" s="227">
        <v>22462631.629999999</v>
      </c>
      <c r="AF74" s="244">
        <f t="shared" si="2"/>
        <v>383147.36999999732</v>
      </c>
      <c r="AG74" s="244">
        <f t="shared" si="3"/>
        <v>31.223809795452475</v>
      </c>
    </row>
    <row r="75" spans="1:33">
      <c r="A75" s="32">
        <v>211</v>
      </c>
      <c r="B75" s="229" t="s">
        <v>87</v>
      </c>
      <c r="C75" s="233">
        <v>33473</v>
      </c>
      <c r="D75" s="233">
        <v>33951</v>
      </c>
      <c r="E75" s="34">
        <v>2042</v>
      </c>
      <c r="F75" s="34">
        <v>2075</v>
      </c>
      <c r="G75" s="34">
        <v>382</v>
      </c>
      <c r="H75" s="34">
        <v>351</v>
      </c>
      <c r="I75" s="34">
        <v>2624</v>
      </c>
      <c r="J75" s="34">
        <v>2602</v>
      </c>
      <c r="K75" s="34">
        <v>1373</v>
      </c>
      <c r="L75" s="34">
        <v>1345</v>
      </c>
      <c r="M75" s="34">
        <v>27052</v>
      </c>
      <c r="N75" s="34">
        <v>27578</v>
      </c>
      <c r="O75" s="34">
        <v>19045</v>
      </c>
      <c r="P75" s="34">
        <v>19379</v>
      </c>
      <c r="R75" s="44">
        <v>17254797.900000002</v>
      </c>
      <c r="S75" s="44">
        <v>18217690.75</v>
      </c>
      <c r="T75" s="44">
        <v>3428679.2</v>
      </c>
      <c r="U75" s="44">
        <v>3276893.88</v>
      </c>
      <c r="V75" s="44">
        <v>19850271.359999999</v>
      </c>
      <c r="W75" s="44">
        <v>20818940.260000002</v>
      </c>
      <c r="X75" s="44">
        <v>17773416.350000001</v>
      </c>
      <c r="Y75" s="44">
        <v>18233600.100000001</v>
      </c>
      <c r="Z75" s="44">
        <v>1789219.28</v>
      </c>
      <c r="AA75" s="44">
        <v>1895160.16</v>
      </c>
      <c r="AB75" s="44">
        <v>1589876.6</v>
      </c>
      <c r="AC75" s="44">
        <f t="shared" si="4"/>
        <v>1672795.2799999998</v>
      </c>
      <c r="AD75" s="227">
        <v>61686260.690000005</v>
      </c>
      <c r="AE75" s="227">
        <v>64115080.43</v>
      </c>
      <c r="AF75" s="244">
        <f t="shared" ref="AF75:AF138" si="5">AE75-AD75</f>
        <v>2428819.7399999946</v>
      </c>
      <c r="AG75" s="244">
        <f t="shared" ref="AG75:AG138" si="6">AF75/D75</f>
        <v>71.538974993372648</v>
      </c>
    </row>
    <row r="76" spans="1:33">
      <c r="A76" s="32">
        <v>213</v>
      </c>
      <c r="B76" s="229" t="s">
        <v>88</v>
      </c>
      <c r="C76" s="233">
        <v>5114</v>
      </c>
      <c r="D76" s="233">
        <v>5062</v>
      </c>
      <c r="E76" s="34">
        <v>167</v>
      </c>
      <c r="F76" s="34">
        <v>157</v>
      </c>
      <c r="G76" s="34">
        <v>36</v>
      </c>
      <c r="H76" s="34">
        <v>34</v>
      </c>
      <c r="I76" s="34">
        <v>260</v>
      </c>
      <c r="J76" s="34">
        <v>249</v>
      </c>
      <c r="K76" s="34">
        <v>138</v>
      </c>
      <c r="L76" s="34">
        <v>149</v>
      </c>
      <c r="M76" s="34">
        <v>4513</v>
      </c>
      <c r="N76" s="34">
        <v>4473</v>
      </c>
      <c r="O76" s="34">
        <v>2435</v>
      </c>
      <c r="P76" s="34">
        <v>2386</v>
      </c>
      <c r="R76" s="44">
        <v>1411141.6500000001</v>
      </c>
      <c r="S76" s="44">
        <v>1378398.77</v>
      </c>
      <c r="T76" s="44">
        <v>323121.60000000003</v>
      </c>
      <c r="U76" s="44">
        <v>317419.92</v>
      </c>
      <c r="V76" s="44">
        <v>1966871.4000000001</v>
      </c>
      <c r="W76" s="44">
        <v>1992281.37</v>
      </c>
      <c r="X76" s="44">
        <v>1786403.1</v>
      </c>
      <c r="Y76" s="44">
        <v>2019930.42</v>
      </c>
      <c r="Z76" s="44">
        <v>298489.82</v>
      </c>
      <c r="AA76" s="44">
        <v>307384.56</v>
      </c>
      <c r="AB76" s="44">
        <v>203273.80000000002</v>
      </c>
      <c r="AC76" s="44">
        <f t="shared" ref="AC76:AC139" si="7">86.32*P76</f>
        <v>205959.52</v>
      </c>
      <c r="AD76" s="227">
        <v>5989301.3700000001</v>
      </c>
      <c r="AE76" s="227">
        <v>6221374.5599999996</v>
      </c>
      <c r="AF76" s="244">
        <f t="shared" si="5"/>
        <v>232073.18999999948</v>
      </c>
      <c r="AG76" s="244">
        <f t="shared" si="6"/>
        <v>45.846145792176905</v>
      </c>
    </row>
    <row r="77" spans="1:33">
      <c r="A77" s="32">
        <v>214</v>
      </c>
      <c r="B77" s="229" t="s">
        <v>89</v>
      </c>
      <c r="C77" s="233">
        <v>12394</v>
      </c>
      <c r="D77" s="233">
        <v>12478</v>
      </c>
      <c r="E77" s="34">
        <v>548</v>
      </c>
      <c r="F77" s="34">
        <v>529</v>
      </c>
      <c r="G77" s="34">
        <v>115</v>
      </c>
      <c r="H77" s="34">
        <v>97</v>
      </c>
      <c r="I77" s="34">
        <v>783</v>
      </c>
      <c r="J77" s="34">
        <v>789</v>
      </c>
      <c r="K77" s="34">
        <v>384</v>
      </c>
      <c r="L77" s="34">
        <v>397</v>
      </c>
      <c r="M77" s="34">
        <v>10564</v>
      </c>
      <c r="N77" s="34">
        <v>10666</v>
      </c>
      <c r="O77" s="34">
        <v>6496</v>
      </c>
      <c r="P77" s="34">
        <v>6492</v>
      </c>
      <c r="R77" s="44">
        <v>4630572.6000000006</v>
      </c>
      <c r="S77" s="44">
        <v>4644413.6900000004</v>
      </c>
      <c r="T77" s="44">
        <v>1032194</v>
      </c>
      <c r="U77" s="44">
        <v>905580.35999999987</v>
      </c>
      <c r="V77" s="44">
        <v>5923308.8700000001</v>
      </c>
      <c r="W77" s="44">
        <v>6312891.5700000003</v>
      </c>
      <c r="X77" s="44">
        <v>4970860.8000000007</v>
      </c>
      <c r="Y77" s="44">
        <v>5381962.2599999998</v>
      </c>
      <c r="Z77" s="44">
        <v>698702.96</v>
      </c>
      <c r="AA77" s="44">
        <v>732967.52</v>
      </c>
      <c r="AB77" s="44">
        <v>542286.08000000007</v>
      </c>
      <c r="AC77" s="44">
        <f t="shared" si="7"/>
        <v>560389.43999999994</v>
      </c>
      <c r="AD77" s="227">
        <v>17797925.310000002</v>
      </c>
      <c r="AE77" s="227">
        <v>18538204.840000004</v>
      </c>
      <c r="AF77" s="244">
        <f t="shared" si="5"/>
        <v>740279.53000000119</v>
      </c>
      <c r="AG77" s="244">
        <f t="shared" si="6"/>
        <v>59.326777528450165</v>
      </c>
    </row>
    <row r="78" spans="1:33">
      <c r="A78" s="32">
        <v>216</v>
      </c>
      <c r="B78" s="229" t="s">
        <v>90</v>
      </c>
      <c r="C78" s="233">
        <v>1217</v>
      </c>
      <c r="D78" s="233">
        <v>1186</v>
      </c>
      <c r="E78" s="34">
        <v>48</v>
      </c>
      <c r="F78" s="34">
        <v>47</v>
      </c>
      <c r="G78" s="34">
        <v>5</v>
      </c>
      <c r="H78" s="34">
        <v>5</v>
      </c>
      <c r="I78" s="34">
        <v>55</v>
      </c>
      <c r="J78" s="34">
        <v>52</v>
      </c>
      <c r="K78" s="34">
        <v>42</v>
      </c>
      <c r="L78" s="34">
        <v>39</v>
      </c>
      <c r="M78" s="34">
        <v>1067</v>
      </c>
      <c r="N78" s="34">
        <v>1043</v>
      </c>
      <c r="O78" s="34">
        <v>569</v>
      </c>
      <c r="P78" s="34">
        <v>559</v>
      </c>
      <c r="R78" s="44">
        <v>405597.60000000003</v>
      </c>
      <c r="S78" s="44">
        <v>412641.67000000004</v>
      </c>
      <c r="T78" s="44">
        <v>44878</v>
      </c>
      <c r="U78" s="44">
        <v>46679.399999999994</v>
      </c>
      <c r="V78" s="44">
        <v>416068.95</v>
      </c>
      <c r="W78" s="44">
        <v>416058.76</v>
      </c>
      <c r="X78" s="44">
        <v>543687.9</v>
      </c>
      <c r="Y78" s="44">
        <v>528706.62</v>
      </c>
      <c r="Z78" s="44">
        <v>70571.38</v>
      </c>
      <c r="AA78" s="44">
        <v>71674.959999999992</v>
      </c>
      <c r="AB78" s="44">
        <v>47500.12</v>
      </c>
      <c r="AC78" s="44">
        <f t="shared" si="7"/>
        <v>48252.88</v>
      </c>
      <c r="AD78" s="227">
        <v>1528303.9500000002</v>
      </c>
      <c r="AE78" s="227">
        <v>1524014.29</v>
      </c>
      <c r="AF78" s="244">
        <f t="shared" si="5"/>
        <v>-4289.660000000149</v>
      </c>
      <c r="AG78" s="244">
        <f t="shared" si="6"/>
        <v>-3.6169139966274444</v>
      </c>
    </row>
    <row r="79" spans="1:33">
      <c r="A79" s="32">
        <v>217</v>
      </c>
      <c r="B79" s="229" t="s">
        <v>91</v>
      </c>
      <c r="C79" s="233">
        <v>5246</v>
      </c>
      <c r="D79" s="233">
        <v>5264</v>
      </c>
      <c r="E79" s="34">
        <v>285</v>
      </c>
      <c r="F79" s="34">
        <v>275</v>
      </c>
      <c r="G79" s="34">
        <v>64</v>
      </c>
      <c r="H79" s="34">
        <v>67</v>
      </c>
      <c r="I79" s="34">
        <v>432</v>
      </c>
      <c r="J79" s="34">
        <v>426</v>
      </c>
      <c r="K79" s="34">
        <v>209</v>
      </c>
      <c r="L79" s="34">
        <v>221</v>
      </c>
      <c r="M79" s="34">
        <v>4256</v>
      </c>
      <c r="N79" s="34">
        <v>4275</v>
      </c>
      <c r="O79" s="34">
        <v>2719</v>
      </c>
      <c r="P79" s="34">
        <v>2727</v>
      </c>
      <c r="R79" s="44">
        <v>2408235.75</v>
      </c>
      <c r="S79" s="44">
        <v>2414392.75</v>
      </c>
      <c r="T79" s="44">
        <v>574438.40000000002</v>
      </c>
      <c r="U79" s="44">
        <v>625503.96</v>
      </c>
      <c r="V79" s="44">
        <v>3268032.48</v>
      </c>
      <c r="W79" s="44">
        <v>3408481.38</v>
      </c>
      <c r="X79" s="44">
        <v>2705494.5500000003</v>
      </c>
      <c r="Y79" s="44">
        <v>2996004.18</v>
      </c>
      <c r="Z79" s="44">
        <v>281491.84000000003</v>
      </c>
      <c r="AA79" s="44">
        <v>293778</v>
      </c>
      <c r="AB79" s="44">
        <v>226982.12000000002</v>
      </c>
      <c r="AC79" s="44">
        <f t="shared" si="7"/>
        <v>235394.63999999998</v>
      </c>
      <c r="AD79" s="227">
        <v>9464675.1399999987</v>
      </c>
      <c r="AE79" s="227">
        <v>9973554.9100000001</v>
      </c>
      <c r="AF79" s="244">
        <f t="shared" si="5"/>
        <v>508879.77000000142</v>
      </c>
      <c r="AG79" s="244">
        <f t="shared" si="6"/>
        <v>96.671688829787499</v>
      </c>
    </row>
    <row r="80" spans="1:33">
      <c r="A80" s="32">
        <v>218</v>
      </c>
      <c r="B80" s="229" t="s">
        <v>92</v>
      </c>
      <c r="C80" s="233">
        <v>1188</v>
      </c>
      <c r="D80" s="233">
        <v>1159</v>
      </c>
      <c r="E80" s="34">
        <v>37</v>
      </c>
      <c r="F80" s="34">
        <v>32</v>
      </c>
      <c r="G80" s="34">
        <v>13</v>
      </c>
      <c r="H80" s="34">
        <v>6</v>
      </c>
      <c r="I80" s="34">
        <v>67</v>
      </c>
      <c r="J80" s="34">
        <v>70</v>
      </c>
      <c r="K80" s="34">
        <v>28</v>
      </c>
      <c r="L80" s="34">
        <v>24</v>
      </c>
      <c r="M80" s="34">
        <v>1043</v>
      </c>
      <c r="N80" s="34">
        <v>1027</v>
      </c>
      <c r="O80" s="34">
        <v>571</v>
      </c>
      <c r="P80" s="34">
        <v>561</v>
      </c>
      <c r="R80" s="44">
        <v>312648.15000000002</v>
      </c>
      <c r="S80" s="44">
        <v>280947.52</v>
      </c>
      <c r="T80" s="44">
        <v>116682.8</v>
      </c>
      <c r="U80" s="44">
        <v>56015.28</v>
      </c>
      <c r="V80" s="44">
        <v>506847.63</v>
      </c>
      <c r="W80" s="44">
        <v>560079.1</v>
      </c>
      <c r="X80" s="44">
        <v>362458.60000000003</v>
      </c>
      <c r="Y80" s="44">
        <v>325357.92</v>
      </c>
      <c r="Z80" s="44">
        <v>68984.02</v>
      </c>
      <c r="AA80" s="44">
        <v>70575.44</v>
      </c>
      <c r="AB80" s="44">
        <v>47667.08</v>
      </c>
      <c r="AC80" s="44">
        <f t="shared" si="7"/>
        <v>48425.52</v>
      </c>
      <c r="AD80" s="227">
        <v>1415288.2800000003</v>
      </c>
      <c r="AE80" s="227">
        <v>1341400.78</v>
      </c>
      <c r="AF80" s="244">
        <f t="shared" si="5"/>
        <v>-73887.500000000233</v>
      </c>
      <c r="AG80" s="244">
        <f t="shared" si="6"/>
        <v>-63.751078515962234</v>
      </c>
    </row>
    <row r="81" spans="1:33">
      <c r="A81" s="32">
        <v>224</v>
      </c>
      <c r="B81" s="229" t="s">
        <v>93</v>
      </c>
      <c r="C81" s="233">
        <v>8581</v>
      </c>
      <c r="D81" s="233">
        <v>8440</v>
      </c>
      <c r="E81" s="34">
        <v>318</v>
      </c>
      <c r="F81" s="34">
        <v>302</v>
      </c>
      <c r="G81" s="34">
        <v>82</v>
      </c>
      <c r="H81" s="34">
        <v>53</v>
      </c>
      <c r="I81" s="34">
        <v>557</v>
      </c>
      <c r="J81" s="34">
        <v>517</v>
      </c>
      <c r="K81" s="34">
        <v>338</v>
      </c>
      <c r="L81" s="34">
        <v>339</v>
      </c>
      <c r="M81" s="34">
        <v>7286</v>
      </c>
      <c r="N81" s="34">
        <v>7229</v>
      </c>
      <c r="O81" s="34">
        <v>4632</v>
      </c>
      <c r="P81" s="34">
        <v>4565</v>
      </c>
      <c r="R81" s="44">
        <v>2687084.1</v>
      </c>
      <c r="S81" s="44">
        <v>2651442.2200000002</v>
      </c>
      <c r="T81" s="44">
        <v>735999.20000000007</v>
      </c>
      <c r="U81" s="44">
        <v>494801.63999999996</v>
      </c>
      <c r="V81" s="44">
        <v>4213643.7300000004</v>
      </c>
      <c r="W81" s="44">
        <v>4136584.21</v>
      </c>
      <c r="X81" s="44">
        <v>4375393.1000000006</v>
      </c>
      <c r="Y81" s="44">
        <v>4595680.62</v>
      </c>
      <c r="Z81" s="44">
        <v>481896.04</v>
      </c>
      <c r="AA81" s="44">
        <v>496776.88</v>
      </c>
      <c r="AB81" s="44">
        <v>386679.36000000004</v>
      </c>
      <c r="AC81" s="44">
        <f t="shared" si="7"/>
        <v>394050.8</v>
      </c>
      <c r="AD81" s="227">
        <v>12880695.530000001</v>
      </c>
      <c r="AE81" s="227">
        <v>12769336.370000003</v>
      </c>
      <c r="AF81" s="244">
        <f t="shared" si="5"/>
        <v>-111359.15999999829</v>
      </c>
      <c r="AG81" s="244">
        <f t="shared" si="6"/>
        <v>-13.194213270141978</v>
      </c>
    </row>
    <row r="82" spans="1:33">
      <c r="A82" s="32">
        <v>226</v>
      </c>
      <c r="B82" s="229" t="s">
        <v>94</v>
      </c>
      <c r="C82" s="233">
        <v>3625</v>
      </c>
      <c r="D82" s="233">
        <v>3573</v>
      </c>
      <c r="E82" s="34">
        <v>115</v>
      </c>
      <c r="F82" s="34">
        <v>116</v>
      </c>
      <c r="G82" s="34">
        <v>18</v>
      </c>
      <c r="H82" s="34">
        <v>16</v>
      </c>
      <c r="I82" s="34">
        <v>193</v>
      </c>
      <c r="J82" s="34">
        <v>172</v>
      </c>
      <c r="K82" s="34">
        <v>110</v>
      </c>
      <c r="L82" s="34">
        <v>109</v>
      </c>
      <c r="M82" s="34">
        <v>3189</v>
      </c>
      <c r="N82" s="34">
        <v>3160</v>
      </c>
      <c r="O82" s="34">
        <v>1718</v>
      </c>
      <c r="P82" s="34">
        <v>1701</v>
      </c>
      <c r="R82" s="44">
        <v>971744.25000000012</v>
      </c>
      <c r="S82" s="44">
        <v>1018434.76</v>
      </c>
      <c r="T82" s="44">
        <v>161560.80000000002</v>
      </c>
      <c r="U82" s="44">
        <v>149374.07999999999</v>
      </c>
      <c r="V82" s="44">
        <v>1460023.77</v>
      </c>
      <c r="W82" s="44">
        <v>1376194.36</v>
      </c>
      <c r="X82" s="44">
        <v>1423944.5</v>
      </c>
      <c r="Y82" s="44">
        <v>1477667.22</v>
      </c>
      <c r="Z82" s="44">
        <v>210920.46</v>
      </c>
      <c r="AA82" s="44">
        <v>217155.19999999998</v>
      </c>
      <c r="AB82" s="44">
        <v>143418.64000000001</v>
      </c>
      <c r="AC82" s="44">
        <f t="shared" si="7"/>
        <v>146830.31999999998</v>
      </c>
      <c r="AD82" s="227">
        <v>4371612.42</v>
      </c>
      <c r="AE82" s="227">
        <v>4385655.9400000004</v>
      </c>
      <c r="AF82" s="244">
        <f t="shared" si="5"/>
        <v>14043.520000000484</v>
      </c>
      <c r="AG82" s="244">
        <f t="shared" si="6"/>
        <v>3.9304561992724558</v>
      </c>
    </row>
    <row r="83" spans="1:33">
      <c r="A83" s="32">
        <v>230</v>
      </c>
      <c r="B83" s="229" t="s">
        <v>95</v>
      </c>
      <c r="C83" s="233">
        <v>2216</v>
      </c>
      <c r="D83" s="233">
        <v>2170</v>
      </c>
      <c r="E83" s="34">
        <v>88</v>
      </c>
      <c r="F83" s="34">
        <v>79</v>
      </c>
      <c r="G83" s="34">
        <v>21</v>
      </c>
      <c r="H83" s="34">
        <v>16</v>
      </c>
      <c r="I83" s="34">
        <v>128</v>
      </c>
      <c r="J83" s="34">
        <v>132</v>
      </c>
      <c r="K83" s="34">
        <v>58</v>
      </c>
      <c r="L83" s="34">
        <v>56</v>
      </c>
      <c r="M83" s="34">
        <v>1921</v>
      </c>
      <c r="N83" s="34">
        <v>1887</v>
      </c>
      <c r="O83" s="34">
        <v>1096</v>
      </c>
      <c r="P83" s="34">
        <v>1063</v>
      </c>
      <c r="R83" s="44">
        <v>743595.60000000009</v>
      </c>
      <c r="S83" s="44">
        <v>693589.19000000006</v>
      </c>
      <c r="T83" s="44">
        <v>188487.6</v>
      </c>
      <c r="U83" s="44">
        <v>149374.07999999999</v>
      </c>
      <c r="V83" s="44">
        <v>968305.92</v>
      </c>
      <c r="W83" s="44">
        <v>1056149.1599999999</v>
      </c>
      <c r="X83" s="44">
        <v>750807.10000000009</v>
      </c>
      <c r="Y83" s="44">
        <v>759168.48</v>
      </c>
      <c r="Z83" s="44">
        <v>127054.94</v>
      </c>
      <c r="AA83" s="44">
        <v>129674.64</v>
      </c>
      <c r="AB83" s="44">
        <v>91494.080000000002</v>
      </c>
      <c r="AC83" s="44">
        <f t="shared" si="7"/>
        <v>91758.159999999989</v>
      </c>
      <c r="AD83" s="227">
        <v>2869745.24</v>
      </c>
      <c r="AE83" s="227">
        <v>2879713.7100000004</v>
      </c>
      <c r="AF83" s="244">
        <f t="shared" si="5"/>
        <v>9968.4700000002049</v>
      </c>
      <c r="AG83" s="244">
        <f t="shared" si="6"/>
        <v>4.59376497695862</v>
      </c>
    </row>
    <row r="84" spans="1:33">
      <c r="A84" s="32">
        <v>231</v>
      </c>
      <c r="B84" s="229" t="s">
        <v>96</v>
      </c>
      <c r="C84" s="233">
        <v>1208</v>
      </c>
      <c r="D84" s="233">
        <v>1241</v>
      </c>
      <c r="E84" s="34">
        <v>39</v>
      </c>
      <c r="F84" s="34">
        <v>43</v>
      </c>
      <c r="G84" s="34">
        <v>14</v>
      </c>
      <c r="H84" s="34">
        <v>9</v>
      </c>
      <c r="I84" s="34">
        <v>74</v>
      </c>
      <c r="J84" s="34">
        <v>83</v>
      </c>
      <c r="K84" s="34">
        <v>29</v>
      </c>
      <c r="L84" s="34">
        <v>37</v>
      </c>
      <c r="M84" s="34">
        <v>1052</v>
      </c>
      <c r="N84" s="34">
        <v>1069</v>
      </c>
      <c r="O84" s="34">
        <v>520</v>
      </c>
      <c r="P84" s="34">
        <v>547</v>
      </c>
      <c r="R84" s="44">
        <v>329548.05000000005</v>
      </c>
      <c r="S84" s="44">
        <v>377523.23000000004</v>
      </c>
      <c r="T84" s="44">
        <v>125658.40000000001</v>
      </c>
      <c r="U84" s="44">
        <v>84022.92</v>
      </c>
      <c r="V84" s="44">
        <v>559801.86</v>
      </c>
      <c r="W84" s="44">
        <v>664093.79</v>
      </c>
      <c r="X84" s="44">
        <v>375403.55000000005</v>
      </c>
      <c r="Y84" s="44">
        <v>501593.46</v>
      </c>
      <c r="Z84" s="44">
        <v>69579.28</v>
      </c>
      <c r="AA84" s="44">
        <v>73461.679999999993</v>
      </c>
      <c r="AB84" s="44">
        <v>43409.599999999999</v>
      </c>
      <c r="AC84" s="44">
        <f t="shared" si="7"/>
        <v>47217.039999999994</v>
      </c>
      <c r="AD84" s="227">
        <v>1503400.7400000002</v>
      </c>
      <c r="AE84" s="227">
        <v>1747912.1199999999</v>
      </c>
      <c r="AF84" s="244">
        <f t="shared" si="5"/>
        <v>244511.37999999966</v>
      </c>
      <c r="AG84" s="244">
        <f t="shared" si="6"/>
        <v>197.02770346494734</v>
      </c>
    </row>
    <row r="85" spans="1:33">
      <c r="A85" s="32">
        <v>232</v>
      </c>
      <c r="B85" s="229" t="s">
        <v>97</v>
      </c>
      <c r="C85" s="233">
        <v>12618</v>
      </c>
      <c r="D85" s="233">
        <v>12518</v>
      </c>
      <c r="E85" s="34">
        <v>534</v>
      </c>
      <c r="F85" s="34">
        <v>508</v>
      </c>
      <c r="G85" s="34">
        <v>128</v>
      </c>
      <c r="H85" s="34">
        <v>107</v>
      </c>
      <c r="I85" s="34">
        <v>825</v>
      </c>
      <c r="J85" s="34">
        <v>799</v>
      </c>
      <c r="K85" s="34">
        <v>483</v>
      </c>
      <c r="L85" s="34">
        <v>482</v>
      </c>
      <c r="M85" s="34">
        <v>10648</v>
      </c>
      <c r="N85" s="34">
        <v>10622</v>
      </c>
      <c r="O85" s="34">
        <v>6580</v>
      </c>
      <c r="P85" s="34">
        <v>6492</v>
      </c>
      <c r="R85" s="44">
        <v>4512273.3000000007</v>
      </c>
      <c r="S85" s="44">
        <v>4460041.88</v>
      </c>
      <c r="T85" s="44">
        <v>1148876.8</v>
      </c>
      <c r="U85" s="44">
        <v>998939.15999999992</v>
      </c>
      <c r="V85" s="44">
        <v>6241034.25</v>
      </c>
      <c r="W85" s="44">
        <v>6392902.8700000001</v>
      </c>
      <c r="X85" s="44">
        <v>6252410.8500000006</v>
      </c>
      <c r="Y85" s="44">
        <v>6534271.5599999996</v>
      </c>
      <c r="Z85" s="44">
        <v>704258.72</v>
      </c>
      <c r="AA85" s="44">
        <v>729943.84</v>
      </c>
      <c r="AB85" s="44">
        <v>549298.4</v>
      </c>
      <c r="AC85" s="44">
        <f t="shared" si="7"/>
        <v>560389.43999999994</v>
      </c>
      <c r="AD85" s="227">
        <v>19408152.32</v>
      </c>
      <c r="AE85" s="227">
        <v>19676488.75</v>
      </c>
      <c r="AF85" s="244">
        <f t="shared" si="5"/>
        <v>268336.4299999997</v>
      </c>
      <c r="AG85" s="244">
        <f t="shared" si="6"/>
        <v>21.436046493049986</v>
      </c>
    </row>
    <row r="86" spans="1:33">
      <c r="A86" s="32">
        <v>233</v>
      </c>
      <c r="B86" s="229" t="s">
        <v>98</v>
      </c>
      <c r="C86" s="233">
        <v>15165</v>
      </c>
      <c r="D86" s="233">
        <v>15050</v>
      </c>
      <c r="E86" s="34">
        <v>653</v>
      </c>
      <c r="F86" s="34">
        <v>631</v>
      </c>
      <c r="G86" s="34">
        <v>134</v>
      </c>
      <c r="H86" s="34">
        <v>122</v>
      </c>
      <c r="I86" s="34">
        <v>983</v>
      </c>
      <c r="J86" s="34">
        <v>928</v>
      </c>
      <c r="K86" s="34">
        <v>572</v>
      </c>
      <c r="L86" s="34">
        <v>587</v>
      </c>
      <c r="M86" s="34">
        <v>12823</v>
      </c>
      <c r="N86" s="34">
        <v>12782</v>
      </c>
      <c r="O86" s="34">
        <v>7756</v>
      </c>
      <c r="P86" s="34">
        <v>7698</v>
      </c>
      <c r="R86" s="44">
        <v>5517817.3500000006</v>
      </c>
      <c r="S86" s="44">
        <v>5539933.9100000001</v>
      </c>
      <c r="T86" s="44">
        <v>1202730.4000000001</v>
      </c>
      <c r="U86" s="44">
        <v>1138977.3599999999</v>
      </c>
      <c r="V86" s="44">
        <v>7436286.8700000001</v>
      </c>
      <c r="W86" s="44">
        <v>7425048.6399999997</v>
      </c>
      <c r="X86" s="44">
        <v>7404511.4000000004</v>
      </c>
      <c r="Y86" s="44">
        <v>7957712.46</v>
      </c>
      <c r="Z86" s="44">
        <v>848113.22</v>
      </c>
      <c r="AA86" s="44">
        <v>878379.04</v>
      </c>
      <c r="AB86" s="44">
        <v>647470.88</v>
      </c>
      <c r="AC86" s="44">
        <f t="shared" si="7"/>
        <v>664491.36</v>
      </c>
      <c r="AD86" s="227">
        <v>23056930.120000001</v>
      </c>
      <c r="AE86" s="227">
        <v>23604542.77</v>
      </c>
      <c r="AF86" s="244">
        <f t="shared" si="5"/>
        <v>547612.64999999851</v>
      </c>
      <c r="AG86" s="244">
        <f t="shared" si="6"/>
        <v>36.386222591362028</v>
      </c>
    </row>
    <row r="87" spans="1:33">
      <c r="A87" s="32">
        <v>235</v>
      </c>
      <c r="B87" s="229" t="s">
        <v>99</v>
      </c>
      <c r="C87" s="233">
        <v>10270</v>
      </c>
      <c r="D87" s="233">
        <v>10253</v>
      </c>
      <c r="E87" s="34">
        <v>570</v>
      </c>
      <c r="F87" s="34">
        <v>572</v>
      </c>
      <c r="G87" s="34">
        <v>104</v>
      </c>
      <c r="H87" s="34">
        <v>119</v>
      </c>
      <c r="I87" s="34">
        <v>806</v>
      </c>
      <c r="J87" s="34">
        <v>793</v>
      </c>
      <c r="K87" s="34">
        <v>461</v>
      </c>
      <c r="L87" s="34">
        <v>433</v>
      </c>
      <c r="M87" s="34">
        <v>8329</v>
      </c>
      <c r="N87" s="34">
        <v>8336</v>
      </c>
      <c r="O87" s="34">
        <v>5608</v>
      </c>
      <c r="P87" s="34">
        <v>5595</v>
      </c>
      <c r="R87" s="44">
        <v>4816471.5</v>
      </c>
      <c r="S87" s="44">
        <v>5021936.92</v>
      </c>
      <c r="T87" s="44">
        <v>933462.4</v>
      </c>
      <c r="U87" s="44">
        <v>1110969.72</v>
      </c>
      <c r="V87" s="44">
        <v>6097301.3399999999</v>
      </c>
      <c r="W87" s="44">
        <v>6344896.0899999999</v>
      </c>
      <c r="X87" s="44">
        <v>5967621.9500000002</v>
      </c>
      <c r="Y87" s="44">
        <v>5869999.1399999997</v>
      </c>
      <c r="Z87" s="44">
        <v>550880.06000000006</v>
      </c>
      <c r="AA87" s="44">
        <v>572849.92000000004</v>
      </c>
      <c r="AB87" s="44">
        <v>468155.84</v>
      </c>
      <c r="AC87" s="44">
        <f t="shared" si="7"/>
        <v>482960.39999999997</v>
      </c>
      <c r="AD87" s="227">
        <v>18833893.09</v>
      </c>
      <c r="AE87" s="227">
        <v>19403612.190000001</v>
      </c>
      <c r="AF87" s="244">
        <f t="shared" si="5"/>
        <v>569719.10000000149</v>
      </c>
      <c r="AG87" s="244">
        <f t="shared" si="6"/>
        <v>55.566087974251587</v>
      </c>
    </row>
    <row r="88" spans="1:33">
      <c r="A88" s="32">
        <v>236</v>
      </c>
      <c r="B88" s="229" t="s">
        <v>100</v>
      </c>
      <c r="C88" s="233">
        <v>4137</v>
      </c>
      <c r="D88" s="233">
        <v>4118</v>
      </c>
      <c r="E88" s="34">
        <v>212</v>
      </c>
      <c r="F88" s="34">
        <v>200</v>
      </c>
      <c r="G88" s="34">
        <v>44</v>
      </c>
      <c r="H88" s="34">
        <v>49</v>
      </c>
      <c r="I88" s="34">
        <v>353</v>
      </c>
      <c r="J88" s="34">
        <v>334</v>
      </c>
      <c r="K88" s="34">
        <v>162</v>
      </c>
      <c r="L88" s="34">
        <v>173</v>
      </c>
      <c r="M88" s="34">
        <v>3366</v>
      </c>
      <c r="N88" s="34">
        <v>3362</v>
      </c>
      <c r="O88" s="34">
        <v>2175</v>
      </c>
      <c r="P88" s="34">
        <v>2155</v>
      </c>
      <c r="R88" s="44">
        <v>1791389.4000000001</v>
      </c>
      <c r="S88" s="44">
        <v>1755922</v>
      </c>
      <c r="T88" s="44">
        <v>394926.4</v>
      </c>
      <c r="U88" s="44">
        <v>457458.11999999994</v>
      </c>
      <c r="V88" s="44">
        <v>2670406.17</v>
      </c>
      <c r="W88" s="44">
        <v>2672377.42</v>
      </c>
      <c r="X88" s="44">
        <v>2097081.9000000001</v>
      </c>
      <c r="Y88" s="44">
        <v>2345288.34</v>
      </c>
      <c r="Z88" s="44">
        <v>222627.24</v>
      </c>
      <c r="AA88" s="44">
        <v>231036.63999999998</v>
      </c>
      <c r="AB88" s="44">
        <v>181569</v>
      </c>
      <c r="AC88" s="44">
        <f t="shared" si="7"/>
        <v>186019.59999999998</v>
      </c>
      <c r="AD88" s="227">
        <v>7358000.1100000013</v>
      </c>
      <c r="AE88" s="227">
        <v>7648102.1199999992</v>
      </c>
      <c r="AF88" s="244">
        <f t="shared" si="5"/>
        <v>290102.00999999791</v>
      </c>
      <c r="AG88" s="244">
        <f t="shared" si="6"/>
        <v>70.447306945118484</v>
      </c>
    </row>
    <row r="89" spans="1:33">
      <c r="A89" s="32">
        <v>239</v>
      </c>
      <c r="B89" s="229" t="s">
        <v>101</v>
      </c>
      <c r="C89" s="233">
        <v>2035</v>
      </c>
      <c r="D89" s="233">
        <v>1985</v>
      </c>
      <c r="E89" s="34">
        <v>72</v>
      </c>
      <c r="F89" s="34">
        <v>60</v>
      </c>
      <c r="G89" s="34">
        <v>20</v>
      </c>
      <c r="H89" s="34">
        <v>16</v>
      </c>
      <c r="I89" s="34">
        <v>91</v>
      </c>
      <c r="J89" s="34">
        <v>93</v>
      </c>
      <c r="K89" s="34">
        <v>53</v>
      </c>
      <c r="L89" s="34">
        <v>56</v>
      </c>
      <c r="M89" s="34">
        <v>1799</v>
      </c>
      <c r="N89" s="34">
        <v>1760</v>
      </c>
      <c r="O89" s="34">
        <v>916</v>
      </c>
      <c r="P89" s="34">
        <v>888</v>
      </c>
      <c r="R89" s="44">
        <v>608396.4</v>
      </c>
      <c r="S89" s="44">
        <v>526776.60000000009</v>
      </c>
      <c r="T89" s="44">
        <v>179512</v>
      </c>
      <c r="U89" s="44">
        <v>149374.07999999999</v>
      </c>
      <c r="V89" s="44">
        <v>688404.99</v>
      </c>
      <c r="W89" s="44">
        <v>744105.09</v>
      </c>
      <c r="X89" s="44">
        <v>686082.35000000009</v>
      </c>
      <c r="Y89" s="44">
        <v>759168.48</v>
      </c>
      <c r="Z89" s="44">
        <v>118985.86</v>
      </c>
      <c r="AA89" s="44">
        <v>120947.2</v>
      </c>
      <c r="AB89" s="44">
        <v>76467.680000000008</v>
      </c>
      <c r="AC89" s="44">
        <f t="shared" si="7"/>
        <v>76652.159999999989</v>
      </c>
      <c r="AD89" s="227">
        <v>2357849.2800000003</v>
      </c>
      <c r="AE89" s="227">
        <v>2377023.6100000003</v>
      </c>
      <c r="AF89" s="244">
        <f t="shared" si="5"/>
        <v>19174.330000000075</v>
      </c>
      <c r="AG89" s="244">
        <f t="shared" si="6"/>
        <v>9.6596120906801382</v>
      </c>
    </row>
    <row r="90" spans="1:33">
      <c r="A90" s="32">
        <v>240</v>
      </c>
      <c r="B90" s="229" t="s">
        <v>102</v>
      </c>
      <c r="C90" s="233">
        <v>19371</v>
      </c>
      <c r="D90" s="233">
        <v>19402</v>
      </c>
      <c r="E90" s="34">
        <v>797</v>
      </c>
      <c r="F90" s="34">
        <v>771</v>
      </c>
      <c r="G90" s="34">
        <v>170</v>
      </c>
      <c r="H90" s="34">
        <v>156</v>
      </c>
      <c r="I90" s="34">
        <v>1176</v>
      </c>
      <c r="J90" s="34">
        <v>1148</v>
      </c>
      <c r="K90" s="34">
        <v>679</v>
      </c>
      <c r="L90" s="34">
        <v>680</v>
      </c>
      <c r="M90" s="34">
        <v>16549</v>
      </c>
      <c r="N90" s="34">
        <v>16647</v>
      </c>
      <c r="O90" s="34">
        <v>10154</v>
      </c>
      <c r="P90" s="34">
        <v>10170</v>
      </c>
      <c r="R90" s="44">
        <v>6734610.1500000004</v>
      </c>
      <c r="S90" s="44">
        <v>6769079.3100000005</v>
      </c>
      <c r="T90" s="44">
        <v>1525852</v>
      </c>
      <c r="U90" s="44">
        <v>1456397.2799999998</v>
      </c>
      <c r="V90" s="44">
        <v>8896310.6400000006</v>
      </c>
      <c r="W90" s="44">
        <v>9185297.2400000002</v>
      </c>
      <c r="X90" s="44">
        <v>8789621.0500000007</v>
      </c>
      <c r="Y90" s="44">
        <v>9218474.4000000004</v>
      </c>
      <c r="Z90" s="44">
        <v>1094550.8600000001</v>
      </c>
      <c r="AA90" s="44">
        <v>1143981.8400000001</v>
      </c>
      <c r="AB90" s="44">
        <v>847655.92</v>
      </c>
      <c r="AC90" s="44">
        <f t="shared" si="7"/>
        <v>877874.39999999991</v>
      </c>
      <c r="AD90" s="227">
        <v>27888600.620000001</v>
      </c>
      <c r="AE90" s="227">
        <v>28651104.469999995</v>
      </c>
      <c r="AF90" s="244">
        <f t="shared" si="5"/>
        <v>762503.84999999404</v>
      </c>
      <c r="AG90" s="244">
        <f t="shared" si="6"/>
        <v>39.300270590660446</v>
      </c>
    </row>
    <row r="91" spans="1:33">
      <c r="A91" s="32">
        <v>241</v>
      </c>
      <c r="B91" s="229" t="s">
        <v>103</v>
      </c>
      <c r="C91" s="233">
        <v>7691</v>
      </c>
      <c r="D91" s="233">
        <v>7604</v>
      </c>
      <c r="E91" s="34">
        <v>385</v>
      </c>
      <c r="F91" s="34">
        <v>357</v>
      </c>
      <c r="G91" s="34">
        <v>75</v>
      </c>
      <c r="H91" s="34">
        <v>78</v>
      </c>
      <c r="I91" s="34">
        <v>565</v>
      </c>
      <c r="J91" s="34">
        <v>527</v>
      </c>
      <c r="K91" s="34">
        <v>287</v>
      </c>
      <c r="L91" s="34">
        <v>299</v>
      </c>
      <c r="M91" s="34">
        <v>6379</v>
      </c>
      <c r="N91" s="34">
        <v>6343</v>
      </c>
      <c r="O91" s="34">
        <v>4056</v>
      </c>
      <c r="P91" s="34">
        <v>3989</v>
      </c>
      <c r="R91" s="44">
        <v>3253230.7500000005</v>
      </c>
      <c r="S91" s="44">
        <v>3134320.77</v>
      </c>
      <c r="T91" s="44">
        <v>673170</v>
      </c>
      <c r="U91" s="44">
        <v>728198.6399999999</v>
      </c>
      <c r="V91" s="44">
        <v>4274162.8500000006</v>
      </c>
      <c r="W91" s="44">
        <v>4216595.51</v>
      </c>
      <c r="X91" s="44">
        <v>3715200.6500000004</v>
      </c>
      <c r="Y91" s="44">
        <v>4053417.42</v>
      </c>
      <c r="Z91" s="44">
        <v>421907.06</v>
      </c>
      <c r="AA91" s="44">
        <v>435890.96</v>
      </c>
      <c r="AB91" s="44">
        <v>338594.88</v>
      </c>
      <c r="AC91" s="44">
        <f t="shared" si="7"/>
        <v>344330.48</v>
      </c>
      <c r="AD91" s="227">
        <v>12676266.190000003</v>
      </c>
      <c r="AE91" s="227">
        <v>12912753.780000001</v>
      </c>
      <c r="AF91" s="244">
        <f t="shared" si="5"/>
        <v>236487.58999999799</v>
      </c>
      <c r="AG91" s="244">
        <f t="shared" si="6"/>
        <v>31.100419516043921</v>
      </c>
    </row>
    <row r="92" spans="1:33">
      <c r="A92" s="32">
        <v>244</v>
      </c>
      <c r="B92" s="229" t="s">
        <v>104</v>
      </c>
      <c r="C92" s="233">
        <v>19514</v>
      </c>
      <c r="D92" s="233">
        <v>19657</v>
      </c>
      <c r="E92" s="34">
        <v>1512</v>
      </c>
      <c r="F92" s="34">
        <v>1517</v>
      </c>
      <c r="G92" s="34">
        <v>307</v>
      </c>
      <c r="H92" s="34">
        <v>270</v>
      </c>
      <c r="I92" s="34">
        <v>1899</v>
      </c>
      <c r="J92" s="34">
        <v>1887</v>
      </c>
      <c r="K92" s="34">
        <v>1033</v>
      </c>
      <c r="L92" s="34">
        <v>1045</v>
      </c>
      <c r="M92" s="34">
        <v>14763</v>
      </c>
      <c r="N92" s="34">
        <v>14938</v>
      </c>
      <c r="O92" s="34">
        <v>10860</v>
      </c>
      <c r="P92" s="34">
        <v>10941</v>
      </c>
      <c r="R92" s="44">
        <v>12776324.4</v>
      </c>
      <c r="S92" s="44">
        <v>13318668.370000001</v>
      </c>
      <c r="T92" s="44">
        <v>2755509.2</v>
      </c>
      <c r="U92" s="44">
        <v>2520687.5999999996</v>
      </c>
      <c r="V92" s="44">
        <v>14365726.110000001</v>
      </c>
      <c r="W92" s="44">
        <v>15098132.310000001</v>
      </c>
      <c r="X92" s="44">
        <v>13372133.350000001</v>
      </c>
      <c r="Y92" s="44">
        <v>14166626.1</v>
      </c>
      <c r="Z92" s="44">
        <v>976424.82000000007</v>
      </c>
      <c r="AA92" s="44">
        <v>1026539.36</v>
      </c>
      <c r="AB92" s="44">
        <v>906592.8</v>
      </c>
      <c r="AC92" s="44">
        <f t="shared" si="7"/>
        <v>944427.11999999988</v>
      </c>
      <c r="AD92" s="227">
        <v>45152710.68</v>
      </c>
      <c r="AE92" s="227">
        <v>47075080.859999999</v>
      </c>
      <c r="AF92" s="244">
        <f t="shared" si="5"/>
        <v>1922370.1799999997</v>
      </c>
      <c r="AG92" s="244">
        <f t="shared" si="6"/>
        <v>97.795705346695811</v>
      </c>
    </row>
    <row r="93" spans="1:33">
      <c r="A93" s="32">
        <v>245</v>
      </c>
      <c r="B93" s="229" t="s">
        <v>105</v>
      </c>
      <c r="C93" s="233">
        <v>38211</v>
      </c>
      <c r="D93" s="233">
        <v>38461</v>
      </c>
      <c r="E93" s="34">
        <v>2134</v>
      </c>
      <c r="F93" s="34">
        <v>2115</v>
      </c>
      <c r="G93" s="34">
        <v>410</v>
      </c>
      <c r="H93" s="34">
        <v>379</v>
      </c>
      <c r="I93" s="34">
        <v>2525</v>
      </c>
      <c r="J93" s="34">
        <v>2503</v>
      </c>
      <c r="K93" s="34">
        <v>1363</v>
      </c>
      <c r="L93" s="34">
        <v>1395</v>
      </c>
      <c r="M93" s="34">
        <v>31779</v>
      </c>
      <c r="N93" s="34">
        <v>32069</v>
      </c>
      <c r="O93" s="34">
        <v>22972</v>
      </c>
      <c r="P93" s="34">
        <v>23073</v>
      </c>
      <c r="R93" s="44">
        <v>18032193.300000001</v>
      </c>
      <c r="S93" s="44">
        <v>18568875.150000002</v>
      </c>
      <c r="T93" s="44">
        <v>3679996</v>
      </c>
      <c r="U93" s="44">
        <v>3538298.5199999996</v>
      </c>
      <c r="V93" s="44">
        <v>19101347.25</v>
      </c>
      <c r="W93" s="44">
        <v>20026828.390000001</v>
      </c>
      <c r="X93" s="44">
        <v>17643966.850000001</v>
      </c>
      <c r="Y93" s="44">
        <v>18911429.100000001</v>
      </c>
      <c r="Z93" s="44">
        <v>2101863.06</v>
      </c>
      <c r="AA93" s="44">
        <v>2203781.6800000002</v>
      </c>
      <c r="AB93" s="44">
        <v>1917702.56</v>
      </c>
      <c r="AC93" s="44">
        <f t="shared" si="7"/>
        <v>1991661.3599999999</v>
      </c>
      <c r="AD93" s="227">
        <v>62477069.020000003</v>
      </c>
      <c r="AE93" s="227">
        <v>65240874.200000003</v>
      </c>
      <c r="AF93" s="244">
        <f t="shared" si="5"/>
        <v>2763805.1799999997</v>
      </c>
      <c r="AG93" s="244">
        <f t="shared" si="6"/>
        <v>71.859940719170055</v>
      </c>
    </row>
    <row r="94" spans="1:33">
      <c r="A94" s="32">
        <v>249</v>
      </c>
      <c r="B94" s="229" t="s">
        <v>106</v>
      </c>
      <c r="C94" s="233">
        <v>9184</v>
      </c>
      <c r="D94" s="233">
        <v>9128</v>
      </c>
      <c r="E94" s="34">
        <v>325</v>
      </c>
      <c r="F94" s="34">
        <v>301</v>
      </c>
      <c r="G94" s="34">
        <v>63</v>
      </c>
      <c r="H94" s="34">
        <v>77</v>
      </c>
      <c r="I94" s="34">
        <v>560</v>
      </c>
      <c r="J94" s="34">
        <v>513</v>
      </c>
      <c r="K94" s="34">
        <v>300</v>
      </c>
      <c r="L94" s="34">
        <v>317</v>
      </c>
      <c r="M94" s="34">
        <v>7936</v>
      </c>
      <c r="N94" s="34">
        <v>7920</v>
      </c>
      <c r="O94" s="34">
        <v>4412</v>
      </c>
      <c r="P94" s="34">
        <v>4358</v>
      </c>
      <c r="R94" s="44">
        <v>2746233.7500000005</v>
      </c>
      <c r="S94" s="44">
        <v>2642662.6100000003</v>
      </c>
      <c r="T94" s="44">
        <v>565462.80000000005</v>
      </c>
      <c r="U94" s="44">
        <v>718862.75999999989</v>
      </c>
      <c r="V94" s="44">
        <v>4236338.4000000004</v>
      </c>
      <c r="W94" s="44">
        <v>4104579.69</v>
      </c>
      <c r="X94" s="44">
        <v>3883485</v>
      </c>
      <c r="Y94" s="44">
        <v>4297435.8600000003</v>
      </c>
      <c r="Z94" s="44">
        <v>524887.04000000004</v>
      </c>
      <c r="AA94" s="44">
        <v>544262.40000000002</v>
      </c>
      <c r="AB94" s="44">
        <v>368313.76</v>
      </c>
      <c r="AC94" s="44">
        <f t="shared" si="7"/>
        <v>376182.56</v>
      </c>
      <c r="AD94" s="227">
        <v>12324720.750000002</v>
      </c>
      <c r="AE94" s="227">
        <v>12683985.880000003</v>
      </c>
      <c r="AF94" s="244">
        <f t="shared" si="5"/>
        <v>359265.13000000082</v>
      </c>
      <c r="AG94" s="244">
        <f t="shared" si="6"/>
        <v>39.35858128834365</v>
      </c>
    </row>
    <row r="95" spans="1:33">
      <c r="A95" s="32">
        <v>250</v>
      </c>
      <c r="B95" s="229" t="s">
        <v>107</v>
      </c>
      <c r="C95" s="233">
        <v>1749</v>
      </c>
      <c r="D95" s="233">
        <v>1703</v>
      </c>
      <c r="E95" s="34">
        <v>58</v>
      </c>
      <c r="F95" s="34">
        <v>58</v>
      </c>
      <c r="G95" s="34">
        <v>9</v>
      </c>
      <c r="H95" s="34">
        <v>9</v>
      </c>
      <c r="I95" s="34">
        <v>106</v>
      </c>
      <c r="J95" s="34">
        <v>92</v>
      </c>
      <c r="K95" s="34">
        <v>49</v>
      </c>
      <c r="L95" s="34">
        <v>58</v>
      </c>
      <c r="M95" s="34">
        <v>1527</v>
      </c>
      <c r="N95" s="34">
        <v>1486</v>
      </c>
      <c r="O95" s="34">
        <v>844</v>
      </c>
      <c r="P95" s="34">
        <v>808</v>
      </c>
      <c r="R95" s="44">
        <v>490097.10000000003</v>
      </c>
      <c r="S95" s="44">
        <v>509217.38</v>
      </c>
      <c r="T95" s="44">
        <v>80780.400000000009</v>
      </c>
      <c r="U95" s="44">
        <v>84022.92</v>
      </c>
      <c r="V95" s="44">
        <v>801878.34000000008</v>
      </c>
      <c r="W95" s="44">
        <v>736103.96</v>
      </c>
      <c r="X95" s="44">
        <v>634302.55000000005</v>
      </c>
      <c r="Y95" s="44">
        <v>786281.64</v>
      </c>
      <c r="Z95" s="44">
        <v>100995.78</v>
      </c>
      <c r="AA95" s="44">
        <v>102117.92</v>
      </c>
      <c r="AB95" s="44">
        <v>70457.12000000001</v>
      </c>
      <c r="AC95" s="44">
        <f t="shared" si="7"/>
        <v>69746.559999999998</v>
      </c>
      <c r="AD95" s="227">
        <v>2178511.29</v>
      </c>
      <c r="AE95" s="227">
        <v>2287490.38</v>
      </c>
      <c r="AF95" s="244">
        <f t="shared" si="5"/>
        <v>108979.08999999985</v>
      </c>
      <c r="AG95" s="244">
        <f t="shared" si="6"/>
        <v>63.992419260129097</v>
      </c>
    </row>
    <row r="96" spans="1:33">
      <c r="A96" s="32">
        <v>256</v>
      </c>
      <c r="B96" s="229" t="s">
        <v>108</v>
      </c>
      <c r="C96" s="233">
        <v>1523</v>
      </c>
      <c r="D96" s="233">
        <v>1492</v>
      </c>
      <c r="E96" s="34">
        <v>93</v>
      </c>
      <c r="F96" s="34">
        <v>83</v>
      </c>
      <c r="G96" s="34">
        <v>21</v>
      </c>
      <c r="H96" s="34">
        <v>17</v>
      </c>
      <c r="I96" s="34">
        <v>116</v>
      </c>
      <c r="J96" s="34">
        <v>124</v>
      </c>
      <c r="K96" s="34">
        <v>56</v>
      </c>
      <c r="L96" s="34">
        <v>53</v>
      </c>
      <c r="M96" s="34">
        <v>1237</v>
      </c>
      <c r="N96" s="34">
        <v>1215</v>
      </c>
      <c r="O96" s="34">
        <v>665</v>
      </c>
      <c r="P96" s="34">
        <v>639</v>
      </c>
      <c r="R96" s="44">
        <v>785845.35000000009</v>
      </c>
      <c r="S96" s="44">
        <v>728707.63</v>
      </c>
      <c r="T96" s="44">
        <v>188487.6</v>
      </c>
      <c r="U96" s="44">
        <v>158709.96</v>
      </c>
      <c r="V96" s="44">
        <v>877527.24</v>
      </c>
      <c r="W96" s="44">
        <v>992140.12</v>
      </c>
      <c r="X96" s="44">
        <v>724917.20000000007</v>
      </c>
      <c r="Y96" s="44">
        <v>718498.74</v>
      </c>
      <c r="Z96" s="44">
        <v>81815.180000000008</v>
      </c>
      <c r="AA96" s="44">
        <v>83494.8</v>
      </c>
      <c r="AB96" s="44">
        <v>55514.200000000004</v>
      </c>
      <c r="AC96" s="44">
        <f t="shared" si="7"/>
        <v>55158.479999999996</v>
      </c>
      <c r="AD96" s="227">
        <v>2714106.7700000005</v>
      </c>
      <c r="AE96" s="227">
        <v>2736709.73</v>
      </c>
      <c r="AF96" s="244">
        <f t="shared" si="5"/>
        <v>22602.959999999497</v>
      </c>
      <c r="AG96" s="244">
        <f t="shared" si="6"/>
        <v>15.149436997318698</v>
      </c>
    </row>
    <row r="97" spans="1:33">
      <c r="A97" s="32">
        <v>257</v>
      </c>
      <c r="B97" s="229" t="s">
        <v>109</v>
      </c>
      <c r="C97" s="233">
        <v>41154</v>
      </c>
      <c r="D97" s="233">
        <v>41635</v>
      </c>
      <c r="E97" s="34">
        <v>2406</v>
      </c>
      <c r="F97" s="34">
        <v>2408</v>
      </c>
      <c r="G97" s="34">
        <v>449</v>
      </c>
      <c r="H97" s="34">
        <v>447</v>
      </c>
      <c r="I97" s="34">
        <v>3153</v>
      </c>
      <c r="J97" s="34">
        <v>3065</v>
      </c>
      <c r="K97" s="34">
        <v>1781</v>
      </c>
      <c r="L97" s="34">
        <v>1780</v>
      </c>
      <c r="M97" s="34">
        <v>33365</v>
      </c>
      <c r="N97" s="34">
        <v>33935</v>
      </c>
      <c r="O97" s="34">
        <v>24763</v>
      </c>
      <c r="P97" s="34">
        <v>25119</v>
      </c>
      <c r="R97" s="44">
        <v>20330579.700000003</v>
      </c>
      <c r="S97" s="44">
        <v>21141300.880000003</v>
      </c>
      <c r="T97" s="44">
        <v>4030044.4000000004</v>
      </c>
      <c r="U97" s="44">
        <v>4173138.36</v>
      </c>
      <c r="V97" s="44">
        <v>23852098.170000002</v>
      </c>
      <c r="W97" s="44">
        <v>24523463.449999999</v>
      </c>
      <c r="X97" s="44">
        <v>23054955.950000003</v>
      </c>
      <c r="Y97" s="44">
        <v>24130712.399999999</v>
      </c>
      <c r="Z97" s="44">
        <v>2206761.1</v>
      </c>
      <c r="AA97" s="44">
        <v>2332013.2000000002</v>
      </c>
      <c r="AB97" s="44">
        <v>2067215.24</v>
      </c>
      <c r="AC97" s="44">
        <f t="shared" si="7"/>
        <v>2168272.0799999996</v>
      </c>
      <c r="AD97" s="227">
        <v>75541654.559999987</v>
      </c>
      <c r="AE97" s="227">
        <v>78468900.370000005</v>
      </c>
      <c r="AF97" s="244">
        <f t="shared" si="5"/>
        <v>2927245.8100000173</v>
      </c>
      <c r="AG97" s="244">
        <f t="shared" si="6"/>
        <v>70.307333013090357</v>
      </c>
    </row>
    <row r="98" spans="1:33">
      <c r="A98" s="32">
        <v>260</v>
      </c>
      <c r="B98" s="229" t="s">
        <v>110</v>
      </c>
      <c r="C98" s="233">
        <v>9689</v>
      </c>
      <c r="D98" s="233">
        <v>9566</v>
      </c>
      <c r="E98" s="34">
        <v>270</v>
      </c>
      <c r="F98" s="34">
        <v>261</v>
      </c>
      <c r="G98" s="34">
        <v>68</v>
      </c>
      <c r="H98" s="34">
        <v>54</v>
      </c>
      <c r="I98" s="34">
        <v>510</v>
      </c>
      <c r="J98" s="34">
        <v>486</v>
      </c>
      <c r="K98" s="34">
        <v>259</v>
      </c>
      <c r="L98" s="34">
        <v>278</v>
      </c>
      <c r="M98" s="34">
        <v>8582</v>
      </c>
      <c r="N98" s="34">
        <v>8487</v>
      </c>
      <c r="O98" s="34">
        <v>4509</v>
      </c>
      <c r="P98" s="34">
        <v>4377</v>
      </c>
      <c r="R98" s="44">
        <v>2281486.5</v>
      </c>
      <c r="S98" s="44">
        <v>2291478.21</v>
      </c>
      <c r="T98" s="44">
        <v>610340.80000000005</v>
      </c>
      <c r="U98" s="44">
        <v>504137.51999999996</v>
      </c>
      <c r="V98" s="44">
        <v>3858093.9000000004</v>
      </c>
      <c r="W98" s="44">
        <v>3888549.18</v>
      </c>
      <c r="X98" s="44">
        <v>3352742.0500000003</v>
      </c>
      <c r="Y98" s="44">
        <v>3768729.2399999998</v>
      </c>
      <c r="Z98" s="44">
        <v>567613.48</v>
      </c>
      <c r="AA98" s="44">
        <v>583226.64</v>
      </c>
      <c r="AB98" s="44">
        <v>376411.32</v>
      </c>
      <c r="AC98" s="44">
        <f t="shared" si="7"/>
        <v>377822.63999999996</v>
      </c>
      <c r="AD98" s="227">
        <v>11046688.050000001</v>
      </c>
      <c r="AE98" s="227">
        <v>11413943.430000002</v>
      </c>
      <c r="AF98" s="244">
        <f t="shared" si="5"/>
        <v>367255.38000000082</v>
      </c>
      <c r="AG98" s="244">
        <f t="shared" si="6"/>
        <v>38.391739494041481</v>
      </c>
    </row>
    <row r="99" spans="1:33">
      <c r="A99" s="32">
        <v>261</v>
      </c>
      <c r="B99" s="229" t="s">
        <v>111</v>
      </c>
      <c r="C99" s="233">
        <v>6822</v>
      </c>
      <c r="D99" s="233">
        <v>6837</v>
      </c>
      <c r="E99" s="34">
        <v>343</v>
      </c>
      <c r="F99" s="34">
        <v>348</v>
      </c>
      <c r="G99" s="34">
        <v>68</v>
      </c>
      <c r="H99" s="34">
        <v>48</v>
      </c>
      <c r="I99" s="34">
        <v>442</v>
      </c>
      <c r="J99" s="34">
        <v>434</v>
      </c>
      <c r="K99" s="34">
        <v>223</v>
      </c>
      <c r="L99" s="34">
        <v>213</v>
      </c>
      <c r="M99" s="34">
        <v>5746</v>
      </c>
      <c r="N99" s="34">
        <v>5794</v>
      </c>
      <c r="O99" s="34">
        <v>4137</v>
      </c>
      <c r="P99" s="34">
        <v>4168</v>
      </c>
      <c r="R99" s="44">
        <v>2898332.85</v>
      </c>
      <c r="S99" s="44">
        <v>3055304.2800000003</v>
      </c>
      <c r="T99" s="44">
        <v>610340.80000000005</v>
      </c>
      <c r="U99" s="44">
        <v>448122.24</v>
      </c>
      <c r="V99" s="44">
        <v>3343681.3800000004</v>
      </c>
      <c r="W99" s="44">
        <v>3472490.42</v>
      </c>
      <c r="X99" s="44">
        <v>2886723.85</v>
      </c>
      <c r="Y99" s="44">
        <v>2887551.54</v>
      </c>
      <c r="Z99" s="44">
        <v>380040.44</v>
      </c>
      <c r="AA99" s="44">
        <v>398163.68</v>
      </c>
      <c r="AB99" s="44">
        <v>345356.76</v>
      </c>
      <c r="AC99" s="44">
        <f t="shared" si="7"/>
        <v>359781.75999999995</v>
      </c>
      <c r="AD99" s="227">
        <v>10464476.08</v>
      </c>
      <c r="AE99" s="227">
        <v>10621413.92</v>
      </c>
      <c r="AF99" s="244">
        <f t="shared" si="5"/>
        <v>156937.83999999985</v>
      </c>
      <c r="AG99" s="244">
        <f t="shared" si="6"/>
        <v>22.954196284920265</v>
      </c>
    </row>
    <row r="100" spans="1:33">
      <c r="A100" s="32">
        <v>263</v>
      </c>
      <c r="B100" s="229" t="s">
        <v>112</v>
      </c>
      <c r="C100" s="233">
        <v>7475</v>
      </c>
      <c r="D100" s="233">
        <v>7354</v>
      </c>
      <c r="E100" s="34">
        <v>369</v>
      </c>
      <c r="F100" s="34">
        <v>344</v>
      </c>
      <c r="G100" s="34">
        <v>70</v>
      </c>
      <c r="H100" s="34">
        <v>69</v>
      </c>
      <c r="I100" s="34">
        <v>455</v>
      </c>
      <c r="J100" s="34">
        <v>451</v>
      </c>
      <c r="K100" s="34">
        <v>232</v>
      </c>
      <c r="L100" s="34">
        <v>248</v>
      </c>
      <c r="M100" s="34">
        <v>6349</v>
      </c>
      <c r="N100" s="34">
        <v>6242</v>
      </c>
      <c r="O100" s="34">
        <v>3690</v>
      </c>
      <c r="P100" s="34">
        <v>3600</v>
      </c>
      <c r="R100" s="44">
        <v>3118031.5500000003</v>
      </c>
      <c r="S100" s="44">
        <v>3020185.8400000003</v>
      </c>
      <c r="T100" s="44">
        <v>628292</v>
      </c>
      <c r="U100" s="44">
        <v>644175.72</v>
      </c>
      <c r="V100" s="44">
        <v>3442024.95</v>
      </c>
      <c r="W100" s="44">
        <v>3608509.63</v>
      </c>
      <c r="X100" s="44">
        <v>3003228.4000000004</v>
      </c>
      <c r="Y100" s="44">
        <v>3362031.84</v>
      </c>
      <c r="Z100" s="44">
        <v>419922.86</v>
      </c>
      <c r="AA100" s="44">
        <v>428950.24</v>
      </c>
      <c r="AB100" s="44">
        <v>308041.2</v>
      </c>
      <c r="AC100" s="44">
        <f t="shared" si="7"/>
        <v>310752</v>
      </c>
      <c r="AD100" s="227">
        <v>10919540.959999999</v>
      </c>
      <c r="AE100" s="227">
        <v>11374605.270000001</v>
      </c>
      <c r="AF100" s="244">
        <f t="shared" si="5"/>
        <v>455064.31000000238</v>
      </c>
      <c r="AG100" s="244">
        <f t="shared" si="6"/>
        <v>61.879835463693553</v>
      </c>
    </row>
    <row r="101" spans="1:33">
      <c r="A101" s="32">
        <v>265</v>
      </c>
      <c r="B101" s="229" t="s">
        <v>113</v>
      </c>
      <c r="C101" s="233">
        <v>1035</v>
      </c>
      <c r="D101" s="233">
        <v>1011</v>
      </c>
      <c r="E101" s="34">
        <v>53</v>
      </c>
      <c r="F101" s="34">
        <v>41</v>
      </c>
      <c r="G101" s="34">
        <v>8</v>
      </c>
      <c r="H101" s="34">
        <v>12</v>
      </c>
      <c r="I101" s="34">
        <v>53</v>
      </c>
      <c r="J101" s="34">
        <v>53</v>
      </c>
      <c r="K101" s="34">
        <v>30</v>
      </c>
      <c r="L101" s="34">
        <v>24</v>
      </c>
      <c r="M101" s="34">
        <v>891</v>
      </c>
      <c r="N101" s="34">
        <v>881</v>
      </c>
      <c r="O101" s="34">
        <v>461</v>
      </c>
      <c r="P101" s="34">
        <v>454</v>
      </c>
      <c r="R101" s="44">
        <v>447847.35000000003</v>
      </c>
      <c r="S101" s="44">
        <v>359964.01</v>
      </c>
      <c r="T101" s="44">
        <v>71804.800000000003</v>
      </c>
      <c r="U101" s="44">
        <v>112030.56</v>
      </c>
      <c r="V101" s="44">
        <v>400939.17000000004</v>
      </c>
      <c r="W101" s="44">
        <v>424059.89</v>
      </c>
      <c r="X101" s="44">
        <v>388348.5</v>
      </c>
      <c r="Y101" s="44">
        <v>325357.92</v>
      </c>
      <c r="Z101" s="44">
        <v>58930.74</v>
      </c>
      <c r="AA101" s="44">
        <v>60542.32</v>
      </c>
      <c r="AB101" s="44">
        <v>38484.28</v>
      </c>
      <c r="AC101" s="44">
        <f t="shared" si="7"/>
        <v>39189.279999999999</v>
      </c>
      <c r="AD101" s="227">
        <v>1406354.84</v>
      </c>
      <c r="AE101" s="227">
        <v>1321143.98</v>
      </c>
      <c r="AF101" s="244">
        <f t="shared" si="5"/>
        <v>-85210.860000000102</v>
      </c>
      <c r="AG101" s="244">
        <f t="shared" si="6"/>
        <v>-84.28373887240366</v>
      </c>
    </row>
    <row r="102" spans="1:33">
      <c r="A102" s="32">
        <v>271</v>
      </c>
      <c r="B102" s="229" t="s">
        <v>114</v>
      </c>
      <c r="C102" s="233">
        <v>6766</v>
      </c>
      <c r="D102" s="233">
        <v>6668</v>
      </c>
      <c r="E102" s="34">
        <v>262</v>
      </c>
      <c r="F102" s="34">
        <v>246</v>
      </c>
      <c r="G102" s="34">
        <v>66</v>
      </c>
      <c r="H102" s="34">
        <v>52</v>
      </c>
      <c r="I102" s="34">
        <v>354</v>
      </c>
      <c r="J102" s="34">
        <v>355</v>
      </c>
      <c r="K102" s="34">
        <v>212</v>
      </c>
      <c r="L102" s="34">
        <v>195</v>
      </c>
      <c r="M102" s="34">
        <v>5872</v>
      </c>
      <c r="N102" s="34">
        <v>5820</v>
      </c>
      <c r="O102" s="34">
        <v>3496</v>
      </c>
      <c r="P102" s="34">
        <v>3449</v>
      </c>
      <c r="R102" s="44">
        <v>2213886.9000000004</v>
      </c>
      <c r="S102" s="44">
        <v>2159784.06</v>
      </c>
      <c r="T102" s="44">
        <v>592389.6</v>
      </c>
      <c r="U102" s="44">
        <v>485465.75999999995</v>
      </c>
      <c r="V102" s="44">
        <v>2677971.06</v>
      </c>
      <c r="W102" s="44">
        <v>2840401.15</v>
      </c>
      <c r="X102" s="44">
        <v>2744329.4000000004</v>
      </c>
      <c r="Y102" s="44">
        <v>2643533.1</v>
      </c>
      <c r="Z102" s="44">
        <v>388374.08</v>
      </c>
      <c r="AA102" s="44">
        <v>399950.39999999997</v>
      </c>
      <c r="AB102" s="44">
        <v>291846.08</v>
      </c>
      <c r="AC102" s="44">
        <f t="shared" si="7"/>
        <v>297717.68</v>
      </c>
      <c r="AD102" s="227">
        <v>8908797.120000001</v>
      </c>
      <c r="AE102" s="227">
        <v>8826852.1500000004</v>
      </c>
      <c r="AF102" s="244">
        <f t="shared" si="5"/>
        <v>-81944.970000000671</v>
      </c>
      <c r="AG102" s="244">
        <f t="shared" si="6"/>
        <v>-12.289287642471606</v>
      </c>
    </row>
    <row r="103" spans="1:33">
      <c r="A103" s="32">
        <v>272</v>
      </c>
      <c r="B103" s="229" t="s">
        <v>115</v>
      </c>
      <c r="C103" s="233">
        <v>48295</v>
      </c>
      <c r="D103" s="233">
        <v>48367</v>
      </c>
      <c r="E103" s="34">
        <v>2985</v>
      </c>
      <c r="F103" s="34">
        <v>2912</v>
      </c>
      <c r="G103" s="34">
        <v>560</v>
      </c>
      <c r="H103" s="34">
        <v>536</v>
      </c>
      <c r="I103" s="34">
        <v>3829</v>
      </c>
      <c r="J103" s="34">
        <v>3737</v>
      </c>
      <c r="K103" s="34">
        <v>1924</v>
      </c>
      <c r="L103" s="34">
        <v>1991</v>
      </c>
      <c r="M103" s="34">
        <v>38997</v>
      </c>
      <c r="N103" s="34">
        <v>39191</v>
      </c>
      <c r="O103" s="34">
        <v>26560</v>
      </c>
      <c r="P103" s="34">
        <v>26626</v>
      </c>
      <c r="R103" s="44">
        <v>25223100.750000004</v>
      </c>
      <c r="S103" s="44">
        <v>25566224.32</v>
      </c>
      <c r="T103" s="44">
        <v>5026336</v>
      </c>
      <c r="U103" s="44">
        <v>5004031.68</v>
      </c>
      <c r="V103" s="44">
        <v>28965963.810000002</v>
      </c>
      <c r="W103" s="44">
        <v>29900222.809999999</v>
      </c>
      <c r="X103" s="44">
        <v>24906083.800000001</v>
      </c>
      <c r="Y103" s="44">
        <v>26991150.780000001</v>
      </c>
      <c r="Z103" s="44">
        <v>2579261.58</v>
      </c>
      <c r="AA103" s="44">
        <v>2693205.52</v>
      </c>
      <c r="AB103" s="44">
        <v>2217228.8000000003</v>
      </c>
      <c r="AC103" s="44">
        <f t="shared" si="7"/>
        <v>2298356.3199999998</v>
      </c>
      <c r="AD103" s="227">
        <v>88917974.739999995</v>
      </c>
      <c r="AE103" s="227">
        <v>92453191.429999992</v>
      </c>
      <c r="AF103" s="244">
        <f t="shared" si="5"/>
        <v>3535216.6899999976</v>
      </c>
      <c r="AG103" s="244">
        <f t="shared" si="6"/>
        <v>73.091502263940242</v>
      </c>
    </row>
    <row r="104" spans="1:33">
      <c r="A104" s="32">
        <v>273</v>
      </c>
      <c r="B104" s="229" t="s">
        <v>116</v>
      </c>
      <c r="C104" s="233">
        <v>4011</v>
      </c>
      <c r="D104" s="233">
        <v>3987</v>
      </c>
      <c r="E104" s="34">
        <v>186</v>
      </c>
      <c r="F104" s="34">
        <v>189</v>
      </c>
      <c r="G104" s="34">
        <v>44</v>
      </c>
      <c r="H104" s="34">
        <v>33</v>
      </c>
      <c r="I104" s="34">
        <v>287</v>
      </c>
      <c r="J104" s="34">
        <v>279</v>
      </c>
      <c r="K104" s="34">
        <v>135</v>
      </c>
      <c r="L104" s="34">
        <v>151</v>
      </c>
      <c r="M104" s="34">
        <v>3359</v>
      </c>
      <c r="N104" s="34">
        <v>3335</v>
      </c>
      <c r="O104" s="34">
        <v>2167</v>
      </c>
      <c r="P104" s="34">
        <v>2133</v>
      </c>
      <c r="R104" s="44">
        <v>1571690.7000000002</v>
      </c>
      <c r="S104" s="44">
        <v>1659346.29</v>
      </c>
      <c r="T104" s="44">
        <v>394926.4</v>
      </c>
      <c r="U104" s="44">
        <v>308084.03999999998</v>
      </c>
      <c r="V104" s="44">
        <v>2171123.4300000002</v>
      </c>
      <c r="W104" s="44">
        <v>2232315.27</v>
      </c>
      <c r="X104" s="44">
        <v>1747568.25</v>
      </c>
      <c r="Y104" s="44">
        <v>2047043.58</v>
      </c>
      <c r="Z104" s="44">
        <v>222164.26</v>
      </c>
      <c r="AA104" s="44">
        <v>229181.19999999998</v>
      </c>
      <c r="AB104" s="44">
        <v>180901.16</v>
      </c>
      <c r="AC104" s="44">
        <f t="shared" si="7"/>
        <v>184120.56</v>
      </c>
      <c r="AD104" s="227">
        <v>6288374.2000000002</v>
      </c>
      <c r="AE104" s="227">
        <v>6660090.9399999995</v>
      </c>
      <c r="AF104" s="244">
        <f t="shared" si="5"/>
        <v>371716.73999999929</v>
      </c>
      <c r="AG104" s="244">
        <f t="shared" si="6"/>
        <v>93.23218961625264</v>
      </c>
    </row>
    <row r="105" spans="1:33">
      <c r="A105" s="32">
        <v>275</v>
      </c>
      <c r="B105" s="229" t="s">
        <v>117</v>
      </c>
      <c r="C105" s="233">
        <v>2499</v>
      </c>
      <c r="D105" s="233">
        <v>2441</v>
      </c>
      <c r="E105" s="34">
        <v>93</v>
      </c>
      <c r="F105" s="34">
        <v>89</v>
      </c>
      <c r="G105" s="34">
        <v>23</v>
      </c>
      <c r="H105" s="34">
        <v>20</v>
      </c>
      <c r="I105" s="34">
        <v>133</v>
      </c>
      <c r="J105" s="34">
        <v>132</v>
      </c>
      <c r="K105" s="34">
        <v>92</v>
      </c>
      <c r="L105" s="34">
        <v>88</v>
      </c>
      <c r="M105" s="34">
        <v>2158</v>
      </c>
      <c r="N105" s="34">
        <v>2112</v>
      </c>
      <c r="O105" s="34">
        <v>1195</v>
      </c>
      <c r="P105" s="34">
        <v>1154</v>
      </c>
      <c r="R105" s="44">
        <v>785845.35000000009</v>
      </c>
      <c r="S105" s="44">
        <v>781385.29</v>
      </c>
      <c r="T105" s="44">
        <v>206438.80000000002</v>
      </c>
      <c r="U105" s="44">
        <v>186717.59999999998</v>
      </c>
      <c r="V105" s="44">
        <v>1006130.37</v>
      </c>
      <c r="W105" s="44">
        <v>1056149.1599999999</v>
      </c>
      <c r="X105" s="44">
        <v>1190935.4000000001</v>
      </c>
      <c r="Y105" s="44">
        <v>1192979.04</v>
      </c>
      <c r="Z105" s="44">
        <v>142730.12</v>
      </c>
      <c r="AA105" s="44">
        <v>145136.63999999998</v>
      </c>
      <c r="AB105" s="44">
        <v>99758.6</v>
      </c>
      <c r="AC105" s="44">
        <f t="shared" si="7"/>
        <v>99613.28</v>
      </c>
      <c r="AD105" s="227">
        <v>3431838.64</v>
      </c>
      <c r="AE105" s="227">
        <v>3461981.01</v>
      </c>
      <c r="AF105" s="244">
        <f t="shared" si="5"/>
        <v>30142.369999999646</v>
      </c>
      <c r="AG105" s="244">
        <f t="shared" si="6"/>
        <v>12.348369520688097</v>
      </c>
    </row>
    <row r="106" spans="1:33">
      <c r="A106" s="32">
        <v>276</v>
      </c>
      <c r="B106" s="229" t="s">
        <v>118</v>
      </c>
      <c r="C106" s="233">
        <v>15136</v>
      </c>
      <c r="D106" s="233">
        <v>15071</v>
      </c>
      <c r="E106" s="34">
        <v>1022</v>
      </c>
      <c r="F106" s="34">
        <v>1009</v>
      </c>
      <c r="G106" s="34">
        <v>183</v>
      </c>
      <c r="H106" s="34">
        <v>182</v>
      </c>
      <c r="I106" s="34">
        <v>1380</v>
      </c>
      <c r="J106" s="34">
        <v>1309</v>
      </c>
      <c r="K106" s="34">
        <v>703</v>
      </c>
      <c r="L106" s="34">
        <v>696</v>
      </c>
      <c r="M106" s="34">
        <v>11848</v>
      </c>
      <c r="N106" s="34">
        <v>11875</v>
      </c>
      <c r="O106" s="34">
        <v>8538</v>
      </c>
      <c r="P106" s="34">
        <v>8484</v>
      </c>
      <c r="R106" s="44">
        <v>8635848.9000000004</v>
      </c>
      <c r="S106" s="44">
        <v>8858626.4900000002</v>
      </c>
      <c r="T106" s="44">
        <v>1642534.8</v>
      </c>
      <c r="U106" s="44">
        <v>1699130.16</v>
      </c>
      <c r="V106" s="44">
        <v>10439548.200000001</v>
      </c>
      <c r="W106" s="44">
        <v>10473479.17</v>
      </c>
      <c r="X106" s="44">
        <v>9100299.8499999996</v>
      </c>
      <c r="Y106" s="44">
        <v>9435379.6799999997</v>
      </c>
      <c r="Z106" s="44">
        <v>783626.72</v>
      </c>
      <c r="AA106" s="44">
        <v>816050</v>
      </c>
      <c r="AB106" s="44">
        <v>712752.24</v>
      </c>
      <c r="AC106" s="44">
        <f t="shared" si="7"/>
        <v>732338.87999999989</v>
      </c>
      <c r="AD106" s="227">
        <v>31314610.709999997</v>
      </c>
      <c r="AE106" s="227">
        <v>32015004.379999999</v>
      </c>
      <c r="AF106" s="244">
        <f t="shared" si="5"/>
        <v>700393.67000000179</v>
      </c>
      <c r="AG106" s="244">
        <f t="shared" si="6"/>
        <v>46.472939420078411</v>
      </c>
    </row>
    <row r="107" spans="1:33">
      <c r="A107" s="32">
        <v>280</v>
      </c>
      <c r="B107" s="229" t="s">
        <v>119</v>
      </c>
      <c r="C107" s="233">
        <v>2015</v>
      </c>
      <c r="D107" s="233">
        <v>1986</v>
      </c>
      <c r="E107" s="34">
        <v>80</v>
      </c>
      <c r="F107" s="34">
        <v>73</v>
      </c>
      <c r="G107" s="34">
        <v>23</v>
      </c>
      <c r="H107" s="34">
        <v>16</v>
      </c>
      <c r="I107" s="34">
        <v>130</v>
      </c>
      <c r="J107" s="34">
        <v>130</v>
      </c>
      <c r="K107" s="34">
        <v>75</v>
      </c>
      <c r="L107" s="34">
        <v>75</v>
      </c>
      <c r="M107" s="34">
        <v>1707</v>
      </c>
      <c r="N107" s="34">
        <v>1692</v>
      </c>
      <c r="O107" s="34">
        <v>1051</v>
      </c>
      <c r="P107" s="34">
        <v>1034</v>
      </c>
      <c r="R107" s="44">
        <v>675996</v>
      </c>
      <c r="S107" s="44">
        <v>640911.53</v>
      </c>
      <c r="T107" s="44">
        <v>206438.80000000002</v>
      </c>
      <c r="U107" s="44">
        <v>149374.07999999999</v>
      </c>
      <c r="V107" s="44">
        <v>983435.70000000007</v>
      </c>
      <c r="W107" s="44">
        <v>1040146.9</v>
      </c>
      <c r="X107" s="44">
        <v>970871.25</v>
      </c>
      <c r="Y107" s="44">
        <v>1016743.5</v>
      </c>
      <c r="Z107" s="44">
        <v>112900.98</v>
      </c>
      <c r="AA107" s="44">
        <v>116274.24000000001</v>
      </c>
      <c r="AB107" s="44">
        <v>87737.48000000001</v>
      </c>
      <c r="AC107" s="44">
        <f t="shared" si="7"/>
        <v>89254.87999999999</v>
      </c>
      <c r="AD107" s="227">
        <v>3037380.21</v>
      </c>
      <c r="AE107" s="227">
        <v>3052705.13</v>
      </c>
      <c r="AF107" s="244">
        <f t="shared" si="5"/>
        <v>15324.919999999925</v>
      </c>
      <c r="AG107" s="244">
        <f t="shared" si="6"/>
        <v>7.7164753272909996</v>
      </c>
    </row>
    <row r="108" spans="1:33">
      <c r="A108" s="32">
        <v>284</v>
      </c>
      <c r="B108" s="229" t="s">
        <v>120</v>
      </c>
      <c r="C108" s="233">
        <v>2207</v>
      </c>
      <c r="D108" s="233">
        <v>2186</v>
      </c>
      <c r="E108" s="34">
        <v>91</v>
      </c>
      <c r="F108" s="34">
        <v>90</v>
      </c>
      <c r="G108" s="34">
        <v>14</v>
      </c>
      <c r="H108" s="34">
        <v>21</v>
      </c>
      <c r="I108" s="34">
        <v>126</v>
      </c>
      <c r="J108" s="34">
        <v>117</v>
      </c>
      <c r="K108" s="34">
        <v>71</v>
      </c>
      <c r="L108" s="34">
        <v>70</v>
      </c>
      <c r="M108" s="34">
        <v>1905</v>
      </c>
      <c r="N108" s="34">
        <v>1888</v>
      </c>
      <c r="O108" s="34">
        <v>1113</v>
      </c>
      <c r="P108" s="34">
        <v>1094</v>
      </c>
      <c r="R108" s="44">
        <v>768945.45000000007</v>
      </c>
      <c r="S108" s="44">
        <v>790164.9</v>
      </c>
      <c r="T108" s="44">
        <v>125658.40000000001</v>
      </c>
      <c r="U108" s="44">
        <v>196053.47999999998</v>
      </c>
      <c r="V108" s="44">
        <v>953176.14</v>
      </c>
      <c r="W108" s="44">
        <v>936132.21</v>
      </c>
      <c r="X108" s="44">
        <v>919091.45000000007</v>
      </c>
      <c r="Y108" s="44">
        <v>948960.6</v>
      </c>
      <c r="Z108" s="44">
        <v>125996.7</v>
      </c>
      <c r="AA108" s="44">
        <v>129743.36</v>
      </c>
      <c r="AB108" s="44">
        <v>92913.24</v>
      </c>
      <c r="AC108" s="44">
        <f t="shared" si="7"/>
        <v>94434.079999999987</v>
      </c>
      <c r="AD108" s="227">
        <v>2985781.3800000008</v>
      </c>
      <c r="AE108" s="227">
        <v>3095488.63</v>
      </c>
      <c r="AF108" s="244">
        <f t="shared" si="5"/>
        <v>109707.24999999907</v>
      </c>
      <c r="AG108" s="244">
        <f t="shared" si="6"/>
        <v>50.186299176577798</v>
      </c>
    </row>
    <row r="109" spans="1:33">
      <c r="A109" s="32">
        <v>285</v>
      </c>
      <c r="B109" s="229" t="s">
        <v>121</v>
      </c>
      <c r="C109" s="233">
        <v>50500</v>
      </c>
      <c r="D109" s="233">
        <v>50210</v>
      </c>
      <c r="E109" s="34">
        <v>1911</v>
      </c>
      <c r="F109" s="34">
        <v>1826</v>
      </c>
      <c r="G109" s="34">
        <v>374</v>
      </c>
      <c r="H109" s="34">
        <v>372</v>
      </c>
      <c r="I109" s="34">
        <v>2787</v>
      </c>
      <c r="J109" s="34">
        <v>2695</v>
      </c>
      <c r="K109" s="34">
        <v>1608</v>
      </c>
      <c r="L109" s="34">
        <v>1583</v>
      </c>
      <c r="M109" s="34">
        <v>43820</v>
      </c>
      <c r="N109" s="34">
        <v>43734</v>
      </c>
      <c r="O109" s="34">
        <v>28188</v>
      </c>
      <c r="P109" s="34">
        <v>27902</v>
      </c>
      <c r="R109" s="44">
        <v>16147854.450000001</v>
      </c>
      <c r="S109" s="44">
        <v>16031567.860000001</v>
      </c>
      <c r="T109" s="44">
        <v>3356874.4</v>
      </c>
      <c r="U109" s="44">
        <v>3472947.36</v>
      </c>
      <c r="V109" s="44">
        <v>21083348.43</v>
      </c>
      <c r="W109" s="44">
        <v>21563045.350000001</v>
      </c>
      <c r="X109" s="44">
        <v>20815479.600000001</v>
      </c>
      <c r="Y109" s="44">
        <v>21460066.140000001</v>
      </c>
      <c r="Z109" s="44">
        <v>2898254.8</v>
      </c>
      <c r="AA109" s="44">
        <v>3005400.48</v>
      </c>
      <c r="AB109" s="44">
        <v>2353134.2400000002</v>
      </c>
      <c r="AC109" s="44">
        <f t="shared" si="7"/>
        <v>2408500.6399999997</v>
      </c>
      <c r="AD109" s="227">
        <v>66654945.920000002</v>
      </c>
      <c r="AE109" s="227">
        <v>67941527.829999998</v>
      </c>
      <c r="AF109" s="244">
        <f t="shared" si="5"/>
        <v>1286581.9099999964</v>
      </c>
      <c r="AG109" s="244">
        <f t="shared" si="6"/>
        <v>25.62401732722558</v>
      </c>
    </row>
    <row r="110" spans="1:33">
      <c r="A110" s="32">
        <v>286</v>
      </c>
      <c r="B110" s="229" t="s">
        <v>122</v>
      </c>
      <c r="C110" s="233">
        <v>78880</v>
      </c>
      <c r="D110" s="233">
        <v>78386</v>
      </c>
      <c r="E110" s="34">
        <v>3063</v>
      </c>
      <c r="F110" s="34">
        <v>2939</v>
      </c>
      <c r="G110" s="34">
        <v>628</v>
      </c>
      <c r="H110" s="34">
        <v>557</v>
      </c>
      <c r="I110" s="34">
        <v>4423</v>
      </c>
      <c r="J110" s="34">
        <v>4355</v>
      </c>
      <c r="K110" s="34">
        <v>2413</v>
      </c>
      <c r="L110" s="34">
        <v>2379</v>
      </c>
      <c r="M110" s="34">
        <v>68353</v>
      </c>
      <c r="N110" s="34">
        <v>68156</v>
      </c>
      <c r="O110" s="34">
        <v>42941</v>
      </c>
      <c r="P110" s="34">
        <v>42524</v>
      </c>
      <c r="R110" s="44">
        <v>25882196.850000001</v>
      </c>
      <c r="S110" s="44">
        <v>25803273.790000003</v>
      </c>
      <c r="T110" s="44">
        <v>5636676.7999999998</v>
      </c>
      <c r="U110" s="44">
        <v>5200085.1599999992</v>
      </c>
      <c r="V110" s="44">
        <v>33459508.470000003</v>
      </c>
      <c r="W110" s="44">
        <v>34844921.149999999</v>
      </c>
      <c r="X110" s="44">
        <v>31236164.350000001</v>
      </c>
      <c r="Y110" s="44">
        <v>32251103.82</v>
      </c>
      <c r="Z110" s="44">
        <v>4520867.42</v>
      </c>
      <c r="AA110" s="44">
        <v>4683680.32</v>
      </c>
      <c r="AB110" s="44">
        <v>3584714.68</v>
      </c>
      <c r="AC110" s="44">
        <f t="shared" si="7"/>
        <v>3670671.6799999997</v>
      </c>
      <c r="AD110" s="227">
        <v>104320128.57000001</v>
      </c>
      <c r="AE110" s="227">
        <v>106453735.92000002</v>
      </c>
      <c r="AF110" s="244">
        <f t="shared" si="5"/>
        <v>2133607.3500000089</v>
      </c>
      <c r="AG110" s="244">
        <f t="shared" si="6"/>
        <v>27.219240042864911</v>
      </c>
    </row>
    <row r="111" spans="1:33">
      <c r="A111" s="32">
        <v>287</v>
      </c>
      <c r="B111" s="229" t="s">
        <v>123</v>
      </c>
      <c r="C111" s="233">
        <v>6199</v>
      </c>
      <c r="D111" s="233">
        <v>6121</v>
      </c>
      <c r="E111" s="34">
        <v>249</v>
      </c>
      <c r="F111" s="34">
        <v>250</v>
      </c>
      <c r="G111" s="34">
        <v>48</v>
      </c>
      <c r="H111" s="34">
        <v>42</v>
      </c>
      <c r="I111" s="34">
        <v>325</v>
      </c>
      <c r="J111" s="34">
        <v>332</v>
      </c>
      <c r="K111" s="34">
        <v>193</v>
      </c>
      <c r="L111" s="34">
        <v>193</v>
      </c>
      <c r="M111" s="34">
        <v>5384</v>
      </c>
      <c r="N111" s="34">
        <v>5304</v>
      </c>
      <c r="O111" s="34">
        <v>2949</v>
      </c>
      <c r="P111" s="34">
        <v>2839</v>
      </c>
      <c r="R111" s="44">
        <v>2104037.5500000003</v>
      </c>
      <c r="S111" s="44">
        <v>2194902.5</v>
      </c>
      <c r="T111" s="44">
        <v>430828.80000000005</v>
      </c>
      <c r="U111" s="44">
        <v>392106.95999999996</v>
      </c>
      <c r="V111" s="44">
        <v>2458589.25</v>
      </c>
      <c r="W111" s="44">
        <v>2656375.16</v>
      </c>
      <c r="X111" s="44">
        <v>2498375.35</v>
      </c>
      <c r="Y111" s="44">
        <v>2616419.94</v>
      </c>
      <c r="Z111" s="44">
        <v>356097.76</v>
      </c>
      <c r="AA111" s="44">
        <v>364490.88</v>
      </c>
      <c r="AB111" s="44">
        <v>246182.52000000002</v>
      </c>
      <c r="AC111" s="44">
        <f t="shared" si="7"/>
        <v>245062.47999999998</v>
      </c>
      <c r="AD111" s="227">
        <v>8094111.2300000004</v>
      </c>
      <c r="AE111" s="227">
        <v>8469357.9199999999</v>
      </c>
      <c r="AF111" s="244">
        <f t="shared" si="5"/>
        <v>375246.68999999948</v>
      </c>
      <c r="AG111" s="244">
        <f t="shared" si="6"/>
        <v>61.304801503022297</v>
      </c>
    </row>
    <row r="112" spans="1:33">
      <c r="A112" s="32">
        <v>288</v>
      </c>
      <c r="B112" s="229" t="s">
        <v>124</v>
      </c>
      <c r="C112" s="233">
        <v>6368</v>
      </c>
      <c r="D112" s="233">
        <v>6342</v>
      </c>
      <c r="E112" s="34">
        <v>354</v>
      </c>
      <c r="F112" s="34">
        <v>356</v>
      </c>
      <c r="G112" s="34">
        <v>75</v>
      </c>
      <c r="H112" s="34">
        <v>60</v>
      </c>
      <c r="I112" s="34">
        <v>441</v>
      </c>
      <c r="J112" s="34">
        <v>433</v>
      </c>
      <c r="K112" s="34">
        <v>276</v>
      </c>
      <c r="L112" s="34">
        <v>261</v>
      </c>
      <c r="M112" s="34">
        <v>5222</v>
      </c>
      <c r="N112" s="34">
        <v>5232</v>
      </c>
      <c r="O112" s="34">
        <v>3371</v>
      </c>
      <c r="P112" s="34">
        <v>3334</v>
      </c>
      <c r="R112" s="44">
        <v>2991282.3000000003</v>
      </c>
      <c r="S112" s="44">
        <v>3125541.16</v>
      </c>
      <c r="T112" s="44">
        <v>673170</v>
      </c>
      <c r="U112" s="44">
        <v>560152.79999999993</v>
      </c>
      <c r="V112" s="44">
        <v>3336116.49</v>
      </c>
      <c r="W112" s="44">
        <v>3464489.29</v>
      </c>
      <c r="X112" s="44">
        <v>3572806.2</v>
      </c>
      <c r="Y112" s="44">
        <v>3538267.38</v>
      </c>
      <c r="Z112" s="44">
        <v>345383.08</v>
      </c>
      <c r="AA112" s="44">
        <v>359543.03999999998</v>
      </c>
      <c r="AB112" s="44">
        <v>281411.08</v>
      </c>
      <c r="AC112" s="44">
        <f t="shared" si="7"/>
        <v>287790.88</v>
      </c>
      <c r="AD112" s="227">
        <v>11200169.150000002</v>
      </c>
      <c r="AE112" s="227">
        <v>11335784.549999999</v>
      </c>
      <c r="AF112" s="244">
        <f t="shared" si="5"/>
        <v>135615.39999999665</v>
      </c>
      <c r="AG112" s="244">
        <f t="shared" si="6"/>
        <v>21.383695994953744</v>
      </c>
    </row>
    <row r="113" spans="1:33">
      <c r="A113" s="32">
        <v>290</v>
      </c>
      <c r="B113" s="229" t="s">
        <v>125</v>
      </c>
      <c r="C113" s="233">
        <v>7582</v>
      </c>
      <c r="D113" s="233">
        <v>7483</v>
      </c>
      <c r="E113" s="34">
        <v>211</v>
      </c>
      <c r="F113" s="34">
        <v>221</v>
      </c>
      <c r="G113" s="34">
        <v>50</v>
      </c>
      <c r="H113" s="34">
        <v>36</v>
      </c>
      <c r="I113" s="34">
        <v>337</v>
      </c>
      <c r="J113" s="34">
        <v>325</v>
      </c>
      <c r="K113" s="34">
        <v>222</v>
      </c>
      <c r="L113" s="34">
        <v>226</v>
      </c>
      <c r="M113" s="34">
        <v>6762</v>
      </c>
      <c r="N113" s="34">
        <v>6675</v>
      </c>
      <c r="O113" s="34">
        <v>3592</v>
      </c>
      <c r="P113" s="34">
        <v>3474</v>
      </c>
      <c r="R113" s="44">
        <v>1782939.4500000002</v>
      </c>
      <c r="S113" s="44">
        <v>1940293.81</v>
      </c>
      <c r="T113" s="44">
        <v>448780</v>
      </c>
      <c r="U113" s="44">
        <v>336091.68</v>
      </c>
      <c r="V113" s="44">
        <v>2549367.9300000002</v>
      </c>
      <c r="W113" s="44">
        <v>2600367.25</v>
      </c>
      <c r="X113" s="44">
        <v>2873778.9000000004</v>
      </c>
      <c r="Y113" s="44">
        <v>3063787.08</v>
      </c>
      <c r="Z113" s="44">
        <v>447238.68</v>
      </c>
      <c r="AA113" s="44">
        <v>458706</v>
      </c>
      <c r="AB113" s="44">
        <v>299860.16000000003</v>
      </c>
      <c r="AC113" s="44">
        <f t="shared" si="7"/>
        <v>299875.68</v>
      </c>
      <c r="AD113" s="227">
        <v>8401965.120000001</v>
      </c>
      <c r="AE113" s="227">
        <v>8699121.5</v>
      </c>
      <c r="AF113" s="244">
        <f t="shared" si="5"/>
        <v>297156.37999999896</v>
      </c>
      <c r="AG113" s="244">
        <f t="shared" si="6"/>
        <v>39.710861953761722</v>
      </c>
    </row>
    <row r="114" spans="1:33">
      <c r="A114" s="32">
        <v>291</v>
      </c>
      <c r="B114" s="229" t="s">
        <v>126</v>
      </c>
      <c r="C114" s="233">
        <v>2092</v>
      </c>
      <c r="D114" s="233">
        <v>2038</v>
      </c>
      <c r="E114" s="34">
        <v>56</v>
      </c>
      <c r="F114" s="34">
        <v>47</v>
      </c>
      <c r="G114" s="34">
        <v>7</v>
      </c>
      <c r="H114" s="34">
        <v>15</v>
      </c>
      <c r="I114" s="34">
        <v>78</v>
      </c>
      <c r="J114" s="34">
        <v>71</v>
      </c>
      <c r="K114" s="34">
        <v>47</v>
      </c>
      <c r="L114" s="34">
        <v>48</v>
      </c>
      <c r="M114" s="34">
        <v>1904</v>
      </c>
      <c r="N114" s="34">
        <v>1857</v>
      </c>
      <c r="O114" s="34">
        <v>909</v>
      </c>
      <c r="P114" s="34">
        <v>861</v>
      </c>
      <c r="R114" s="44">
        <v>473197.20000000007</v>
      </c>
      <c r="S114" s="44">
        <v>412641.67000000004</v>
      </c>
      <c r="T114" s="44">
        <v>62829.200000000004</v>
      </c>
      <c r="U114" s="44">
        <v>140038.19999999998</v>
      </c>
      <c r="V114" s="44">
        <v>590061.42000000004</v>
      </c>
      <c r="W114" s="44">
        <v>568080.23</v>
      </c>
      <c r="X114" s="44">
        <v>608412.65</v>
      </c>
      <c r="Y114" s="44">
        <v>650715.84</v>
      </c>
      <c r="Z114" s="44">
        <v>125930.56</v>
      </c>
      <c r="AA114" s="44">
        <v>127613.04</v>
      </c>
      <c r="AB114" s="44">
        <v>75883.320000000007</v>
      </c>
      <c r="AC114" s="44">
        <f t="shared" si="7"/>
        <v>74321.51999999999</v>
      </c>
      <c r="AD114" s="227">
        <v>1936314.3500000003</v>
      </c>
      <c r="AE114" s="227">
        <v>1973410.5</v>
      </c>
      <c r="AF114" s="244">
        <f t="shared" si="5"/>
        <v>37096.149999999674</v>
      </c>
      <c r="AG114" s="244">
        <f t="shared" si="6"/>
        <v>18.202232580961567</v>
      </c>
    </row>
    <row r="115" spans="1:33">
      <c r="A115" s="32">
        <v>297</v>
      </c>
      <c r="B115" s="229" t="s">
        <v>127</v>
      </c>
      <c r="C115" s="233">
        <v>124021</v>
      </c>
      <c r="D115" s="233">
        <v>125666</v>
      </c>
      <c r="E115" s="34">
        <v>6217</v>
      </c>
      <c r="F115" s="34">
        <v>6301</v>
      </c>
      <c r="G115" s="34">
        <v>1081</v>
      </c>
      <c r="H115" s="34">
        <v>1084</v>
      </c>
      <c r="I115" s="34">
        <v>7556</v>
      </c>
      <c r="J115" s="34">
        <v>7479</v>
      </c>
      <c r="K115" s="34">
        <v>3690</v>
      </c>
      <c r="L115" s="34">
        <v>3863</v>
      </c>
      <c r="M115" s="34">
        <v>105477</v>
      </c>
      <c r="N115" s="34">
        <v>106939</v>
      </c>
      <c r="O115" s="34">
        <v>75100</v>
      </c>
      <c r="P115" s="34">
        <v>75954</v>
      </c>
      <c r="R115" s="44">
        <v>52533339.150000006</v>
      </c>
      <c r="S115" s="44">
        <v>55320322.610000007</v>
      </c>
      <c r="T115" s="44">
        <v>9702623.5999999996</v>
      </c>
      <c r="U115" s="44">
        <v>10120093.92</v>
      </c>
      <c r="V115" s="44">
        <v>57160308.840000004</v>
      </c>
      <c r="W115" s="44">
        <v>59840451.270000003</v>
      </c>
      <c r="X115" s="44">
        <v>47766865.5</v>
      </c>
      <c r="Y115" s="44">
        <v>52369068.539999999</v>
      </c>
      <c r="Z115" s="44">
        <v>6976248.7800000003</v>
      </c>
      <c r="AA115" s="44">
        <v>7348848.0800000001</v>
      </c>
      <c r="AB115" s="44">
        <v>6269348</v>
      </c>
      <c r="AC115" s="44">
        <f t="shared" si="7"/>
        <v>6556349.2799999993</v>
      </c>
      <c r="AD115" s="227">
        <v>180408733.87</v>
      </c>
      <c r="AE115" s="227">
        <v>191555133.70000002</v>
      </c>
      <c r="AF115" s="244">
        <f t="shared" si="5"/>
        <v>11146399.830000013</v>
      </c>
      <c r="AG115" s="244">
        <f t="shared" si="6"/>
        <v>88.698612432957304</v>
      </c>
    </row>
    <row r="116" spans="1:33">
      <c r="A116" s="229">
        <v>300</v>
      </c>
      <c r="B116" s="229" t="s">
        <v>128</v>
      </c>
      <c r="C116" s="233">
        <v>3381</v>
      </c>
      <c r="D116" s="233">
        <v>3335</v>
      </c>
      <c r="E116" s="34">
        <v>123</v>
      </c>
      <c r="F116" s="34">
        <v>124</v>
      </c>
      <c r="G116" s="34">
        <v>33</v>
      </c>
      <c r="H116" s="34">
        <v>25</v>
      </c>
      <c r="I116" s="34">
        <v>185</v>
      </c>
      <c r="J116" s="34">
        <v>186</v>
      </c>
      <c r="K116" s="34">
        <v>123</v>
      </c>
      <c r="L116" s="34">
        <v>111</v>
      </c>
      <c r="M116" s="34">
        <v>2917</v>
      </c>
      <c r="N116" s="34">
        <v>2889</v>
      </c>
      <c r="O116" s="34">
        <v>1654</v>
      </c>
      <c r="P116" s="34">
        <v>1659</v>
      </c>
      <c r="R116" s="44">
        <v>1039343.8500000001</v>
      </c>
      <c r="S116" s="44">
        <v>1088671.6400000001</v>
      </c>
      <c r="T116" s="44">
        <v>296194.8</v>
      </c>
      <c r="U116" s="44">
        <v>233396.99999999997</v>
      </c>
      <c r="V116" s="44">
        <v>1399504.6500000001</v>
      </c>
      <c r="W116" s="44">
        <v>1488210.18</v>
      </c>
      <c r="X116" s="44">
        <v>1592228.85</v>
      </c>
      <c r="Y116" s="44">
        <v>1504780.38</v>
      </c>
      <c r="Z116" s="44">
        <v>192930.38</v>
      </c>
      <c r="AA116" s="44">
        <v>198532.08</v>
      </c>
      <c r="AB116" s="44">
        <v>138075.92000000001</v>
      </c>
      <c r="AC116" s="44">
        <f t="shared" si="7"/>
        <v>143204.87999999998</v>
      </c>
      <c r="AD116" s="227">
        <v>4658278.45</v>
      </c>
      <c r="AE116" s="227">
        <v>4656796.16</v>
      </c>
      <c r="AF116" s="244">
        <f t="shared" si="5"/>
        <v>-1482.2900000000373</v>
      </c>
      <c r="AG116" s="244">
        <f t="shared" si="6"/>
        <v>-0.44446476761620307</v>
      </c>
    </row>
    <row r="117" spans="1:33">
      <c r="A117" s="32">
        <v>301</v>
      </c>
      <c r="B117" s="229" t="s">
        <v>129</v>
      </c>
      <c r="C117" s="233">
        <v>19759</v>
      </c>
      <c r="D117" s="233">
        <v>19509</v>
      </c>
      <c r="E117" s="34">
        <v>847</v>
      </c>
      <c r="F117" s="34">
        <v>806</v>
      </c>
      <c r="G117" s="34">
        <v>195</v>
      </c>
      <c r="H117" s="34">
        <v>162</v>
      </c>
      <c r="I117" s="34">
        <v>1282</v>
      </c>
      <c r="J117" s="34">
        <v>1253</v>
      </c>
      <c r="K117" s="34">
        <v>721</v>
      </c>
      <c r="L117" s="34">
        <v>716</v>
      </c>
      <c r="M117" s="34">
        <v>16714</v>
      </c>
      <c r="N117" s="34">
        <v>16572</v>
      </c>
      <c r="O117" s="34">
        <v>9970</v>
      </c>
      <c r="P117" s="34">
        <v>9759</v>
      </c>
      <c r="R117" s="44">
        <v>7157107.6500000004</v>
      </c>
      <c r="S117" s="44">
        <v>7076365.6600000001</v>
      </c>
      <c r="T117" s="44">
        <v>1750242</v>
      </c>
      <c r="U117" s="44">
        <v>1512412.5599999998</v>
      </c>
      <c r="V117" s="44">
        <v>9698188.9800000004</v>
      </c>
      <c r="W117" s="44">
        <v>10025415.890000001</v>
      </c>
      <c r="X117" s="44">
        <v>9333308.9500000011</v>
      </c>
      <c r="Y117" s="44">
        <v>9706511.2799999993</v>
      </c>
      <c r="Z117" s="44">
        <v>1105463.96</v>
      </c>
      <c r="AA117" s="44">
        <v>1138827.8400000001</v>
      </c>
      <c r="AB117" s="44">
        <v>832295.60000000009</v>
      </c>
      <c r="AC117" s="44">
        <f t="shared" si="7"/>
        <v>842396.87999999989</v>
      </c>
      <c r="AD117" s="227">
        <v>29876607.140000008</v>
      </c>
      <c r="AE117" s="227">
        <v>30301930.109999999</v>
      </c>
      <c r="AF117" s="244">
        <f t="shared" si="5"/>
        <v>425322.96999999136</v>
      </c>
      <c r="AG117" s="244">
        <f t="shared" si="6"/>
        <v>21.801372187195209</v>
      </c>
    </row>
    <row r="118" spans="1:33">
      <c r="A118" s="32">
        <v>304</v>
      </c>
      <c r="B118" s="229" t="s">
        <v>130</v>
      </c>
      <c r="C118" s="233">
        <v>949</v>
      </c>
      <c r="D118" s="233">
        <v>970</v>
      </c>
      <c r="E118" s="34">
        <v>20</v>
      </c>
      <c r="F118" s="243">
        <v>19</v>
      </c>
      <c r="G118" s="243">
        <v>6</v>
      </c>
      <c r="H118" s="243">
        <v>5</v>
      </c>
      <c r="I118" s="243">
        <v>35</v>
      </c>
      <c r="J118" s="243">
        <v>35</v>
      </c>
      <c r="K118" s="243">
        <v>18</v>
      </c>
      <c r="L118" s="243">
        <v>16</v>
      </c>
      <c r="M118" s="243">
        <v>870</v>
      </c>
      <c r="N118" s="34">
        <v>895</v>
      </c>
      <c r="O118" s="34">
        <v>459</v>
      </c>
      <c r="P118" s="34">
        <v>465</v>
      </c>
      <c r="R118" s="44">
        <v>168999</v>
      </c>
      <c r="S118" s="44">
        <v>166812.59000000003</v>
      </c>
      <c r="T118" s="44">
        <v>53853.600000000006</v>
      </c>
      <c r="U118" s="44">
        <v>46679.399999999994</v>
      </c>
      <c r="V118" s="44">
        <v>264771.15000000002</v>
      </c>
      <c r="W118" s="44">
        <v>280039.55</v>
      </c>
      <c r="X118" s="44">
        <v>233009.1</v>
      </c>
      <c r="Y118" s="44">
        <v>216905.28</v>
      </c>
      <c r="Z118" s="44">
        <v>57541.8</v>
      </c>
      <c r="AA118" s="44">
        <v>61504.4</v>
      </c>
      <c r="AB118" s="44">
        <v>38317.32</v>
      </c>
      <c r="AC118" s="44">
        <f t="shared" si="7"/>
        <v>40138.799999999996</v>
      </c>
      <c r="AD118" s="227">
        <v>816491.97</v>
      </c>
      <c r="AE118" s="227">
        <v>812080.02000000014</v>
      </c>
      <c r="AF118" s="244">
        <f t="shared" si="5"/>
        <v>-4411.949999999837</v>
      </c>
      <c r="AG118" s="244">
        <f t="shared" si="6"/>
        <v>-4.5484020618555023</v>
      </c>
    </row>
    <row r="119" spans="1:33">
      <c r="A119" s="32">
        <v>305</v>
      </c>
      <c r="B119" s="229" t="s">
        <v>131</v>
      </c>
      <c r="C119" s="233">
        <v>15019</v>
      </c>
      <c r="D119" s="233">
        <v>14876</v>
      </c>
      <c r="E119" s="34">
        <v>624</v>
      </c>
      <c r="F119" s="34">
        <v>602</v>
      </c>
      <c r="G119" s="34">
        <v>133</v>
      </c>
      <c r="H119" s="34">
        <v>106</v>
      </c>
      <c r="I119" s="34">
        <v>994</v>
      </c>
      <c r="J119" s="34">
        <v>963</v>
      </c>
      <c r="K119" s="34">
        <v>540</v>
      </c>
      <c r="L119" s="34">
        <v>553</v>
      </c>
      <c r="M119" s="34">
        <v>12728</v>
      </c>
      <c r="N119" s="34">
        <v>12652</v>
      </c>
      <c r="O119" s="34">
        <v>7791</v>
      </c>
      <c r="P119" s="34">
        <v>7661</v>
      </c>
      <c r="R119" s="44">
        <v>5272768.8000000007</v>
      </c>
      <c r="S119" s="44">
        <v>5285325.2200000007</v>
      </c>
      <c r="T119" s="44">
        <v>1193754.8</v>
      </c>
      <c r="U119" s="44">
        <v>989603.27999999991</v>
      </c>
      <c r="V119" s="44">
        <v>7519500.6600000001</v>
      </c>
      <c r="W119" s="44">
        <v>7705088.1900000004</v>
      </c>
      <c r="X119" s="44">
        <v>6990273</v>
      </c>
      <c r="Y119" s="44">
        <v>7496788.7400000002</v>
      </c>
      <c r="Z119" s="44">
        <v>841829.92</v>
      </c>
      <c r="AA119" s="44">
        <v>869445.44</v>
      </c>
      <c r="AB119" s="44">
        <v>650392.68000000005</v>
      </c>
      <c r="AC119" s="44">
        <f t="shared" si="7"/>
        <v>661297.5199999999</v>
      </c>
      <c r="AD119" s="227">
        <v>22468519.860000003</v>
      </c>
      <c r="AE119" s="227">
        <v>23007548.390000001</v>
      </c>
      <c r="AF119" s="244">
        <f t="shared" si="5"/>
        <v>539028.52999999747</v>
      </c>
      <c r="AG119" s="244">
        <f t="shared" si="6"/>
        <v>36.234776149502387</v>
      </c>
    </row>
    <row r="120" spans="1:33">
      <c r="A120" s="32">
        <v>309</v>
      </c>
      <c r="B120" s="229" t="s">
        <v>132</v>
      </c>
      <c r="C120" s="233">
        <v>6409</v>
      </c>
      <c r="D120" s="233">
        <v>6444</v>
      </c>
      <c r="E120" s="34">
        <v>206</v>
      </c>
      <c r="F120" s="34">
        <v>213</v>
      </c>
      <c r="G120" s="34">
        <v>49</v>
      </c>
      <c r="H120" s="34">
        <v>46</v>
      </c>
      <c r="I120" s="34">
        <v>408</v>
      </c>
      <c r="J120" s="34">
        <v>395</v>
      </c>
      <c r="K120" s="34">
        <v>205</v>
      </c>
      <c r="L120" s="34">
        <v>226</v>
      </c>
      <c r="M120" s="34">
        <v>5541</v>
      </c>
      <c r="N120" s="34">
        <v>5564</v>
      </c>
      <c r="O120" s="34">
        <v>3175</v>
      </c>
      <c r="P120" s="34">
        <v>3162</v>
      </c>
      <c r="R120" s="44">
        <v>1740689.7000000002</v>
      </c>
      <c r="S120" s="44">
        <v>1870056.9300000002</v>
      </c>
      <c r="T120" s="44">
        <v>439804.4</v>
      </c>
      <c r="U120" s="44">
        <v>429450.48</v>
      </c>
      <c r="V120" s="44">
        <v>3086475.12</v>
      </c>
      <c r="W120" s="44">
        <v>3160446.35</v>
      </c>
      <c r="X120" s="44">
        <v>2653714.75</v>
      </c>
      <c r="Y120" s="44">
        <v>3063787.08</v>
      </c>
      <c r="Z120" s="44">
        <v>366481.74</v>
      </c>
      <c r="AA120" s="44">
        <v>382358.08</v>
      </c>
      <c r="AB120" s="44">
        <v>265049</v>
      </c>
      <c r="AC120" s="44">
        <f t="shared" si="7"/>
        <v>272943.83999999997</v>
      </c>
      <c r="AD120" s="227">
        <v>8552214.7100000009</v>
      </c>
      <c r="AE120" s="227">
        <v>9179042.7599999998</v>
      </c>
      <c r="AF120" s="244">
        <f t="shared" si="5"/>
        <v>626828.04999999888</v>
      </c>
      <c r="AG120" s="244">
        <f t="shared" si="6"/>
        <v>97.273130043451104</v>
      </c>
    </row>
    <row r="121" spans="1:33">
      <c r="A121" s="32">
        <v>312</v>
      </c>
      <c r="B121" s="229" t="s">
        <v>133</v>
      </c>
      <c r="C121" s="233">
        <v>1174</v>
      </c>
      <c r="D121" s="233">
        <v>1155</v>
      </c>
      <c r="E121" s="34">
        <v>53</v>
      </c>
      <c r="F121" s="34">
        <v>45</v>
      </c>
      <c r="G121" s="34">
        <v>6</v>
      </c>
      <c r="H121" s="34">
        <v>14</v>
      </c>
      <c r="I121" s="34">
        <v>93</v>
      </c>
      <c r="J121" s="34">
        <v>85</v>
      </c>
      <c r="K121" s="34">
        <v>45</v>
      </c>
      <c r="L121" s="34">
        <v>49</v>
      </c>
      <c r="M121" s="34">
        <v>977</v>
      </c>
      <c r="N121" s="34">
        <v>962</v>
      </c>
      <c r="O121" s="34">
        <v>503</v>
      </c>
      <c r="P121" s="34">
        <v>469</v>
      </c>
      <c r="R121" s="44">
        <v>447847.35000000003</v>
      </c>
      <c r="S121" s="44">
        <v>395082.45</v>
      </c>
      <c r="T121" s="44">
        <v>53853.600000000006</v>
      </c>
      <c r="U121" s="44">
        <v>130702.31999999999</v>
      </c>
      <c r="V121" s="44">
        <v>703534.77</v>
      </c>
      <c r="W121" s="44">
        <v>680096.05</v>
      </c>
      <c r="X121" s="44">
        <v>582522.75</v>
      </c>
      <c r="Y121" s="44">
        <v>664272.42000000004</v>
      </c>
      <c r="Z121" s="44">
        <v>64618.78</v>
      </c>
      <c r="AA121" s="44">
        <v>66108.639999999999</v>
      </c>
      <c r="AB121" s="44">
        <v>41990.44</v>
      </c>
      <c r="AC121" s="44">
        <f t="shared" si="7"/>
        <v>40484.079999999994</v>
      </c>
      <c r="AD121" s="227">
        <v>1894367.6900000002</v>
      </c>
      <c r="AE121" s="227">
        <v>1976745.9600000002</v>
      </c>
      <c r="AF121" s="244">
        <f t="shared" si="5"/>
        <v>82378.270000000019</v>
      </c>
      <c r="AG121" s="244">
        <f t="shared" si="6"/>
        <v>71.32317748917751</v>
      </c>
    </row>
    <row r="122" spans="1:33">
      <c r="A122" s="32">
        <v>316</v>
      </c>
      <c r="B122" s="229" t="s">
        <v>134</v>
      </c>
      <c r="C122" s="233">
        <v>4114</v>
      </c>
      <c r="D122" s="233">
        <v>4093</v>
      </c>
      <c r="E122" s="34">
        <v>150</v>
      </c>
      <c r="F122" s="34">
        <v>136</v>
      </c>
      <c r="G122" s="34">
        <v>30</v>
      </c>
      <c r="H122" s="34">
        <v>33</v>
      </c>
      <c r="I122" s="34">
        <v>246</v>
      </c>
      <c r="J122" s="34">
        <v>233</v>
      </c>
      <c r="K122" s="34">
        <v>127</v>
      </c>
      <c r="L122" s="34">
        <v>133</v>
      </c>
      <c r="M122" s="34">
        <v>3561</v>
      </c>
      <c r="N122" s="34">
        <v>3558</v>
      </c>
      <c r="O122" s="34">
        <v>2262</v>
      </c>
      <c r="P122" s="34">
        <v>2247</v>
      </c>
      <c r="R122" s="44">
        <v>1267492.5</v>
      </c>
      <c r="S122" s="44">
        <v>1194026.96</v>
      </c>
      <c r="T122" s="44">
        <v>269268</v>
      </c>
      <c r="U122" s="44">
        <v>308084.03999999998</v>
      </c>
      <c r="V122" s="44">
        <v>1860962.9400000002</v>
      </c>
      <c r="W122" s="44">
        <v>1864263.29</v>
      </c>
      <c r="X122" s="44">
        <v>1644008.6500000001</v>
      </c>
      <c r="Y122" s="44">
        <v>1803025.14</v>
      </c>
      <c r="Z122" s="44">
        <v>235524.54</v>
      </c>
      <c r="AA122" s="44">
        <v>244505.76</v>
      </c>
      <c r="AB122" s="44">
        <v>188831.76</v>
      </c>
      <c r="AC122" s="44">
        <f t="shared" si="7"/>
        <v>193961.03999999998</v>
      </c>
      <c r="AD122" s="227">
        <v>5466088.3900000006</v>
      </c>
      <c r="AE122" s="227">
        <v>5607866.2299999995</v>
      </c>
      <c r="AF122" s="244">
        <f t="shared" si="5"/>
        <v>141777.83999999892</v>
      </c>
      <c r="AG122" s="244">
        <f t="shared" si="6"/>
        <v>34.639100903982147</v>
      </c>
    </row>
    <row r="123" spans="1:33">
      <c r="A123" s="32">
        <v>317</v>
      </c>
      <c r="B123" s="229" t="s">
        <v>135</v>
      </c>
      <c r="C123" s="233">
        <v>2440</v>
      </c>
      <c r="D123" s="233">
        <v>2373</v>
      </c>
      <c r="E123" s="34">
        <v>128</v>
      </c>
      <c r="F123" s="34">
        <v>122</v>
      </c>
      <c r="G123" s="34">
        <v>22</v>
      </c>
      <c r="H123" s="34">
        <v>24</v>
      </c>
      <c r="I123" s="34">
        <v>182</v>
      </c>
      <c r="J123" s="34">
        <v>176</v>
      </c>
      <c r="K123" s="34">
        <v>118</v>
      </c>
      <c r="L123" s="34">
        <v>111</v>
      </c>
      <c r="M123" s="34">
        <v>1990</v>
      </c>
      <c r="N123" s="34">
        <v>1940</v>
      </c>
      <c r="O123" s="34">
        <v>1174</v>
      </c>
      <c r="P123" s="34">
        <v>1134</v>
      </c>
      <c r="R123" s="44">
        <v>1081593.6000000001</v>
      </c>
      <c r="S123" s="44">
        <v>1071112.4200000002</v>
      </c>
      <c r="T123" s="44">
        <v>197463.2</v>
      </c>
      <c r="U123" s="44">
        <v>224061.12</v>
      </c>
      <c r="V123" s="44">
        <v>1376809.98</v>
      </c>
      <c r="W123" s="44">
        <v>1408198.8800000001</v>
      </c>
      <c r="X123" s="44">
        <v>1527504.1</v>
      </c>
      <c r="Y123" s="44">
        <v>1504780.38</v>
      </c>
      <c r="Z123" s="44">
        <v>131618.6</v>
      </c>
      <c r="AA123" s="44">
        <v>133316.79999999999</v>
      </c>
      <c r="AB123" s="44">
        <v>98005.52</v>
      </c>
      <c r="AC123" s="44">
        <f t="shared" si="7"/>
        <v>97886.87999999999</v>
      </c>
      <c r="AD123" s="227">
        <v>4412995</v>
      </c>
      <c r="AE123" s="227">
        <v>4439356.4799999995</v>
      </c>
      <c r="AF123" s="244">
        <f t="shared" si="5"/>
        <v>26361.479999999516</v>
      </c>
      <c r="AG123" s="244">
        <f t="shared" si="6"/>
        <v>11.108925410872109</v>
      </c>
    </row>
    <row r="124" spans="1:33">
      <c r="A124" s="32">
        <v>320</v>
      </c>
      <c r="B124" s="229" t="s">
        <v>136</v>
      </c>
      <c r="C124" s="233">
        <v>7030</v>
      </c>
      <c r="D124" s="233">
        <v>6954</v>
      </c>
      <c r="E124" s="34">
        <v>240</v>
      </c>
      <c r="F124" s="34">
        <v>218</v>
      </c>
      <c r="G124" s="34">
        <v>40</v>
      </c>
      <c r="H124" s="34">
        <v>37</v>
      </c>
      <c r="I124" s="34">
        <v>300</v>
      </c>
      <c r="J124" s="34">
        <v>289</v>
      </c>
      <c r="K124" s="34">
        <v>169</v>
      </c>
      <c r="L124" s="34">
        <v>167</v>
      </c>
      <c r="M124" s="34">
        <v>6281</v>
      </c>
      <c r="N124" s="34">
        <v>6243</v>
      </c>
      <c r="O124" s="34">
        <v>3265</v>
      </c>
      <c r="P124" s="34">
        <v>3226</v>
      </c>
      <c r="R124" s="44">
        <v>2027988.0000000002</v>
      </c>
      <c r="S124" s="44">
        <v>1913954.9800000002</v>
      </c>
      <c r="T124" s="44">
        <v>359024</v>
      </c>
      <c r="U124" s="44">
        <v>345427.56</v>
      </c>
      <c r="V124" s="44">
        <v>2269467</v>
      </c>
      <c r="W124" s="44">
        <v>2312326.5699999998</v>
      </c>
      <c r="X124" s="44">
        <v>2187696.5500000003</v>
      </c>
      <c r="Y124" s="44">
        <v>2263948.86</v>
      </c>
      <c r="Z124" s="44">
        <v>415425.34</v>
      </c>
      <c r="AA124" s="44">
        <v>429018.96</v>
      </c>
      <c r="AB124" s="44">
        <v>272562.2</v>
      </c>
      <c r="AC124" s="44">
        <f t="shared" si="7"/>
        <v>278468.32</v>
      </c>
      <c r="AD124" s="227">
        <v>7532163.0900000008</v>
      </c>
      <c r="AE124" s="227">
        <v>7543145.2499999991</v>
      </c>
      <c r="AF124" s="244">
        <f t="shared" si="5"/>
        <v>10982.159999998286</v>
      </c>
      <c r="AG124" s="244">
        <f t="shared" si="6"/>
        <v>1.5792579810178726</v>
      </c>
    </row>
    <row r="125" spans="1:33">
      <c r="A125" s="32">
        <v>322</v>
      </c>
      <c r="B125" s="229" t="s">
        <v>137</v>
      </c>
      <c r="C125" s="233">
        <v>6462</v>
      </c>
      <c r="D125" s="233">
        <v>6371</v>
      </c>
      <c r="E125" s="34">
        <v>241</v>
      </c>
      <c r="F125" s="34">
        <v>223</v>
      </c>
      <c r="G125" s="34">
        <v>46</v>
      </c>
      <c r="H125" s="34">
        <v>53</v>
      </c>
      <c r="I125" s="34">
        <v>338</v>
      </c>
      <c r="J125" s="34">
        <v>321</v>
      </c>
      <c r="K125" s="34">
        <v>185</v>
      </c>
      <c r="L125" s="34">
        <v>193</v>
      </c>
      <c r="M125" s="34">
        <v>5652</v>
      </c>
      <c r="N125" s="34">
        <v>5581</v>
      </c>
      <c r="O125" s="34">
        <v>3191</v>
      </c>
      <c r="P125" s="34">
        <v>3111</v>
      </c>
      <c r="R125" s="44">
        <v>2036437.9500000002</v>
      </c>
      <c r="S125" s="44">
        <v>1957853.03</v>
      </c>
      <c r="T125" s="44">
        <v>412877.60000000003</v>
      </c>
      <c r="U125" s="44">
        <v>494801.63999999996</v>
      </c>
      <c r="V125" s="44">
        <v>2556932.8200000003</v>
      </c>
      <c r="W125" s="44">
        <v>2568362.73</v>
      </c>
      <c r="X125" s="44">
        <v>2394815.75</v>
      </c>
      <c r="Y125" s="44">
        <v>2616419.94</v>
      </c>
      <c r="Z125" s="44">
        <v>373823.28</v>
      </c>
      <c r="AA125" s="44">
        <v>383526.32</v>
      </c>
      <c r="AB125" s="44">
        <v>266384.68</v>
      </c>
      <c r="AC125" s="44">
        <f t="shared" si="7"/>
        <v>268541.51999999996</v>
      </c>
      <c r="AD125" s="227">
        <v>8041272.080000001</v>
      </c>
      <c r="AE125" s="227">
        <v>8289505.1799999997</v>
      </c>
      <c r="AF125" s="244">
        <f t="shared" si="5"/>
        <v>248233.0999999987</v>
      </c>
      <c r="AG125" s="244">
        <f t="shared" si="6"/>
        <v>38.962972845706908</v>
      </c>
    </row>
    <row r="126" spans="1:33">
      <c r="A126" s="32">
        <v>398</v>
      </c>
      <c r="B126" s="229" t="s">
        <v>138</v>
      </c>
      <c r="C126" s="233">
        <v>120693</v>
      </c>
      <c r="D126" s="233">
        <v>121337</v>
      </c>
      <c r="E126" s="34">
        <v>5666</v>
      </c>
      <c r="F126" s="34">
        <v>5541</v>
      </c>
      <c r="G126" s="34">
        <v>1039</v>
      </c>
      <c r="H126" s="34">
        <v>1057</v>
      </c>
      <c r="I126" s="34">
        <v>7133</v>
      </c>
      <c r="J126" s="34">
        <v>7002</v>
      </c>
      <c r="K126" s="34">
        <v>3930</v>
      </c>
      <c r="L126" s="34">
        <v>3931</v>
      </c>
      <c r="M126" s="34">
        <v>102925</v>
      </c>
      <c r="N126" s="34">
        <v>103806</v>
      </c>
      <c r="O126" s="34">
        <v>69442</v>
      </c>
      <c r="P126" s="34">
        <v>69925</v>
      </c>
      <c r="R126" s="44">
        <v>47877416.700000003</v>
      </c>
      <c r="S126" s="44">
        <v>48647819.010000005</v>
      </c>
      <c r="T126" s="44">
        <v>9325648.4000000004</v>
      </c>
      <c r="U126" s="44">
        <v>9868025.1599999983</v>
      </c>
      <c r="V126" s="44">
        <v>53960360.370000005</v>
      </c>
      <c r="W126" s="44">
        <v>56023912.259999998</v>
      </c>
      <c r="X126" s="44">
        <v>50873653.5</v>
      </c>
      <c r="Y126" s="44">
        <v>53290915.979999997</v>
      </c>
      <c r="Z126" s="44">
        <v>6807459.5</v>
      </c>
      <c r="AA126" s="44">
        <v>7133548.3200000003</v>
      </c>
      <c r="AB126" s="44">
        <v>5797018.1600000001</v>
      </c>
      <c r="AC126" s="44">
        <f t="shared" si="7"/>
        <v>6035925.9999999991</v>
      </c>
      <c r="AD126" s="227">
        <v>174641556.63</v>
      </c>
      <c r="AE126" s="227">
        <v>181000146.72999999</v>
      </c>
      <c r="AF126" s="244">
        <f t="shared" si="5"/>
        <v>6358590.099999994</v>
      </c>
      <c r="AG126" s="244">
        <f t="shared" si="6"/>
        <v>52.404378713830027</v>
      </c>
    </row>
    <row r="127" spans="1:33">
      <c r="A127" s="32">
        <v>399</v>
      </c>
      <c r="B127" s="229" t="s">
        <v>139</v>
      </c>
      <c r="C127" s="233">
        <v>7682</v>
      </c>
      <c r="D127" s="233">
        <v>7656</v>
      </c>
      <c r="E127" s="34">
        <v>372</v>
      </c>
      <c r="F127" s="243">
        <v>358</v>
      </c>
      <c r="G127" s="243">
        <v>104</v>
      </c>
      <c r="H127" s="243">
        <v>62</v>
      </c>
      <c r="I127" s="243">
        <v>682</v>
      </c>
      <c r="J127" s="243">
        <v>663</v>
      </c>
      <c r="K127" s="243">
        <v>380</v>
      </c>
      <c r="L127" s="243">
        <v>382</v>
      </c>
      <c r="M127" s="243">
        <v>6144</v>
      </c>
      <c r="N127" s="34">
        <v>6191</v>
      </c>
      <c r="O127" s="34">
        <v>4032</v>
      </c>
      <c r="P127" s="34">
        <v>4040</v>
      </c>
      <c r="R127" s="44">
        <v>3143381.4000000004</v>
      </c>
      <c r="S127" s="44">
        <v>3143100.3800000004</v>
      </c>
      <c r="T127" s="44">
        <v>933462.4</v>
      </c>
      <c r="U127" s="44">
        <v>578824.55999999994</v>
      </c>
      <c r="V127" s="44">
        <v>5159254.9800000004</v>
      </c>
      <c r="W127" s="44">
        <v>5304749.1900000004</v>
      </c>
      <c r="X127" s="44">
        <v>4919081</v>
      </c>
      <c r="Y127" s="44">
        <v>5178613.5599999996</v>
      </c>
      <c r="Z127" s="44">
        <v>406364.16000000003</v>
      </c>
      <c r="AA127" s="44">
        <v>425445.52</v>
      </c>
      <c r="AB127" s="44">
        <v>336591.36000000004</v>
      </c>
      <c r="AC127" s="44">
        <f t="shared" si="7"/>
        <v>348732.8</v>
      </c>
      <c r="AD127" s="227">
        <v>14898135.300000001</v>
      </c>
      <c r="AE127" s="227">
        <v>14979466.010000002</v>
      </c>
      <c r="AF127" s="244">
        <f t="shared" si="5"/>
        <v>81330.710000000894</v>
      </c>
      <c r="AG127" s="244">
        <f t="shared" si="6"/>
        <v>10.623133490073261</v>
      </c>
    </row>
    <row r="128" spans="1:33">
      <c r="A128" s="32">
        <v>400</v>
      </c>
      <c r="B128" s="229" t="s">
        <v>140</v>
      </c>
      <c r="C128" s="233">
        <v>8441</v>
      </c>
      <c r="D128" s="233">
        <v>8479</v>
      </c>
      <c r="E128" s="34">
        <v>397</v>
      </c>
      <c r="F128" s="34">
        <v>392</v>
      </c>
      <c r="G128" s="34">
        <v>90</v>
      </c>
      <c r="H128" s="34">
        <v>76</v>
      </c>
      <c r="I128" s="34">
        <v>632</v>
      </c>
      <c r="J128" s="34">
        <v>614</v>
      </c>
      <c r="K128" s="34">
        <v>343</v>
      </c>
      <c r="L128" s="34">
        <v>350</v>
      </c>
      <c r="M128" s="34">
        <v>6979</v>
      </c>
      <c r="N128" s="34">
        <v>7047</v>
      </c>
      <c r="O128" s="34">
        <v>4609</v>
      </c>
      <c r="P128" s="34">
        <v>4638</v>
      </c>
      <c r="R128" s="44">
        <v>3354630.1500000004</v>
      </c>
      <c r="S128" s="44">
        <v>3441607.12</v>
      </c>
      <c r="T128" s="44">
        <v>807804</v>
      </c>
      <c r="U128" s="44">
        <v>709526.87999999989</v>
      </c>
      <c r="V128" s="44">
        <v>4781010.4800000004</v>
      </c>
      <c r="W128" s="44">
        <v>4912693.82</v>
      </c>
      <c r="X128" s="44">
        <v>4440117.8500000006</v>
      </c>
      <c r="Y128" s="44">
        <v>4744803</v>
      </c>
      <c r="Z128" s="44">
        <v>461591.06</v>
      </c>
      <c r="AA128" s="44">
        <v>484269.83999999997</v>
      </c>
      <c r="AB128" s="44">
        <v>384759.32</v>
      </c>
      <c r="AC128" s="44">
        <f t="shared" si="7"/>
        <v>400352.16</v>
      </c>
      <c r="AD128" s="227">
        <v>14229912.860000001</v>
      </c>
      <c r="AE128" s="227">
        <v>14693252.82</v>
      </c>
      <c r="AF128" s="244">
        <f t="shared" si="5"/>
        <v>463339.95999999903</v>
      </c>
      <c r="AG128" s="244">
        <f t="shared" si="6"/>
        <v>54.645590281872749</v>
      </c>
    </row>
    <row r="129" spans="1:33">
      <c r="A129" s="32">
        <v>402</v>
      </c>
      <c r="B129" s="229" t="s">
        <v>141</v>
      </c>
      <c r="C129" s="233">
        <v>8975</v>
      </c>
      <c r="D129" s="233">
        <v>8865</v>
      </c>
      <c r="E129" s="34">
        <v>375</v>
      </c>
      <c r="F129" s="34">
        <v>374</v>
      </c>
      <c r="G129" s="34">
        <v>78</v>
      </c>
      <c r="H129" s="34">
        <v>61</v>
      </c>
      <c r="I129" s="34">
        <v>556</v>
      </c>
      <c r="J129" s="34">
        <v>536</v>
      </c>
      <c r="K129" s="34">
        <v>358</v>
      </c>
      <c r="L129" s="34">
        <v>331</v>
      </c>
      <c r="M129" s="34">
        <v>7608</v>
      </c>
      <c r="N129" s="34">
        <v>7563</v>
      </c>
      <c r="O129" s="34">
        <v>4699</v>
      </c>
      <c r="P129" s="34">
        <v>4600</v>
      </c>
      <c r="R129" s="44">
        <v>3168731.2500000005</v>
      </c>
      <c r="S129" s="44">
        <v>3283574.14</v>
      </c>
      <c r="T129" s="44">
        <v>700096.8</v>
      </c>
      <c r="U129" s="44">
        <v>569488.67999999993</v>
      </c>
      <c r="V129" s="44">
        <v>4206078.84</v>
      </c>
      <c r="W129" s="44">
        <v>4288605.68</v>
      </c>
      <c r="X129" s="44">
        <v>4634292.1000000006</v>
      </c>
      <c r="Y129" s="44">
        <v>4487227.9799999995</v>
      </c>
      <c r="Z129" s="44">
        <v>503193.12</v>
      </c>
      <c r="AA129" s="44">
        <v>519729.36</v>
      </c>
      <c r="AB129" s="44">
        <v>392272.52</v>
      </c>
      <c r="AC129" s="44">
        <f t="shared" si="7"/>
        <v>397071.99999999994</v>
      </c>
      <c r="AD129" s="227">
        <v>13604664.630000001</v>
      </c>
      <c r="AE129" s="227">
        <v>13545697.84</v>
      </c>
      <c r="AF129" s="244">
        <f t="shared" si="5"/>
        <v>-58966.790000000969</v>
      </c>
      <c r="AG129" s="244">
        <f t="shared" si="6"/>
        <v>-6.6516401579245308</v>
      </c>
    </row>
    <row r="130" spans="1:33">
      <c r="A130" s="32">
        <v>403</v>
      </c>
      <c r="B130" s="229" t="s">
        <v>142</v>
      </c>
      <c r="C130" s="233">
        <v>2789</v>
      </c>
      <c r="D130" s="233">
        <v>2758</v>
      </c>
      <c r="E130" s="34">
        <v>109</v>
      </c>
      <c r="F130" s="34">
        <v>102</v>
      </c>
      <c r="G130" s="34">
        <v>22</v>
      </c>
      <c r="H130" s="34">
        <v>26</v>
      </c>
      <c r="I130" s="34">
        <v>187</v>
      </c>
      <c r="J130" s="34">
        <v>188</v>
      </c>
      <c r="K130" s="34">
        <v>85</v>
      </c>
      <c r="L130" s="34">
        <v>87</v>
      </c>
      <c r="M130" s="34">
        <v>2386</v>
      </c>
      <c r="N130" s="34">
        <v>2355</v>
      </c>
      <c r="O130" s="34">
        <v>1256</v>
      </c>
      <c r="P130" s="34">
        <v>1208</v>
      </c>
      <c r="R130" s="44">
        <v>921044.55</v>
      </c>
      <c r="S130" s="44">
        <v>895520.22000000009</v>
      </c>
      <c r="T130" s="44">
        <v>197463.2</v>
      </c>
      <c r="U130" s="44">
        <v>242732.87999999998</v>
      </c>
      <c r="V130" s="44">
        <v>1414634.4300000002</v>
      </c>
      <c r="W130" s="44">
        <v>1504212.44</v>
      </c>
      <c r="X130" s="44">
        <v>1100320.75</v>
      </c>
      <c r="Y130" s="44">
        <v>1179422.46</v>
      </c>
      <c r="Z130" s="44">
        <v>157810.04</v>
      </c>
      <c r="AA130" s="44">
        <v>161835.6</v>
      </c>
      <c r="AB130" s="44">
        <v>104850.88</v>
      </c>
      <c r="AC130" s="44">
        <f t="shared" si="7"/>
        <v>104274.56</v>
      </c>
      <c r="AD130" s="227">
        <v>3896123.85</v>
      </c>
      <c r="AE130" s="227">
        <v>4087998.16</v>
      </c>
      <c r="AF130" s="244">
        <f t="shared" si="5"/>
        <v>191874.31000000006</v>
      </c>
      <c r="AG130" s="244">
        <f t="shared" si="6"/>
        <v>69.57009064539524</v>
      </c>
    </row>
    <row r="131" spans="1:33">
      <c r="A131" s="32">
        <v>405</v>
      </c>
      <c r="B131" s="229" t="s">
        <v>143</v>
      </c>
      <c r="C131" s="233">
        <v>72988</v>
      </c>
      <c r="D131" s="233">
        <v>73327</v>
      </c>
      <c r="E131" s="34">
        <v>3044</v>
      </c>
      <c r="F131" s="34">
        <v>2994</v>
      </c>
      <c r="G131" s="34">
        <v>618</v>
      </c>
      <c r="H131" s="34">
        <v>548</v>
      </c>
      <c r="I131" s="34">
        <v>4236</v>
      </c>
      <c r="J131" s="34">
        <v>4163</v>
      </c>
      <c r="K131" s="34">
        <v>2281</v>
      </c>
      <c r="L131" s="34">
        <v>2270</v>
      </c>
      <c r="M131" s="34">
        <v>62809</v>
      </c>
      <c r="N131" s="34">
        <v>63352</v>
      </c>
      <c r="O131" s="34">
        <v>42925</v>
      </c>
      <c r="P131" s="34">
        <v>43157</v>
      </c>
      <c r="R131" s="44">
        <v>25721647.800000001</v>
      </c>
      <c r="S131" s="44">
        <v>26286152.340000004</v>
      </c>
      <c r="T131" s="44">
        <v>5546920.7999999998</v>
      </c>
      <c r="U131" s="44">
        <v>5116062.2399999993</v>
      </c>
      <c r="V131" s="44">
        <v>32044874.040000003</v>
      </c>
      <c r="W131" s="44">
        <v>33308704.190000001</v>
      </c>
      <c r="X131" s="44">
        <v>29527430.950000003</v>
      </c>
      <c r="Y131" s="44">
        <v>30773436.600000001</v>
      </c>
      <c r="Z131" s="44">
        <v>4154187.2600000002</v>
      </c>
      <c r="AA131" s="44">
        <v>4353549.4399999995</v>
      </c>
      <c r="AB131" s="44">
        <v>3583379</v>
      </c>
      <c r="AC131" s="44">
        <f t="shared" si="7"/>
        <v>3725312.2399999998</v>
      </c>
      <c r="AD131" s="227">
        <v>100578439.85000001</v>
      </c>
      <c r="AE131" s="227">
        <v>103563217.05</v>
      </c>
      <c r="AF131" s="244">
        <f t="shared" si="5"/>
        <v>2984777.1999999881</v>
      </c>
      <c r="AG131" s="244">
        <f t="shared" si="6"/>
        <v>40.705022706506305</v>
      </c>
    </row>
    <row r="132" spans="1:33">
      <c r="A132" s="32">
        <v>407</v>
      </c>
      <c r="B132" s="229" t="s">
        <v>144</v>
      </c>
      <c r="C132" s="233">
        <v>2449</v>
      </c>
      <c r="D132" s="233">
        <v>2429</v>
      </c>
      <c r="E132" s="34">
        <v>98</v>
      </c>
      <c r="F132" s="34">
        <v>92</v>
      </c>
      <c r="G132" s="34">
        <v>29</v>
      </c>
      <c r="H132" s="34">
        <v>21</v>
      </c>
      <c r="I132" s="34">
        <v>142</v>
      </c>
      <c r="J132" s="34">
        <v>142</v>
      </c>
      <c r="K132" s="34">
        <v>82</v>
      </c>
      <c r="L132" s="34">
        <v>70</v>
      </c>
      <c r="M132" s="34">
        <v>2098</v>
      </c>
      <c r="N132" s="34">
        <v>2104</v>
      </c>
      <c r="O132" s="34">
        <v>1284</v>
      </c>
      <c r="P132" s="34">
        <v>1265</v>
      </c>
      <c r="R132" s="44">
        <v>828095.10000000009</v>
      </c>
      <c r="S132" s="44">
        <v>807724.12000000011</v>
      </c>
      <c r="T132" s="44">
        <v>260292.40000000002</v>
      </c>
      <c r="U132" s="44">
        <v>196053.47999999998</v>
      </c>
      <c r="V132" s="44">
        <v>1074214.3800000001</v>
      </c>
      <c r="W132" s="44">
        <v>1136160.46</v>
      </c>
      <c r="X132" s="44">
        <v>1061485.9000000001</v>
      </c>
      <c r="Y132" s="44">
        <v>948960.6</v>
      </c>
      <c r="Z132" s="44">
        <v>138761.72</v>
      </c>
      <c r="AA132" s="44">
        <v>144586.88</v>
      </c>
      <c r="AB132" s="44">
        <v>107188.32</v>
      </c>
      <c r="AC132" s="44">
        <f t="shared" si="7"/>
        <v>109194.79999999999</v>
      </c>
      <c r="AD132" s="227">
        <v>3470037.8200000003</v>
      </c>
      <c r="AE132" s="227">
        <v>3342680.34</v>
      </c>
      <c r="AF132" s="244">
        <f t="shared" si="5"/>
        <v>-127357.48000000045</v>
      </c>
      <c r="AG132" s="244">
        <f t="shared" si="6"/>
        <v>-52.432062577192447</v>
      </c>
    </row>
    <row r="133" spans="1:33">
      <c r="A133" s="32">
        <v>408</v>
      </c>
      <c r="B133" s="229" t="s">
        <v>145</v>
      </c>
      <c r="C133" s="233">
        <v>14024</v>
      </c>
      <c r="D133" s="233">
        <v>14028</v>
      </c>
      <c r="E133" s="34">
        <v>709</v>
      </c>
      <c r="F133" s="34">
        <v>682</v>
      </c>
      <c r="G133" s="34">
        <v>143</v>
      </c>
      <c r="H133" s="34">
        <v>147</v>
      </c>
      <c r="I133" s="34">
        <v>1125</v>
      </c>
      <c r="J133" s="34">
        <v>1060</v>
      </c>
      <c r="K133" s="34">
        <v>560</v>
      </c>
      <c r="L133" s="34">
        <v>579</v>
      </c>
      <c r="M133" s="34">
        <v>11487</v>
      </c>
      <c r="N133" s="34">
        <v>11560</v>
      </c>
      <c r="O133" s="34">
        <v>7544</v>
      </c>
      <c r="P133" s="34">
        <v>7518</v>
      </c>
      <c r="R133" s="44">
        <v>5991014.5500000007</v>
      </c>
      <c r="S133" s="44">
        <v>5987694.0200000005</v>
      </c>
      <c r="T133" s="44">
        <v>1283510.8</v>
      </c>
      <c r="U133" s="44">
        <v>1372374.3599999999</v>
      </c>
      <c r="V133" s="44">
        <v>8510501.25</v>
      </c>
      <c r="W133" s="44">
        <v>8481197.8000000007</v>
      </c>
      <c r="X133" s="44">
        <v>7249172</v>
      </c>
      <c r="Y133" s="44">
        <v>7849259.8200000003</v>
      </c>
      <c r="Z133" s="44">
        <v>759750.18</v>
      </c>
      <c r="AA133" s="44">
        <v>794403.2</v>
      </c>
      <c r="AB133" s="44">
        <v>629773.12</v>
      </c>
      <c r="AC133" s="44">
        <f t="shared" si="7"/>
        <v>648953.75999999989</v>
      </c>
      <c r="AD133" s="227">
        <v>24423721.900000002</v>
      </c>
      <c r="AE133" s="227">
        <v>25133882.960000001</v>
      </c>
      <c r="AF133" s="244">
        <f t="shared" si="5"/>
        <v>710161.05999999866</v>
      </c>
      <c r="AG133" s="244">
        <f t="shared" si="6"/>
        <v>50.624540918163575</v>
      </c>
    </row>
    <row r="134" spans="1:33">
      <c r="A134" s="32">
        <v>410</v>
      </c>
      <c r="B134" s="229" t="s">
        <v>146</v>
      </c>
      <c r="C134" s="233">
        <v>18762</v>
      </c>
      <c r="D134" s="233">
        <v>18878</v>
      </c>
      <c r="E134" s="34">
        <v>1203</v>
      </c>
      <c r="F134" s="34">
        <v>1208</v>
      </c>
      <c r="G134" s="34">
        <v>219</v>
      </c>
      <c r="H134" s="34">
        <v>228</v>
      </c>
      <c r="I134" s="34">
        <v>1917</v>
      </c>
      <c r="J134" s="34">
        <v>1839</v>
      </c>
      <c r="K134" s="34">
        <v>945</v>
      </c>
      <c r="L134" s="34">
        <v>970</v>
      </c>
      <c r="M134" s="34">
        <v>14478</v>
      </c>
      <c r="N134" s="34">
        <v>14633</v>
      </c>
      <c r="O134" s="34">
        <v>9847</v>
      </c>
      <c r="P134" s="34">
        <v>9877</v>
      </c>
      <c r="R134" s="44">
        <v>10165289.850000001</v>
      </c>
      <c r="S134" s="44">
        <v>10605768.880000001</v>
      </c>
      <c r="T134" s="44">
        <v>1965656.4000000001</v>
      </c>
      <c r="U134" s="44">
        <v>2128580.6399999997</v>
      </c>
      <c r="V134" s="44">
        <v>14501894.130000001</v>
      </c>
      <c r="W134" s="44">
        <v>14714078.07</v>
      </c>
      <c r="X134" s="44">
        <v>12232977.75</v>
      </c>
      <c r="Y134" s="44">
        <v>13149882.6</v>
      </c>
      <c r="Z134" s="44">
        <v>957574.92</v>
      </c>
      <c r="AA134" s="44">
        <v>1005579.76</v>
      </c>
      <c r="AB134" s="44">
        <v>822027.56</v>
      </c>
      <c r="AC134" s="44">
        <f t="shared" si="7"/>
        <v>852582.6399999999</v>
      </c>
      <c r="AD134" s="227">
        <v>40645420.610000007</v>
      </c>
      <c r="AE134" s="227">
        <v>42456472.589999996</v>
      </c>
      <c r="AF134" s="244">
        <f t="shared" si="5"/>
        <v>1811051.9799999893</v>
      </c>
      <c r="AG134" s="244">
        <f t="shared" si="6"/>
        <v>95.934525903167142</v>
      </c>
    </row>
    <row r="135" spans="1:33">
      <c r="A135" s="32">
        <v>416</v>
      </c>
      <c r="B135" s="229" t="s">
        <v>147</v>
      </c>
      <c r="C135" s="233">
        <v>2862</v>
      </c>
      <c r="D135" s="233">
        <v>2849</v>
      </c>
      <c r="E135" s="34">
        <v>140</v>
      </c>
      <c r="F135" s="34">
        <v>136</v>
      </c>
      <c r="G135" s="34">
        <v>31</v>
      </c>
      <c r="H135" s="34">
        <v>27</v>
      </c>
      <c r="I135" s="34">
        <v>230</v>
      </c>
      <c r="J135" s="34">
        <v>216</v>
      </c>
      <c r="K135" s="34">
        <v>113</v>
      </c>
      <c r="L135" s="34">
        <v>122</v>
      </c>
      <c r="M135" s="34">
        <v>2348</v>
      </c>
      <c r="N135" s="34">
        <v>2348</v>
      </c>
      <c r="O135" s="34">
        <v>1519</v>
      </c>
      <c r="P135" s="34">
        <v>1503</v>
      </c>
      <c r="R135" s="44">
        <v>1182993</v>
      </c>
      <c r="S135" s="44">
        <v>1194026.96</v>
      </c>
      <c r="T135" s="44">
        <v>278243.60000000003</v>
      </c>
      <c r="U135" s="44">
        <v>252068.75999999998</v>
      </c>
      <c r="V135" s="44">
        <v>1739924.7000000002</v>
      </c>
      <c r="W135" s="44">
        <v>1728244.08</v>
      </c>
      <c r="X135" s="44">
        <v>1462779.35</v>
      </c>
      <c r="Y135" s="44">
        <v>1653902.76</v>
      </c>
      <c r="Z135" s="44">
        <v>155296.72</v>
      </c>
      <c r="AA135" s="44">
        <v>161354.56</v>
      </c>
      <c r="AB135" s="44">
        <v>126806.12000000001</v>
      </c>
      <c r="AC135" s="44">
        <f t="shared" si="7"/>
        <v>129738.95999999999</v>
      </c>
      <c r="AD135" s="227">
        <v>4946043.49</v>
      </c>
      <c r="AE135" s="227">
        <v>5119336.0799999991</v>
      </c>
      <c r="AF135" s="244">
        <f t="shared" si="5"/>
        <v>173292.58999999892</v>
      </c>
      <c r="AG135" s="244">
        <f t="shared" si="6"/>
        <v>60.825759915759534</v>
      </c>
    </row>
    <row r="136" spans="1:33">
      <c r="A136" s="32">
        <v>418</v>
      </c>
      <c r="B136" s="229" t="s">
        <v>148</v>
      </c>
      <c r="C136" s="233">
        <v>24711</v>
      </c>
      <c r="D136" s="233">
        <v>24854</v>
      </c>
      <c r="E136" s="34">
        <v>1691</v>
      </c>
      <c r="F136" s="34">
        <v>1730</v>
      </c>
      <c r="G136" s="34">
        <v>297</v>
      </c>
      <c r="H136" s="34">
        <v>299</v>
      </c>
      <c r="I136" s="34">
        <v>2258</v>
      </c>
      <c r="J136" s="34">
        <v>2157</v>
      </c>
      <c r="K136" s="34">
        <v>1217</v>
      </c>
      <c r="L136" s="34">
        <v>1211</v>
      </c>
      <c r="M136" s="34">
        <v>19248</v>
      </c>
      <c r="N136" s="34">
        <v>19457</v>
      </c>
      <c r="O136" s="34">
        <v>14121</v>
      </c>
      <c r="P136" s="34">
        <v>14226</v>
      </c>
      <c r="R136" s="44">
        <v>14288865.450000001</v>
      </c>
      <c r="S136" s="44">
        <v>15188725.300000001</v>
      </c>
      <c r="T136" s="44">
        <v>2665753.2000000002</v>
      </c>
      <c r="U136" s="44">
        <v>2791428.1199999996</v>
      </c>
      <c r="V136" s="44">
        <v>17081521.620000001</v>
      </c>
      <c r="W136" s="44">
        <v>17258437.41</v>
      </c>
      <c r="X136" s="44">
        <v>15754004.15</v>
      </c>
      <c r="Y136" s="44">
        <v>16417018.380000001</v>
      </c>
      <c r="Z136" s="44">
        <v>1273062.72</v>
      </c>
      <c r="AA136" s="44">
        <v>1337085.04</v>
      </c>
      <c r="AB136" s="44">
        <v>1178821.08</v>
      </c>
      <c r="AC136" s="44">
        <f t="shared" si="7"/>
        <v>1227988.3199999998</v>
      </c>
      <c r="AD136" s="227">
        <v>52242028.219999999</v>
      </c>
      <c r="AE136" s="227">
        <v>54220682.57</v>
      </c>
      <c r="AF136" s="244">
        <f t="shared" si="5"/>
        <v>1978654.3500000015</v>
      </c>
      <c r="AG136" s="244">
        <f t="shared" si="6"/>
        <v>79.611102840589098</v>
      </c>
    </row>
    <row r="137" spans="1:33">
      <c r="A137" s="32">
        <v>420</v>
      </c>
      <c r="B137" s="229" t="s">
        <v>149</v>
      </c>
      <c r="C137" s="233">
        <v>9049</v>
      </c>
      <c r="D137" s="233">
        <v>8971</v>
      </c>
      <c r="E137" s="34">
        <v>414</v>
      </c>
      <c r="F137" s="34">
        <v>390</v>
      </c>
      <c r="G137" s="34">
        <v>76</v>
      </c>
      <c r="H137" s="34">
        <v>85</v>
      </c>
      <c r="I137" s="34">
        <v>475</v>
      </c>
      <c r="J137" s="34">
        <v>472</v>
      </c>
      <c r="K137" s="34">
        <v>305</v>
      </c>
      <c r="L137" s="34">
        <v>293</v>
      </c>
      <c r="M137" s="34">
        <v>7779</v>
      </c>
      <c r="N137" s="34">
        <v>7731</v>
      </c>
      <c r="O137" s="34">
        <v>4576</v>
      </c>
      <c r="P137" s="34">
        <v>4501</v>
      </c>
      <c r="R137" s="44">
        <v>3498279.3000000003</v>
      </c>
      <c r="S137" s="44">
        <v>3424047.9000000004</v>
      </c>
      <c r="T137" s="44">
        <v>682145.6</v>
      </c>
      <c r="U137" s="44">
        <v>793549.79999999993</v>
      </c>
      <c r="V137" s="44">
        <v>3593322.75</v>
      </c>
      <c r="W137" s="44">
        <v>3776533.36</v>
      </c>
      <c r="X137" s="44">
        <v>3948209.75</v>
      </c>
      <c r="Y137" s="44">
        <v>3972077.94</v>
      </c>
      <c r="Z137" s="44">
        <v>514503.06</v>
      </c>
      <c r="AA137" s="44">
        <v>531274.31999999995</v>
      </c>
      <c r="AB137" s="44">
        <v>382004.48000000004</v>
      </c>
      <c r="AC137" s="44">
        <f t="shared" si="7"/>
        <v>388526.31999999995</v>
      </c>
      <c r="AD137" s="227">
        <v>12618464.940000001</v>
      </c>
      <c r="AE137" s="227">
        <v>12886009.640000001</v>
      </c>
      <c r="AF137" s="244">
        <f t="shared" si="5"/>
        <v>267544.69999999925</v>
      </c>
      <c r="AG137" s="244">
        <f t="shared" si="6"/>
        <v>29.823286144242477</v>
      </c>
    </row>
    <row r="138" spans="1:33">
      <c r="A138" s="32">
        <v>421</v>
      </c>
      <c r="B138" s="229" t="s">
        <v>150</v>
      </c>
      <c r="C138" s="233">
        <v>682</v>
      </c>
      <c r="D138" s="233">
        <v>665</v>
      </c>
      <c r="E138" s="34">
        <v>38</v>
      </c>
      <c r="F138" s="34">
        <v>39</v>
      </c>
      <c r="G138" s="34">
        <v>10</v>
      </c>
      <c r="H138" s="34">
        <v>4</v>
      </c>
      <c r="I138" s="34">
        <v>44</v>
      </c>
      <c r="J138" s="34">
        <v>45</v>
      </c>
      <c r="K138" s="34">
        <v>26</v>
      </c>
      <c r="L138" s="34">
        <v>18</v>
      </c>
      <c r="M138" s="34">
        <v>564</v>
      </c>
      <c r="N138" s="34">
        <v>559</v>
      </c>
      <c r="O138" s="34">
        <v>325</v>
      </c>
      <c r="P138" s="34">
        <v>308</v>
      </c>
      <c r="R138" s="44">
        <v>321098.10000000003</v>
      </c>
      <c r="S138" s="44">
        <v>342404.79000000004</v>
      </c>
      <c r="T138" s="44">
        <v>89756</v>
      </c>
      <c r="U138" s="44">
        <v>37343.519999999997</v>
      </c>
      <c r="V138" s="44">
        <v>332855.16000000003</v>
      </c>
      <c r="W138" s="44">
        <v>360050.85</v>
      </c>
      <c r="X138" s="44">
        <v>336568.7</v>
      </c>
      <c r="Y138" s="44">
        <v>244018.44</v>
      </c>
      <c r="Z138" s="44">
        <v>37302.959999999999</v>
      </c>
      <c r="AA138" s="44">
        <v>38414.479999999996</v>
      </c>
      <c r="AB138" s="44">
        <v>27131</v>
      </c>
      <c r="AC138" s="44">
        <f t="shared" si="7"/>
        <v>26586.559999999998</v>
      </c>
      <c r="AD138" s="227">
        <v>1144711.92</v>
      </c>
      <c r="AE138" s="227">
        <v>1048818.6400000001</v>
      </c>
      <c r="AF138" s="244">
        <f t="shared" si="5"/>
        <v>-95893.279999999795</v>
      </c>
      <c r="AG138" s="244">
        <f t="shared" si="6"/>
        <v>-144.20042105263127</v>
      </c>
    </row>
    <row r="139" spans="1:33">
      <c r="A139" s="32">
        <v>422</v>
      </c>
      <c r="B139" s="229" t="s">
        <v>151</v>
      </c>
      <c r="C139" s="233">
        <v>10228</v>
      </c>
      <c r="D139" s="233">
        <v>10049</v>
      </c>
      <c r="E139" s="34">
        <v>268</v>
      </c>
      <c r="F139" s="34">
        <v>266</v>
      </c>
      <c r="G139" s="34">
        <v>57</v>
      </c>
      <c r="H139" s="34">
        <v>47</v>
      </c>
      <c r="I139" s="34">
        <v>476</v>
      </c>
      <c r="J139" s="34">
        <v>449</v>
      </c>
      <c r="K139" s="34">
        <v>241</v>
      </c>
      <c r="L139" s="34">
        <v>238</v>
      </c>
      <c r="M139" s="34">
        <v>9186</v>
      </c>
      <c r="N139" s="34">
        <v>9049</v>
      </c>
      <c r="O139" s="34">
        <v>4804</v>
      </c>
      <c r="P139" s="34">
        <v>4650</v>
      </c>
      <c r="R139" s="44">
        <v>2264586.6</v>
      </c>
      <c r="S139" s="44">
        <v>2335376.2600000002</v>
      </c>
      <c r="T139" s="44">
        <v>511609.2</v>
      </c>
      <c r="U139" s="44">
        <v>438786.36</v>
      </c>
      <c r="V139" s="44">
        <v>3600887.64</v>
      </c>
      <c r="W139" s="44">
        <v>3592507.37</v>
      </c>
      <c r="X139" s="44">
        <v>3119732.95</v>
      </c>
      <c r="Y139" s="44">
        <v>3226466.04</v>
      </c>
      <c r="Z139" s="44">
        <v>607562.04</v>
      </c>
      <c r="AA139" s="44">
        <v>621847.28</v>
      </c>
      <c r="AB139" s="44">
        <v>401037.92000000004</v>
      </c>
      <c r="AC139" s="44">
        <f t="shared" si="7"/>
        <v>401387.99999999994</v>
      </c>
      <c r="AD139" s="227">
        <v>10505416.35</v>
      </c>
      <c r="AE139" s="227">
        <v>10616371.310000001</v>
      </c>
      <c r="AF139" s="244">
        <f t="shared" ref="AF139:AF202" si="8">AE139-AD139</f>
        <v>110954.96000000089</v>
      </c>
      <c r="AG139" s="244">
        <f t="shared" ref="AG139:AG202" si="9">AF139/D139</f>
        <v>11.041393173450183</v>
      </c>
    </row>
    <row r="140" spans="1:33">
      <c r="A140" s="32">
        <v>423</v>
      </c>
      <c r="B140" s="229" t="s">
        <v>152</v>
      </c>
      <c r="C140" s="233">
        <v>20637</v>
      </c>
      <c r="D140" s="233">
        <v>20666</v>
      </c>
      <c r="E140" s="34">
        <v>1271</v>
      </c>
      <c r="F140" s="34">
        <v>1253</v>
      </c>
      <c r="G140" s="34">
        <v>250</v>
      </c>
      <c r="H140" s="34">
        <v>220</v>
      </c>
      <c r="I140" s="34">
        <v>1765</v>
      </c>
      <c r="J140" s="34">
        <v>1674</v>
      </c>
      <c r="K140" s="34">
        <v>879</v>
      </c>
      <c r="L140" s="34">
        <v>944</v>
      </c>
      <c r="M140" s="34">
        <v>16472</v>
      </c>
      <c r="N140" s="34">
        <v>16575</v>
      </c>
      <c r="O140" s="34">
        <v>11696</v>
      </c>
      <c r="P140" s="34">
        <v>11690</v>
      </c>
      <c r="R140" s="44">
        <v>10739886.450000001</v>
      </c>
      <c r="S140" s="44">
        <v>11000851.33</v>
      </c>
      <c r="T140" s="44">
        <v>2243900</v>
      </c>
      <c r="U140" s="44">
        <v>2053893.5999999999</v>
      </c>
      <c r="V140" s="44">
        <v>13352030.850000001</v>
      </c>
      <c r="W140" s="44">
        <v>13393891.620000001</v>
      </c>
      <c r="X140" s="44">
        <v>11378611.050000001</v>
      </c>
      <c r="Y140" s="44">
        <v>12797411.52</v>
      </c>
      <c r="Z140" s="44">
        <v>1089458.08</v>
      </c>
      <c r="AA140" s="44">
        <v>1139034</v>
      </c>
      <c r="AB140" s="44">
        <v>976382.08000000007</v>
      </c>
      <c r="AC140" s="44">
        <f t="shared" ref="AC140:AC203" si="10">86.32*P140</f>
        <v>1009080.7999999999</v>
      </c>
      <c r="AD140" s="227">
        <v>39780268.510000005</v>
      </c>
      <c r="AE140" s="227">
        <v>41394162.869999997</v>
      </c>
      <c r="AF140" s="244">
        <f t="shared" si="8"/>
        <v>1613894.359999992</v>
      </c>
      <c r="AG140" s="244">
        <f t="shared" si="9"/>
        <v>78.094181747797933</v>
      </c>
    </row>
    <row r="141" spans="1:33">
      <c r="A141" s="229">
        <v>425</v>
      </c>
      <c r="B141" s="229" t="s">
        <v>153</v>
      </c>
      <c r="C141" s="233">
        <v>10256</v>
      </c>
      <c r="D141" s="233">
        <v>10190</v>
      </c>
      <c r="E141" s="34">
        <v>949</v>
      </c>
      <c r="F141" s="34">
        <v>922</v>
      </c>
      <c r="G141" s="34">
        <v>195</v>
      </c>
      <c r="H141" s="34">
        <v>171</v>
      </c>
      <c r="I141" s="34">
        <v>1381</v>
      </c>
      <c r="J141" s="34">
        <v>1345</v>
      </c>
      <c r="K141" s="34">
        <v>721</v>
      </c>
      <c r="L141" s="34">
        <v>728</v>
      </c>
      <c r="M141" s="34">
        <v>7010</v>
      </c>
      <c r="N141" s="34">
        <v>7024</v>
      </c>
      <c r="O141" s="34">
        <v>5376</v>
      </c>
      <c r="P141" s="34">
        <v>5412</v>
      </c>
      <c r="R141" s="44">
        <v>8019002.5500000007</v>
      </c>
      <c r="S141" s="44">
        <v>8094800.4200000009</v>
      </c>
      <c r="T141" s="44">
        <v>1750242</v>
      </c>
      <c r="U141" s="44">
        <v>1596435.4799999997</v>
      </c>
      <c r="V141" s="44">
        <v>10447113.09</v>
      </c>
      <c r="W141" s="44">
        <v>10761519.85</v>
      </c>
      <c r="X141" s="44">
        <v>9333308.9500000011</v>
      </c>
      <c r="Y141" s="44">
        <v>9869190.2400000002</v>
      </c>
      <c r="Z141" s="44">
        <v>463641.4</v>
      </c>
      <c r="AA141" s="44">
        <v>482689.27999999997</v>
      </c>
      <c r="AB141" s="44">
        <v>448788.48000000004</v>
      </c>
      <c r="AC141" s="44">
        <f t="shared" si="10"/>
        <v>467163.83999999997</v>
      </c>
      <c r="AD141" s="227">
        <v>30462096.470000003</v>
      </c>
      <c r="AE141" s="227">
        <v>31271799.110000003</v>
      </c>
      <c r="AF141" s="244">
        <f t="shared" si="8"/>
        <v>809702.6400000006</v>
      </c>
      <c r="AG141" s="244">
        <f t="shared" si="9"/>
        <v>79.460514229636956</v>
      </c>
    </row>
    <row r="142" spans="1:33">
      <c r="A142" s="32">
        <v>426</v>
      </c>
      <c r="B142" s="229" t="s">
        <v>154</v>
      </c>
      <c r="C142" s="233">
        <v>11969</v>
      </c>
      <c r="D142" s="233">
        <v>11913</v>
      </c>
      <c r="E142" s="34">
        <v>650</v>
      </c>
      <c r="F142" s="34">
        <v>610</v>
      </c>
      <c r="G142" s="34">
        <v>132</v>
      </c>
      <c r="H142" s="34">
        <v>126</v>
      </c>
      <c r="I142" s="34">
        <v>961</v>
      </c>
      <c r="J142" s="34">
        <v>915</v>
      </c>
      <c r="K142" s="34">
        <v>497</v>
      </c>
      <c r="L142" s="34">
        <v>514</v>
      </c>
      <c r="M142" s="34">
        <v>9729</v>
      </c>
      <c r="N142" s="34">
        <v>9748</v>
      </c>
      <c r="O142" s="34">
        <v>6557</v>
      </c>
      <c r="P142" s="34">
        <v>6513</v>
      </c>
      <c r="R142" s="44">
        <v>5492467.5000000009</v>
      </c>
      <c r="S142" s="44">
        <v>5355562.1000000006</v>
      </c>
      <c r="T142" s="44">
        <v>1184779.2</v>
      </c>
      <c r="U142" s="44">
        <v>1176320.8799999999</v>
      </c>
      <c r="V142" s="44">
        <v>7269859.29</v>
      </c>
      <c r="W142" s="44">
        <v>7321033.9500000002</v>
      </c>
      <c r="X142" s="44">
        <v>6433640.1500000004</v>
      </c>
      <c r="Y142" s="44">
        <v>6968082.1200000001</v>
      </c>
      <c r="Z142" s="44">
        <v>643476.06000000006</v>
      </c>
      <c r="AA142" s="44">
        <v>669882.55999999994</v>
      </c>
      <c r="AB142" s="44">
        <v>547378.36</v>
      </c>
      <c r="AC142" s="44">
        <f t="shared" si="10"/>
        <v>562202.15999999992</v>
      </c>
      <c r="AD142" s="227">
        <v>21571600.559999999</v>
      </c>
      <c r="AE142" s="227">
        <v>22053083.77</v>
      </c>
      <c r="AF142" s="244">
        <f t="shared" si="8"/>
        <v>481483.21000000089</v>
      </c>
      <c r="AG142" s="244">
        <f t="shared" si="9"/>
        <v>40.416621338034155</v>
      </c>
    </row>
    <row r="143" spans="1:33">
      <c r="A143" s="32">
        <v>430</v>
      </c>
      <c r="B143" s="229" t="s">
        <v>155</v>
      </c>
      <c r="C143" s="233">
        <v>15420</v>
      </c>
      <c r="D143" s="233">
        <v>15295</v>
      </c>
      <c r="E143" s="34">
        <v>641</v>
      </c>
      <c r="F143" s="34">
        <v>635</v>
      </c>
      <c r="G143" s="34">
        <v>147</v>
      </c>
      <c r="H143" s="34">
        <v>106</v>
      </c>
      <c r="I143" s="34">
        <v>891</v>
      </c>
      <c r="J143" s="34">
        <v>867</v>
      </c>
      <c r="K143" s="34">
        <v>503</v>
      </c>
      <c r="L143" s="34">
        <v>498</v>
      </c>
      <c r="M143" s="34">
        <v>13238</v>
      </c>
      <c r="N143" s="34">
        <v>13189</v>
      </c>
      <c r="O143" s="34">
        <v>7863</v>
      </c>
      <c r="P143" s="34">
        <v>7789</v>
      </c>
      <c r="R143" s="44">
        <v>5416417.9500000002</v>
      </c>
      <c r="S143" s="44">
        <v>5575052.3500000006</v>
      </c>
      <c r="T143" s="44">
        <v>1319413.2</v>
      </c>
      <c r="U143" s="44">
        <v>989603.27999999991</v>
      </c>
      <c r="V143" s="44">
        <v>6740316.9900000002</v>
      </c>
      <c r="W143" s="44">
        <v>6936979.71</v>
      </c>
      <c r="X143" s="44">
        <v>6511309.8500000006</v>
      </c>
      <c r="Y143" s="44">
        <v>6751176.8399999999</v>
      </c>
      <c r="Z143" s="44">
        <v>875561.32000000007</v>
      </c>
      <c r="AA143" s="44">
        <v>906348.08</v>
      </c>
      <c r="AB143" s="44">
        <v>656403.24</v>
      </c>
      <c r="AC143" s="44">
        <f t="shared" si="10"/>
        <v>672346.48</v>
      </c>
      <c r="AD143" s="227">
        <v>21519422.550000001</v>
      </c>
      <c r="AE143" s="227">
        <v>21831506.739999998</v>
      </c>
      <c r="AF143" s="244">
        <f t="shared" si="8"/>
        <v>312084.18999999762</v>
      </c>
      <c r="AG143" s="244">
        <f t="shared" si="9"/>
        <v>20.404327558025344</v>
      </c>
    </row>
    <row r="144" spans="1:33">
      <c r="A144" s="32">
        <v>433</v>
      </c>
      <c r="B144" s="229" t="s">
        <v>156</v>
      </c>
      <c r="C144" s="233">
        <v>7692</v>
      </c>
      <c r="D144" s="233">
        <v>7657</v>
      </c>
      <c r="E144" s="34">
        <v>347</v>
      </c>
      <c r="F144" s="34">
        <v>348</v>
      </c>
      <c r="G144" s="34">
        <v>78</v>
      </c>
      <c r="H144" s="34">
        <v>58</v>
      </c>
      <c r="I144" s="34">
        <v>515</v>
      </c>
      <c r="J144" s="34">
        <v>499</v>
      </c>
      <c r="K144" s="34">
        <v>309</v>
      </c>
      <c r="L144" s="34">
        <v>317</v>
      </c>
      <c r="M144" s="34">
        <v>6443</v>
      </c>
      <c r="N144" s="34">
        <v>6435</v>
      </c>
      <c r="O144" s="34">
        <v>4142</v>
      </c>
      <c r="P144" s="34">
        <v>4138</v>
      </c>
      <c r="R144" s="44">
        <v>2932132.6500000004</v>
      </c>
      <c r="S144" s="44">
        <v>3055304.2800000003</v>
      </c>
      <c r="T144" s="44">
        <v>700096.8</v>
      </c>
      <c r="U144" s="44">
        <v>541481.03999999992</v>
      </c>
      <c r="V144" s="44">
        <v>3895918.35</v>
      </c>
      <c r="W144" s="44">
        <v>3992563.87</v>
      </c>
      <c r="X144" s="44">
        <v>3999989.5500000003</v>
      </c>
      <c r="Y144" s="44">
        <v>4297435.8600000003</v>
      </c>
      <c r="Z144" s="44">
        <v>426140.02</v>
      </c>
      <c r="AA144" s="44">
        <v>442213.2</v>
      </c>
      <c r="AB144" s="44">
        <v>345774.16000000003</v>
      </c>
      <c r="AC144" s="44">
        <f t="shared" si="10"/>
        <v>357192.16</v>
      </c>
      <c r="AD144" s="227">
        <v>12300051.530000001</v>
      </c>
      <c r="AE144" s="227">
        <v>12686190.41</v>
      </c>
      <c r="AF144" s="244">
        <f t="shared" si="8"/>
        <v>386138.87999999896</v>
      </c>
      <c r="AG144" s="244">
        <f t="shared" si="9"/>
        <v>50.42952592399098</v>
      </c>
    </row>
    <row r="145" spans="1:33">
      <c r="A145" s="32">
        <v>434</v>
      </c>
      <c r="B145" s="229" t="s">
        <v>157</v>
      </c>
      <c r="C145" s="233">
        <v>14458</v>
      </c>
      <c r="D145" s="233">
        <v>14352</v>
      </c>
      <c r="E145" s="34">
        <v>577</v>
      </c>
      <c r="F145" s="34">
        <v>549</v>
      </c>
      <c r="G145" s="34">
        <v>119</v>
      </c>
      <c r="H145" s="34">
        <v>98</v>
      </c>
      <c r="I145" s="34">
        <v>867</v>
      </c>
      <c r="J145" s="34">
        <v>828</v>
      </c>
      <c r="K145" s="34">
        <v>442</v>
      </c>
      <c r="L145" s="34">
        <v>462</v>
      </c>
      <c r="M145" s="34">
        <v>12453</v>
      </c>
      <c r="N145" s="34">
        <v>12415</v>
      </c>
      <c r="O145" s="34">
        <v>7668</v>
      </c>
      <c r="P145" s="34">
        <v>7591</v>
      </c>
      <c r="R145" s="44">
        <v>4875621.1500000004</v>
      </c>
      <c r="S145" s="44">
        <v>4820005.8900000006</v>
      </c>
      <c r="T145" s="44">
        <v>1068096.4000000001</v>
      </c>
      <c r="U145" s="44">
        <v>914916.23999999987</v>
      </c>
      <c r="V145" s="44">
        <v>6558759.6299999999</v>
      </c>
      <c r="W145" s="44">
        <v>6624935.6399999997</v>
      </c>
      <c r="X145" s="44">
        <v>5721667.9000000004</v>
      </c>
      <c r="Y145" s="44">
        <v>6263139.96</v>
      </c>
      <c r="Z145" s="44">
        <v>823641.42</v>
      </c>
      <c r="AA145" s="44">
        <v>853158.79999999993</v>
      </c>
      <c r="AB145" s="44">
        <v>640124.64</v>
      </c>
      <c r="AC145" s="44">
        <f t="shared" si="10"/>
        <v>655255.12</v>
      </c>
      <c r="AD145" s="227">
        <v>19687911.140000001</v>
      </c>
      <c r="AE145" s="227">
        <v>20131411.650000002</v>
      </c>
      <c r="AF145" s="244">
        <f t="shared" si="8"/>
        <v>443500.51000000164</v>
      </c>
      <c r="AG145" s="244">
        <f t="shared" si="9"/>
        <v>30.901652034559756</v>
      </c>
    </row>
    <row r="146" spans="1:33">
      <c r="A146" s="32">
        <v>435</v>
      </c>
      <c r="B146" s="229" t="s">
        <v>158</v>
      </c>
      <c r="C146" s="233">
        <v>702</v>
      </c>
      <c r="D146" s="233">
        <v>711</v>
      </c>
      <c r="E146" s="34">
        <v>13</v>
      </c>
      <c r="F146" s="34">
        <v>19</v>
      </c>
      <c r="G146" s="34">
        <v>3</v>
      </c>
      <c r="H146" s="34">
        <v>1</v>
      </c>
      <c r="I146" s="34">
        <v>34</v>
      </c>
      <c r="J146" s="34">
        <v>32</v>
      </c>
      <c r="K146" s="34">
        <v>16</v>
      </c>
      <c r="L146" s="34">
        <v>21</v>
      </c>
      <c r="M146" s="34">
        <v>636</v>
      </c>
      <c r="N146" s="34">
        <v>638</v>
      </c>
      <c r="O146" s="34">
        <v>327</v>
      </c>
      <c r="P146" s="34">
        <v>316</v>
      </c>
      <c r="R146" s="44">
        <v>109849.35</v>
      </c>
      <c r="S146" s="44">
        <v>166812.59000000003</v>
      </c>
      <c r="T146" s="44">
        <v>26926.800000000003</v>
      </c>
      <c r="U146" s="44">
        <v>9335.8799999999992</v>
      </c>
      <c r="V146" s="44">
        <v>257206.26</v>
      </c>
      <c r="W146" s="44">
        <v>256036.16</v>
      </c>
      <c r="X146" s="44">
        <v>207119.2</v>
      </c>
      <c r="Y146" s="44">
        <v>284688.18</v>
      </c>
      <c r="Z146" s="44">
        <v>42065.04</v>
      </c>
      <c r="AA146" s="44">
        <v>43843.360000000001</v>
      </c>
      <c r="AB146" s="44">
        <v>27297.960000000003</v>
      </c>
      <c r="AC146" s="44">
        <f t="shared" si="10"/>
        <v>27277.119999999999</v>
      </c>
      <c r="AD146" s="227">
        <v>670464.6100000001</v>
      </c>
      <c r="AE146" s="227">
        <v>787993.29</v>
      </c>
      <c r="AF146" s="244">
        <f t="shared" si="8"/>
        <v>117528.67999999993</v>
      </c>
      <c r="AG146" s="244">
        <f t="shared" si="9"/>
        <v>165.30053445850905</v>
      </c>
    </row>
    <row r="147" spans="1:33">
      <c r="A147" s="32">
        <v>436</v>
      </c>
      <c r="B147" s="229" t="s">
        <v>159</v>
      </c>
      <c r="C147" s="233">
        <v>2033</v>
      </c>
      <c r="D147" s="233">
        <v>2008</v>
      </c>
      <c r="E147" s="34">
        <v>146</v>
      </c>
      <c r="F147" s="34">
        <v>155</v>
      </c>
      <c r="G147" s="34">
        <v>21</v>
      </c>
      <c r="H147" s="34">
        <v>25</v>
      </c>
      <c r="I147" s="34">
        <v>223</v>
      </c>
      <c r="J147" s="34">
        <v>210</v>
      </c>
      <c r="K147" s="34">
        <v>132</v>
      </c>
      <c r="L147" s="34">
        <v>132</v>
      </c>
      <c r="M147" s="34">
        <v>1511</v>
      </c>
      <c r="N147" s="34">
        <v>1486</v>
      </c>
      <c r="O147" s="34">
        <v>1023</v>
      </c>
      <c r="P147" s="34">
        <v>1003</v>
      </c>
      <c r="R147" s="44">
        <v>1233692.7000000002</v>
      </c>
      <c r="S147" s="44">
        <v>1360839.55</v>
      </c>
      <c r="T147" s="44">
        <v>188487.6</v>
      </c>
      <c r="U147" s="44">
        <v>233396.99999999997</v>
      </c>
      <c r="V147" s="44">
        <v>1686970.47</v>
      </c>
      <c r="W147" s="44">
        <v>1680237.3</v>
      </c>
      <c r="X147" s="44">
        <v>1708733.4000000001</v>
      </c>
      <c r="Y147" s="44">
        <v>1789468.56</v>
      </c>
      <c r="Z147" s="44">
        <v>99937.54</v>
      </c>
      <c r="AA147" s="44">
        <v>102117.92</v>
      </c>
      <c r="AB147" s="44">
        <v>85400.040000000008</v>
      </c>
      <c r="AC147" s="44">
        <f t="shared" si="10"/>
        <v>86578.959999999992</v>
      </c>
      <c r="AD147" s="227">
        <v>5003221.7500000009</v>
      </c>
      <c r="AE147" s="227">
        <v>5252639.29</v>
      </c>
      <c r="AF147" s="244">
        <f t="shared" si="8"/>
        <v>249417.53999999911</v>
      </c>
      <c r="AG147" s="244">
        <f t="shared" si="9"/>
        <v>124.21192231075652</v>
      </c>
    </row>
    <row r="148" spans="1:33">
      <c r="A148" s="32">
        <v>440</v>
      </c>
      <c r="B148" s="229" t="s">
        <v>160</v>
      </c>
      <c r="C148" s="233">
        <v>5843</v>
      </c>
      <c r="D148" s="233">
        <v>5884</v>
      </c>
      <c r="E148" s="34">
        <v>730</v>
      </c>
      <c r="F148" s="34">
        <v>737</v>
      </c>
      <c r="G148" s="34">
        <v>106</v>
      </c>
      <c r="H148" s="34">
        <v>118</v>
      </c>
      <c r="I148" s="34">
        <v>681</v>
      </c>
      <c r="J148" s="34">
        <v>659</v>
      </c>
      <c r="K148" s="34">
        <v>311</v>
      </c>
      <c r="L148" s="34">
        <v>324</v>
      </c>
      <c r="M148" s="34">
        <v>4015</v>
      </c>
      <c r="N148" s="34">
        <v>4046</v>
      </c>
      <c r="O148" s="34">
        <v>2978</v>
      </c>
      <c r="P148" s="34">
        <v>2991</v>
      </c>
      <c r="R148" s="44">
        <v>6168463.5000000009</v>
      </c>
      <c r="S148" s="44">
        <v>6470572.5700000003</v>
      </c>
      <c r="T148" s="44">
        <v>951413.60000000009</v>
      </c>
      <c r="U148" s="44">
        <v>1101633.8399999999</v>
      </c>
      <c r="V148" s="44">
        <v>5151690.09</v>
      </c>
      <c r="W148" s="44">
        <v>5272744.67</v>
      </c>
      <c r="X148" s="44">
        <v>4025879.45</v>
      </c>
      <c r="Y148" s="44">
        <v>4392331.92</v>
      </c>
      <c r="Z148" s="44">
        <v>265552.09999999998</v>
      </c>
      <c r="AA148" s="44">
        <v>278041.12</v>
      </c>
      <c r="AB148" s="44">
        <v>248603.44</v>
      </c>
      <c r="AC148" s="44">
        <f t="shared" si="10"/>
        <v>258183.11999999997</v>
      </c>
      <c r="AD148" s="227">
        <v>16811602.18</v>
      </c>
      <c r="AE148" s="227">
        <v>17773507.240000002</v>
      </c>
      <c r="AF148" s="244">
        <f t="shared" si="8"/>
        <v>961905.06000000238</v>
      </c>
      <c r="AG148" s="244">
        <f t="shared" si="9"/>
        <v>163.47808633582636</v>
      </c>
    </row>
    <row r="149" spans="1:33">
      <c r="A149" s="32">
        <v>441</v>
      </c>
      <c r="B149" s="229" t="s">
        <v>161</v>
      </c>
      <c r="C149" s="233">
        <v>4396</v>
      </c>
      <c r="D149" s="233">
        <v>4358</v>
      </c>
      <c r="E149" s="34">
        <v>152</v>
      </c>
      <c r="F149" s="34">
        <v>151</v>
      </c>
      <c r="G149" s="34">
        <v>36</v>
      </c>
      <c r="H149" s="34">
        <v>23</v>
      </c>
      <c r="I149" s="34">
        <v>222</v>
      </c>
      <c r="J149" s="34">
        <v>217</v>
      </c>
      <c r="K149" s="34">
        <v>136</v>
      </c>
      <c r="L149" s="34">
        <v>133</v>
      </c>
      <c r="M149" s="34">
        <v>3850</v>
      </c>
      <c r="N149" s="34">
        <v>3834</v>
      </c>
      <c r="O149" s="34">
        <v>2173</v>
      </c>
      <c r="P149" s="34">
        <v>2143</v>
      </c>
      <c r="R149" s="44">
        <v>1284392.4000000001</v>
      </c>
      <c r="S149" s="44">
        <v>1325721.1100000001</v>
      </c>
      <c r="T149" s="44">
        <v>323121.60000000003</v>
      </c>
      <c r="U149" s="44">
        <v>214725.24</v>
      </c>
      <c r="V149" s="44">
        <v>1679405.58</v>
      </c>
      <c r="W149" s="44">
        <v>1736245.21</v>
      </c>
      <c r="X149" s="44">
        <v>1760513.2000000002</v>
      </c>
      <c r="Y149" s="44">
        <v>1803025.14</v>
      </c>
      <c r="Z149" s="44">
        <v>254639</v>
      </c>
      <c r="AA149" s="44">
        <v>263472.48</v>
      </c>
      <c r="AB149" s="44">
        <v>181402.04</v>
      </c>
      <c r="AC149" s="44">
        <f t="shared" si="10"/>
        <v>184983.75999999998</v>
      </c>
      <c r="AD149" s="227">
        <v>5483473.8200000003</v>
      </c>
      <c r="AE149" s="227">
        <v>5528172.9399999995</v>
      </c>
      <c r="AF149" s="244">
        <f t="shared" si="8"/>
        <v>44699.11999999918</v>
      </c>
      <c r="AG149" s="244">
        <f t="shared" si="9"/>
        <v>10.256796695731799</v>
      </c>
    </row>
    <row r="150" spans="1:33">
      <c r="A150" s="32">
        <v>444</v>
      </c>
      <c r="B150" s="229" t="s">
        <v>162</v>
      </c>
      <c r="C150" s="233">
        <v>45645</v>
      </c>
      <c r="D150" s="233">
        <v>45687</v>
      </c>
      <c r="E150" s="34">
        <v>2022</v>
      </c>
      <c r="F150" s="34">
        <v>1946</v>
      </c>
      <c r="G150" s="34">
        <v>413</v>
      </c>
      <c r="H150" s="34">
        <v>411</v>
      </c>
      <c r="I150" s="34">
        <v>3065</v>
      </c>
      <c r="J150" s="34">
        <v>2900</v>
      </c>
      <c r="K150" s="34">
        <v>1725</v>
      </c>
      <c r="L150" s="34">
        <v>1774</v>
      </c>
      <c r="M150" s="34">
        <v>38420</v>
      </c>
      <c r="N150" s="34">
        <v>38656</v>
      </c>
      <c r="O150" s="34">
        <v>25260</v>
      </c>
      <c r="P150" s="34">
        <v>25279</v>
      </c>
      <c r="R150" s="44">
        <v>17085798.900000002</v>
      </c>
      <c r="S150" s="44">
        <v>17085121.060000002</v>
      </c>
      <c r="T150" s="44">
        <v>3706922.8000000003</v>
      </c>
      <c r="U150" s="44">
        <v>3837046.6799999997</v>
      </c>
      <c r="V150" s="44">
        <v>23186387.850000001</v>
      </c>
      <c r="W150" s="44">
        <v>23203277</v>
      </c>
      <c r="X150" s="44">
        <v>22330038.75</v>
      </c>
      <c r="Y150" s="44">
        <v>24049372.919999998</v>
      </c>
      <c r="Z150" s="44">
        <v>2541098.7999999998</v>
      </c>
      <c r="AA150" s="44">
        <v>2656440.3199999998</v>
      </c>
      <c r="AB150" s="44">
        <v>2108704.8000000003</v>
      </c>
      <c r="AC150" s="44">
        <f t="shared" si="10"/>
        <v>2182083.2799999998</v>
      </c>
      <c r="AD150" s="227">
        <v>70958951.900000006</v>
      </c>
      <c r="AE150" s="227">
        <v>73013341.25999999</v>
      </c>
      <c r="AF150" s="244">
        <f t="shared" si="8"/>
        <v>2054389.3599999845</v>
      </c>
      <c r="AG150" s="244">
        <f t="shared" si="9"/>
        <v>44.966606693369769</v>
      </c>
    </row>
    <row r="151" spans="1:33">
      <c r="A151" s="32">
        <v>445</v>
      </c>
      <c r="B151" s="229" t="s">
        <v>163</v>
      </c>
      <c r="C151" s="233">
        <v>14999</v>
      </c>
      <c r="D151" s="233">
        <v>14868</v>
      </c>
      <c r="E151" s="34">
        <v>655</v>
      </c>
      <c r="F151" s="34">
        <v>622</v>
      </c>
      <c r="G151" s="34">
        <v>140</v>
      </c>
      <c r="H151" s="34">
        <v>109</v>
      </c>
      <c r="I151" s="34">
        <v>997</v>
      </c>
      <c r="J151" s="34">
        <v>958</v>
      </c>
      <c r="K151" s="34">
        <v>550</v>
      </c>
      <c r="L151" s="34">
        <v>575</v>
      </c>
      <c r="M151" s="34">
        <v>12657</v>
      </c>
      <c r="N151" s="34">
        <v>12604</v>
      </c>
      <c r="O151" s="34">
        <v>7877</v>
      </c>
      <c r="P151" s="34">
        <v>7800</v>
      </c>
      <c r="R151" s="44">
        <v>5534717.2500000009</v>
      </c>
      <c r="S151" s="44">
        <v>5460917.4199999999</v>
      </c>
      <c r="T151" s="44">
        <v>1256584</v>
      </c>
      <c r="U151" s="44">
        <v>1017610.9199999999</v>
      </c>
      <c r="V151" s="44">
        <v>7542195.3300000001</v>
      </c>
      <c r="W151" s="44">
        <v>7665082.54</v>
      </c>
      <c r="X151" s="44">
        <v>7119722.5</v>
      </c>
      <c r="Y151" s="44">
        <v>7795033.5</v>
      </c>
      <c r="Z151" s="44">
        <v>837133.98</v>
      </c>
      <c r="AA151" s="44">
        <v>866146.88</v>
      </c>
      <c r="AB151" s="44">
        <v>657571.96000000008</v>
      </c>
      <c r="AC151" s="44">
        <f t="shared" si="10"/>
        <v>673296</v>
      </c>
      <c r="AD151" s="227">
        <v>22947925.020000003</v>
      </c>
      <c r="AE151" s="227">
        <v>23478087.259999998</v>
      </c>
      <c r="AF151" s="244">
        <f t="shared" si="8"/>
        <v>530162.23999999464</v>
      </c>
      <c r="AG151" s="244">
        <f t="shared" si="9"/>
        <v>35.657939198277823</v>
      </c>
    </row>
    <row r="152" spans="1:33">
      <c r="A152" s="32">
        <v>475</v>
      </c>
      <c r="B152" s="229" t="s">
        <v>164</v>
      </c>
      <c r="C152" s="233">
        <v>5456</v>
      </c>
      <c r="D152" s="233">
        <v>5415</v>
      </c>
      <c r="E152" s="34">
        <v>333</v>
      </c>
      <c r="F152" s="34">
        <v>312</v>
      </c>
      <c r="G152" s="34">
        <v>50</v>
      </c>
      <c r="H152" s="34">
        <v>63</v>
      </c>
      <c r="I152" s="34">
        <v>336</v>
      </c>
      <c r="J152" s="34">
        <v>317</v>
      </c>
      <c r="K152" s="34">
        <v>206</v>
      </c>
      <c r="L152" s="34">
        <v>205</v>
      </c>
      <c r="M152" s="34">
        <v>4531</v>
      </c>
      <c r="N152" s="34">
        <v>4518</v>
      </c>
      <c r="O152" s="34">
        <v>2823</v>
      </c>
      <c r="P152" s="34">
        <v>2786</v>
      </c>
      <c r="R152" s="44">
        <v>2813833.35</v>
      </c>
      <c r="S152" s="44">
        <v>2739238.3200000003</v>
      </c>
      <c r="T152" s="44">
        <v>448780</v>
      </c>
      <c r="U152" s="44">
        <v>588160.43999999994</v>
      </c>
      <c r="V152" s="44">
        <v>2541803.04</v>
      </c>
      <c r="W152" s="44">
        <v>2536358.21</v>
      </c>
      <c r="X152" s="44">
        <v>2666659.7000000002</v>
      </c>
      <c r="Y152" s="44">
        <v>2779098.9</v>
      </c>
      <c r="Z152" s="44">
        <v>299680.34000000003</v>
      </c>
      <c r="AA152" s="44">
        <v>310476.96000000002</v>
      </c>
      <c r="AB152" s="44">
        <v>235664.04</v>
      </c>
      <c r="AC152" s="44">
        <f t="shared" si="10"/>
        <v>240487.52</v>
      </c>
      <c r="AD152" s="227">
        <v>9006420.4699999988</v>
      </c>
      <c r="AE152" s="227">
        <v>9193820.3500000015</v>
      </c>
      <c r="AF152" s="244">
        <f t="shared" si="8"/>
        <v>187399.88000000268</v>
      </c>
      <c r="AG152" s="244">
        <f t="shared" si="9"/>
        <v>34.607549399815824</v>
      </c>
    </row>
    <row r="153" spans="1:33">
      <c r="A153" s="32">
        <v>480</v>
      </c>
      <c r="B153" s="229" t="s">
        <v>165</v>
      </c>
      <c r="C153" s="233">
        <v>1930</v>
      </c>
      <c r="D153" s="233">
        <v>1910</v>
      </c>
      <c r="E153" s="34">
        <v>94</v>
      </c>
      <c r="F153" s="34">
        <v>86</v>
      </c>
      <c r="G153" s="34">
        <v>15</v>
      </c>
      <c r="H153" s="34">
        <v>17</v>
      </c>
      <c r="I153" s="34">
        <v>144</v>
      </c>
      <c r="J153" s="34">
        <v>135</v>
      </c>
      <c r="K153" s="34">
        <v>71</v>
      </c>
      <c r="L153" s="34">
        <v>68</v>
      </c>
      <c r="M153" s="34">
        <v>1606</v>
      </c>
      <c r="N153" s="34">
        <v>1604</v>
      </c>
      <c r="O153" s="34">
        <v>1010</v>
      </c>
      <c r="P153" s="34">
        <v>1010</v>
      </c>
      <c r="R153" s="44">
        <v>794295.3</v>
      </c>
      <c r="S153" s="44">
        <v>755046.46000000008</v>
      </c>
      <c r="T153" s="44">
        <v>134634</v>
      </c>
      <c r="U153" s="44">
        <v>158709.96</v>
      </c>
      <c r="V153" s="44">
        <v>1089344.1600000001</v>
      </c>
      <c r="W153" s="44">
        <v>1080152.55</v>
      </c>
      <c r="X153" s="44">
        <v>919091.45000000007</v>
      </c>
      <c r="Y153" s="44">
        <v>921847.44</v>
      </c>
      <c r="Z153" s="44">
        <v>106220.84</v>
      </c>
      <c r="AA153" s="44">
        <v>110226.88</v>
      </c>
      <c r="AB153" s="44">
        <v>84314.8</v>
      </c>
      <c r="AC153" s="44">
        <f t="shared" si="10"/>
        <v>87183.2</v>
      </c>
      <c r="AD153" s="227">
        <v>3127900.55</v>
      </c>
      <c r="AE153" s="227">
        <v>3113166.49</v>
      </c>
      <c r="AF153" s="244">
        <f t="shared" si="8"/>
        <v>-14734.05999999959</v>
      </c>
      <c r="AG153" s="244">
        <f t="shared" si="9"/>
        <v>-7.7141675392668008</v>
      </c>
    </row>
    <row r="154" spans="1:33">
      <c r="A154" s="32">
        <v>481</v>
      </c>
      <c r="B154" s="229" t="s">
        <v>166</v>
      </c>
      <c r="C154" s="233">
        <v>9619</v>
      </c>
      <c r="D154" s="233">
        <v>9592</v>
      </c>
      <c r="E154" s="34">
        <v>572</v>
      </c>
      <c r="F154" s="34">
        <v>553</v>
      </c>
      <c r="G154" s="34">
        <v>117</v>
      </c>
      <c r="H154" s="34">
        <v>112</v>
      </c>
      <c r="I154" s="34">
        <v>806</v>
      </c>
      <c r="J154" s="34">
        <v>788</v>
      </c>
      <c r="K154" s="34">
        <v>444</v>
      </c>
      <c r="L154" s="34">
        <v>439</v>
      </c>
      <c r="M154" s="34">
        <v>7680</v>
      </c>
      <c r="N154" s="34">
        <v>7700</v>
      </c>
      <c r="O154" s="34">
        <v>5527</v>
      </c>
      <c r="P154" s="34">
        <v>5520</v>
      </c>
      <c r="R154" s="44">
        <v>4833371.4000000004</v>
      </c>
      <c r="S154" s="44">
        <v>4855124.33</v>
      </c>
      <c r="T154" s="44">
        <v>1050145.2</v>
      </c>
      <c r="U154" s="44">
        <v>1045618.5599999999</v>
      </c>
      <c r="V154" s="44">
        <v>6097301.3399999999</v>
      </c>
      <c r="W154" s="44">
        <v>6304890.4400000004</v>
      </c>
      <c r="X154" s="44">
        <v>5747557.8000000007</v>
      </c>
      <c r="Y154" s="44">
        <v>5951338.6200000001</v>
      </c>
      <c r="Z154" s="44">
        <v>507955.20000000001</v>
      </c>
      <c r="AA154" s="44">
        <v>529144</v>
      </c>
      <c r="AB154" s="44">
        <v>461393.96</v>
      </c>
      <c r="AC154" s="44">
        <f t="shared" si="10"/>
        <v>476486.39999999997</v>
      </c>
      <c r="AD154" s="227">
        <v>18697724.900000002</v>
      </c>
      <c r="AE154" s="227">
        <v>19162602.349999998</v>
      </c>
      <c r="AF154" s="244">
        <f t="shared" si="8"/>
        <v>464877.44999999553</v>
      </c>
      <c r="AG154" s="244">
        <f t="shared" si="9"/>
        <v>48.465121976646742</v>
      </c>
    </row>
    <row r="155" spans="1:33">
      <c r="A155" s="32">
        <v>483</v>
      </c>
      <c r="B155" s="229" t="s">
        <v>167</v>
      </c>
      <c r="C155" s="233">
        <v>1055</v>
      </c>
      <c r="D155" s="233">
        <v>1059</v>
      </c>
      <c r="E155" s="34">
        <v>94</v>
      </c>
      <c r="F155" s="34">
        <v>88</v>
      </c>
      <c r="G155" s="34">
        <v>21</v>
      </c>
      <c r="H155" s="34">
        <v>18</v>
      </c>
      <c r="I155" s="34">
        <v>126</v>
      </c>
      <c r="J155" s="34">
        <v>122</v>
      </c>
      <c r="K155" s="34">
        <v>38</v>
      </c>
      <c r="L155" s="34">
        <v>46</v>
      </c>
      <c r="M155" s="34">
        <v>776</v>
      </c>
      <c r="N155" s="34">
        <v>785</v>
      </c>
      <c r="O155" s="34">
        <v>476</v>
      </c>
      <c r="P155" s="34">
        <v>488</v>
      </c>
      <c r="R155" s="44">
        <v>794295.3</v>
      </c>
      <c r="S155" s="44">
        <v>772605.68</v>
      </c>
      <c r="T155" s="44">
        <v>188487.6</v>
      </c>
      <c r="U155" s="44">
        <v>168045.84</v>
      </c>
      <c r="V155" s="44">
        <v>953176.14</v>
      </c>
      <c r="W155" s="44">
        <v>976137.86</v>
      </c>
      <c r="X155" s="44">
        <v>491908.10000000003</v>
      </c>
      <c r="Y155" s="44">
        <v>623602.68000000005</v>
      </c>
      <c r="Z155" s="44">
        <v>51324.639999999999</v>
      </c>
      <c r="AA155" s="44">
        <v>53945.2</v>
      </c>
      <c r="AB155" s="44">
        <v>39736.480000000003</v>
      </c>
      <c r="AC155" s="44">
        <f t="shared" si="10"/>
        <v>42124.159999999996</v>
      </c>
      <c r="AD155" s="227">
        <v>2518928.2600000002</v>
      </c>
      <c r="AE155" s="227">
        <v>2636461.4200000004</v>
      </c>
      <c r="AF155" s="244">
        <f t="shared" si="8"/>
        <v>117533.16000000015</v>
      </c>
      <c r="AG155" s="244">
        <f t="shared" si="9"/>
        <v>110.98504249291798</v>
      </c>
    </row>
    <row r="156" spans="1:33">
      <c r="A156" s="32">
        <v>484</v>
      </c>
      <c r="B156" s="229" t="s">
        <v>168</v>
      </c>
      <c r="C156" s="233">
        <v>2966</v>
      </c>
      <c r="D156" s="233">
        <v>2904</v>
      </c>
      <c r="E156" s="34">
        <v>139</v>
      </c>
      <c r="F156" s="34">
        <v>128</v>
      </c>
      <c r="G156" s="34">
        <v>33</v>
      </c>
      <c r="H156" s="34">
        <v>24</v>
      </c>
      <c r="I156" s="34">
        <v>210</v>
      </c>
      <c r="J156" s="34">
        <v>218</v>
      </c>
      <c r="K156" s="34">
        <v>84</v>
      </c>
      <c r="L156" s="34">
        <v>81</v>
      </c>
      <c r="M156" s="34">
        <v>2500</v>
      </c>
      <c r="N156" s="34">
        <v>2453</v>
      </c>
      <c r="O156" s="34">
        <v>1364</v>
      </c>
      <c r="P156" s="34">
        <v>1323</v>
      </c>
      <c r="R156" s="44">
        <v>1174543.05</v>
      </c>
      <c r="S156" s="44">
        <v>1123790.08</v>
      </c>
      <c r="T156" s="44">
        <v>296194.8</v>
      </c>
      <c r="U156" s="44">
        <v>224061.12</v>
      </c>
      <c r="V156" s="44">
        <v>1588626.9000000001</v>
      </c>
      <c r="W156" s="44">
        <v>1744246.34</v>
      </c>
      <c r="X156" s="44">
        <v>1087375.8</v>
      </c>
      <c r="Y156" s="44">
        <v>1098082.98</v>
      </c>
      <c r="Z156" s="44">
        <v>165350</v>
      </c>
      <c r="AA156" s="44">
        <v>168570.16</v>
      </c>
      <c r="AB156" s="44">
        <v>113866.72</v>
      </c>
      <c r="AC156" s="44">
        <f t="shared" si="10"/>
        <v>114201.35999999999</v>
      </c>
      <c r="AD156" s="227">
        <v>4425957.2699999996</v>
      </c>
      <c r="AE156" s="227">
        <v>4472952.04</v>
      </c>
      <c r="AF156" s="244">
        <f t="shared" si="8"/>
        <v>46994.770000000484</v>
      </c>
      <c r="AG156" s="244">
        <f t="shared" si="9"/>
        <v>16.182772038567659</v>
      </c>
    </row>
    <row r="157" spans="1:33">
      <c r="A157" s="32">
        <v>489</v>
      </c>
      <c r="B157" s="229" t="s">
        <v>169</v>
      </c>
      <c r="C157" s="233">
        <v>1752</v>
      </c>
      <c r="D157" s="233">
        <v>1703</v>
      </c>
      <c r="E157" s="34">
        <v>46</v>
      </c>
      <c r="F157" s="34">
        <v>49</v>
      </c>
      <c r="G157" s="34">
        <v>8</v>
      </c>
      <c r="H157" s="34">
        <v>8</v>
      </c>
      <c r="I157" s="34">
        <v>72</v>
      </c>
      <c r="J157" s="34">
        <v>68</v>
      </c>
      <c r="K157" s="34">
        <v>47</v>
      </c>
      <c r="L157" s="34">
        <v>47</v>
      </c>
      <c r="M157" s="34">
        <v>1579</v>
      </c>
      <c r="N157" s="34">
        <v>1531</v>
      </c>
      <c r="O157" s="34">
        <v>862</v>
      </c>
      <c r="P157" s="34">
        <v>833</v>
      </c>
      <c r="R157" s="44">
        <v>388697.7</v>
      </c>
      <c r="S157" s="44">
        <v>430200.89</v>
      </c>
      <c r="T157" s="44">
        <v>71804.800000000003</v>
      </c>
      <c r="U157" s="44">
        <v>74687.039999999994</v>
      </c>
      <c r="V157" s="44">
        <v>544672.08000000007</v>
      </c>
      <c r="W157" s="44">
        <v>544076.84</v>
      </c>
      <c r="X157" s="44">
        <v>608412.65</v>
      </c>
      <c r="Y157" s="44">
        <v>637159.26</v>
      </c>
      <c r="Z157" s="44">
        <v>104435.06</v>
      </c>
      <c r="AA157" s="44">
        <v>105210.31999999999</v>
      </c>
      <c r="AB157" s="44">
        <v>71959.760000000009</v>
      </c>
      <c r="AC157" s="44">
        <f t="shared" si="10"/>
        <v>71904.56</v>
      </c>
      <c r="AD157" s="227">
        <v>1789982.05</v>
      </c>
      <c r="AE157" s="227">
        <v>1863238.9100000001</v>
      </c>
      <c r="AF157" s="244">
        <f t="shared" si="8"/>
        <v>73256.860000000102</v>
      </c>
      <c r="AG157" s="244">
        <f t="shared" si="9"/>
        <v>43.016359365825075</v>
      </c>
    </row>
    <row r="158" spans="1:33">
      <c r="A158" s="32">
        <v>491</v>
      </c>
      <c r="B158" s="229" t="s">
        <v>170</v>
      </c>
      <c r="C158" s="233">
        <v>51919</v>
      </c>
      <c r="D158" s="233">
        <v>51890</v>
      </c>
      <c r="E158" s="34">
        <v>2281</v>
      </c>
      <c r="F158" s="34">
        <v>2175</v>
      </c>
      <c r="G158" s="34">
        <v>446</v>
      </c>
      <c r="H158" s="34">
        <v>412</v>
      </c>
      <c r="I158" s="34">
        <v>3104</v>
      </c>
      <c r="J158" s="34">
        <v>3055</v>
      </c>
      <c r="K158" s="34">
        <v>1625</v>
      </c>
      <c r="L158" s="34">
        <v>1666</v>
      </c>
      <c r="M158" s="34">
        <v>44463</v>
      </c>
      <c r="N158" s="34">
        <v>44582</v>
      </c>
      <c r="O158" s="34">
        <v>28541</v>
      </c>
      <c r="P158" s="34">
        <v>28521</v>
      </c>
      <c r="R158" s="44">
        <v>19274335.950000003</v>
      </c>
      <c r="S158" s="44">
        <v>19095651.75</v>
      </c>
      <c r="T158" s="44">
        <v>4003117.6</v>
      </c>
      <c r="U158" s="44">
        <v>3846382.5599999996</v>
      </c>
      <c r="V158" s="44">
        <v>23481418.560000002</v>
      </c>
      <c r="W158" s="44">
        <v>24443452.149999999</v>
      </c>
      <c r="X158" s="44">
        <v>21035543.75</v>
      </c>
      <c r="Y158" s="44">
        <v>22585262.280000001</v>
      </c>
      <c r="Z158" s="44">
        <v>2940782.82</v>
      </c>
      <c r="AA158" s="44">
        <v>3063675.04</v>
      </c>
      <c r="AB158" s="44">
        <v>2382602.6800000002</v>
      </c>
      <c r="AC158" s="44">
        <f t="shared" si="10"/>
        <v>2461932.7199999997</v>
      </c>
      <c r="AD158" s="227">
        <v>73117801.360000014</v>
      </c>
      <c r="AE158" s="227">
        <v>75496356.5</v>
      </c>
      <c r="AF158" s="244">
        <f t="shared" si="8"/>
        <v>2378555.1399999857</v>
      </c>
      <c r="AG158" s="244">
        <f t="shared" si="9"/>
        <v>45.838410869145996</v>
      </c>
    </row>
    <row r="159" spans="1:33">
      <c r="A159" s="32">
        <v>494</v>
      </c>
      <c r="B159" s="229" t="s">
        <v>171</v>
      </c>
      <c r="C159" s="233">
        <v>8827</v>
      </c>
      <c r="D159" s="233">
        <v>8749</v>
      </c>
      <c r="E159" s="34">
        <v>622</v>
      </c>
      <c r="F159" s="34">
        <v>594</v>
      </c>
      <c r="G159" s="34">
        <v>135</v>
      </c>
      <c r="H159" s="34">
        <v>122</v>
      </c>
      <c r="I159" s="34">
        <v>876</v>
      </c>
      <c r="J159" s="34">
        <v>856</v>
      </c>
      <c r="K159" s="34">
        <v>456</v>
      </c>
      <c r="L159" s="34">
        <v>462</v>
      </c>
      <c r="M159" s="34">
        <v>6738</v>
      </c>
      <c r="N159" s="34">
        <v>6715</v>
      </c>
      <c r="O159" s="34">
        <v>4676</v>
      </c>
      <c r="P159" s="34">
        <v>4618</v>
      </c>
      <c r="R159" s="44">
        <v>5255868.9000000004</v>
      </c>
      <c r="S159" s="44">
        <v>5215088.3400000008</v>
      </c>
      <c r="T159" s="44">
        <v>1211706</v>
      </c>
      <c r="U159" s="44">
        <v>1138977.3599999999</v>
      </c>
      <c r="V159" s="44">
        <v>6626843.6400000006</v>
      </c>
      <c r="W159" s="44">
        <v>6848967.2800000003</v>
      </c>
      <c r="X159" s="44">
        <v>5902897.2000000002</v>
      </c>
      <c r="Y159" s="44">
        <v>6263139.96</v>
      </c>
      <c r="Z159" s="44">
        <v>445651.32</v>
      </c>
      <c r="AA159" s="44">
        <v>461454.8</v>
      </c>
      <c r="AB159" s="44">
        <v>390352.48000000004</v>
      </c>
      <c r="AC159" s="44">
        <f t="shared" si="10"/>
        <v>398625.75999999995</v>
      </c>
      <c r="AD159" s="227">
        <v>19833319.540000003</v>
      </c>
      <c r="AE159" s="227">
        <v>20326253.500000004</v>
      </c>
      <c r="AF159" s="244">
        <f t="shared" si="8"/>
        <v>492933.96000000089</v>
      </c>
      <c r="AG159" s="244">
        <f t="shared" si="9"/>
        <v>56.341748771288252</v>
      </c>
    </row>
    <row r="160" spans="1:33">
      <c r="A160" s="32">
        <v>495</v>
      </c>
      <c r="B160" s="229" t="s">
        <v>172</v>
      </c>
      <c r="C160" s="233">
        <v>1430</v>
      </c>
      <c r="D160" s="233">
        <v>1393</v>
      </c>
      <c r="E160" s="34">
        <v>55</v>
      </c>
      <c r="F160" s="34">
        <v>48</v>
      </c>
      <c r="G160" s="34">
        <v>13</v>
      </c>
      <c r="H160" s="34">
        <v>10</v>
      </c>
      <c r="I160" s="34">
        <v>76</v>
      </c>
      <c r="J160" s="34">
        <v>68</v>
      </c>
      <c r="K160" s="34">
        <v>54</v>
      </c>
      <c r="L160" s="34">
        <v>47</v>
      </c>
      <c r="M160" s="34">
        <v>1232</v>
      </c>
      <c r="N160" s="34">
        <v>1220</v>
      </c>
      <c r="O160" s="34">
        <v>644</v>
      </c>
      <c r="P160" s="34">
        <v>613</v>
      </c>
      <c r="R160" s="44">
        <v>464747.25000000006</v>
      </c>
      <c r="S160" s="44">
        <v>421421.28</v>
      </c>
      <c r="T160" s="44">
        <v>116682.8</v>
      </c>
      <c r="U160" s="44">
        <v>93358.799999999988</v>
      </c>
      <c r="V160" s="44">
        <v>574931.64</v>
      </c>
      <c r="W160" s="44">
        <v>544076.84</v>
      </c>
      <c r="X160" s="44">
        <v>699027.3</v>
      </c>
      <c r="Y160" s="44">
        <v>637159.26</v>
      </c>
      <c r="Z160" s="44">
        <v>81484.479999999996</v>
      </c>
      <c r="AA160" s="44">
        <v>83838.399999999994</v>
      </c>
      <c r="AB160" s="44">
        <v>53761.120000000003</v>
      </c>
      <c r="AC160" s="44">
        <f t="shared" si="10"/>
        <v>52914.159999999996</v>
      </c>
      <c r="AD160" s="227">
        <v>1990634.59</v>
      </c>
      <c r="AE160" s="227">
        <v>1832768.7399999998</v>
      </c>
      <c r="AF160" s="244">
        <f t="shared" si="8"/>
        <v>-157865.85000000033</v>
      </c>
      <c r="AG160" s="244">
        <f t="shared" si="9"/>
        <v>-113.32796123474539</v>
      </c>
    </row>
    <row r="161" spans="1:33">
      <c r="A161" s="32">
        <v>498</v>
      </c>
      <c r="B161" s="229" t="s">
        <v>173</v>
      </c>
      <c r="C161" s="233">
        <v>2325</v>
      </c>
      <c r="D161" s="233">
        <v>2313</v>
      </c>
      <c r="E161" s="34">
        <v>105</v>
      </c>
      <c r="F161" s="34">
        <v>108</v>
      </c>
      <c r="G161" s="34">
        <v>23</v>
      </c>
      <c r="H161" s="34">
        <v>15</v>
      </c>
      <c r="I161" s="34">
        <v>148</v>
      </c>
      <c r="J161" s="34">
        <v>140</v>
      </c>
      <c r="K161" s="34">
        <v>93</v>
      </c>
      <c r="L161" s="34">
        <v>93</v>
      </c>
      <c r="M161" s="34">
        <v>1956</v>
      </c>
      <c r="N161" s="34">
        <v>1957</v>
      </c>
      <c r="O161" s="34">
        <v>1261</v>
      </c>
      <c r="P161" s="34">
        <v>1271</v>
      </c>
      <c r="R161" s="44">
        <v>887244.75000000012</v>
      </c>
      <c r="S161" s="44">
        <v>948197.88000000012</v>
      </c>
      <c r="T161" s="44">
        <v>206438.80000000002</v>
      </c>
      <c r="U161" s="44">
        <v>140038.19999999998</v>
      </c>
      <c r="V161" s="44">
        <v>1119603.72</v>
      </c>
      <c r="W161" s="44">
        <v>1120158.2</v>
      </c>
      <c r="X161" s="44">
        <v>1203880.3500000001</v>
      </c>
      <c r="Y161" s="44">
        <v>1260761.94</v>
      </c>
      <c r="Z161" s="44">
        <v>129369.84</v>
      </c>
      <c r="AA161" s="44">
        <v>134485.04</v>
      </c>
      <c r="AB161" s="44">
        <v>105268.28</v>
      </c>
      <c r="AC161" s="44">
        <f t="shared" si="10"/>
        <v>109712.71999999999</v>
      </c>
      <c r="AD161" s="227">
        <v>3651805.7399999998</v>
      </c>
      <c r="AE161" s="227">
        <v>3713353.9800000004</v>
      </c>
      <c r="AF161" s="244">
        <f t="shared" si="8"/>
        <v>61548.240000000689</v>
      </c>
      <c r="AG161" s="244">
        <f t="shared" si="9"/>
        <v>26.609701686122218</v>
      </c>
    </row>
    <row r="162" spans="1:33">
      <c r="A162" s="32">
        <v>499</v>
      </c>
      <c r="B162" s="229" t="s">
        <v>174</v>
      </c>
      <c r="C162" s="233">
        <v>19763</v>
      </c>
      <c r="D162" s="233">
        <v>19738</v>
      </c>
      <c r="E162" s="34">
        <v>1270</v>
      </c>
      <c r="F162" s="34">
        <v>1220</v>
      </c>
      <c r="G162" s="34">
        <v>241</v>
      </c>
      <c r="H162" s="34">
        <v>225</v>
      </c>
      <c r="I162" s="34">
        <v>1656</v>
      </c>
      <c r="J162" s="34">
        <v>1624</v>
      </c>
      <c r="K162" s="34">
        <v>804</v>
      </c>
      <c r="L162" s="34">
        <v>845</v>
      </c>
      <c r="M162" s="34">
        <v>15792</v>
      </c>
      <c r="N162" s="34">
        <v>15824</v>
      </c>
      <c r="O162" s="34">
        <v>10730</v>
      </c>
      <c r="P162" s="34">
        <v>10676</v>
      </c>
      <c r="R162" s="44">
        <v>10731436.5</v>
      </c>
      <c r="S162" s="44">
        <v>10711124.200000001</v>
      </c>
      <c r="T162" s="44">
        <v>2163119.6</v>
      </c>
      <c r="U162" s="44">
        <v>2100573</v>
      </c>
      <c r="V162" s="44">
        <v>12527457.84</v>
      </c>
      <c r="W162" s="44">
        <v>12993835.120000001</v>
      </c>
      <c r="X162" s="44">
        <v>10407739.800000001</v>
      </c>
      <c r="Y162" s="44">
        <v>11455310.1</v>
      </c>
      <c r="Z162" s="44">
        <v>1044482.88</v>
      </c>
      <c r="AA162" s="44">
        <v>1087425.28</v>
      </c>
      <c r="AB162" s="44">
        <v>895740.4</v>
      </c>
      <c r="AC162" s="44">
        <f t="shared" si="10"/>
        <v>921552.32</v>
      </c>
      <c r="AD162" s="227">
        <v>37769977.019999996</v>
      </c>
      <c r="AE162" s="227">
        <v>39269820.020000003</v>
      </c>
      <c r="AF162" s="244">
        <f t="shared" si="8"/>
        <v>1499843.0000000075</v>
      </c>
      <c r="AG162" s="244">
        <f t="shared" si="9"/>
        <v>75.987587394873216</v>
      </c>
    </row>
    <row r="163" spans="1:33">
      <c r="A163" s="32">
        <v>500</v>
      </c>
      <c r="B163" s="229" t="s">
        <v>175</v>
      </c>
      <c r="C163" s="233">
        <v>10551</v>
      </c>
      <c r="D163" s="233">
        <v>10614</v>
      </c>
      <c r="E163" s="34">
        <v>668</v>
      </c>
      <c r="F163" s="34">
        <v>670</v>
      </c>
      <c r="G163" s="34">
        <v>138</v>
      </c>
      <c r="H163" s="34">
        <v>120</v>
      </c>
      <c r="I163" s="34">
        <v>1021</v>
      </c>
      <c r="J163" s="34">
        <v>981</v>
      </c>
      <c r="K163" s="34">
        <v>498</v>
      </c>
      <c r="L163" s="34">
        <v>521</v>
      </c>
      <c r="M163" s="34">
        <v>8226</v>
      </c>
      <c r="N163" s="34">
        <v>8322</v>
      </c>
      <c r="O163" s="34">
        <v>5800</v>
      </c>
      <c r="P163" s="34">
        <v>5828</v>
      </c>
      <c r="R163" s="44">
        <v>5644566.6000000006</v>
      </c>
      <c r="S163" s="44">
        <v>5882338.7000000002</v>
      </c>
      <c r="T163" s="44">
        <v>1238632.8</v>
      </c>
      <c r="U163" s="44">
        <v>1120305.5999999999</v>
      </c>
      <c r="V163" s="44">
        <v>7723752.6900000004</v>
      </c>
      <c r="W163" s="44">
        <v>7849108.5300000003</v>
      </c>
      <c r="X163" s="44">
        <v>6446585.1000000006</v>
      </c>
      <c r="Y163" s="44">
        <v>7062978.1799999997</v>
      </c>
      <c r="Z163" s="44">
        <v>544067.64</v>
      </c>
      <c r="AA163" s="44">
        <v>571887.84</v>
      </c>
      <c r="AB163" s="44">
        <v>484184</v>
      </c>
      <c r="AC163" s="44">
        <f t="shared" si="10"/>
        <v>503072.95999999996</v>
      </c>
      <c r="AD163" s="227">
        <v>22081788.830000002</v>
      </c>
      <c r="AE163" s="227">
        <v>22989691.809999999</v>
      </c>
      <c r="AF163" s="244">
        <f t="shared" si="8"/>
        <v>907902.97999999672</v>
      </c>
      <c r="AG163" s="244">
        <f t="shared" si="9"/>
        <v>85.538249481816166</v>
      </c>
    </row>
    <row r="164" spans="1:33">
      <c r="A164" s="32">
        <v>503</v>
      </c>
      <c r="B164" s="229" t="s">
        <v>176</v>
      </c>
      <c r="C164" s="233">
        <v>7515</v>
      </c>
      <c r="D164" s="233">
        <v>7477</v>
      </c>
      <c r="E164" s="34">
        <v>389</v>
      </c>
      <c r="F164" s="34">
        <v>360</v>
      </c>
      <c r="G164" s="34">
        <v>76</v>
      </c>
      <c r="H164" s="34">
        <v>72</v>
      </c>
      <c r="I164" s="34">
        <v>471</v>
      </c>
      <c r="J164" s="34">
        <v>464</v>
      </c>
      <c r="K164" s="34">
        <v>266</v>
      </c>
      <c r="L164" s="34">
        <v>260</v>
      </c>
      <c r="M164" s="34">
        <v>6313</v>
      </c>
      <c r="N164" s="34">
        <v>6321</v>
      </c>
      <c r="O164" s="34">
        <v>4018</v>
      </c>
      <c r="P164" s="34">
        <v>3961</v>
      </c>
      <c r="R164" s="44">
        <v>3287030.5500000003</v>
      </c>
      <c r="S164" s="44">
        <v>3160659.6</v>
      </c>
      <c r="T164" s="44">
        <v>682145.6</v>
      </c>
      <c r="U164" s="44">
        <v>672183.36</v>
      </c>
      <c r="V164" s="44">
        <v>3563063.19</v>
      </c>
      <c r="W164" s="44">
        <v>3712524.32</v>
      </c>
      <c r="X164" s="44">
        <v>3443356.7</v>
      </c>
      <c r="Y164" s="44">
        <v>3524710.8</v>
      </c>
      <c r="Z164" s="44">
        <v>417541.82</v>
      </c>
      <c r="AA164" s="44">
        <v>434379.12</v>
      </c>
      <c r="AB164" s="44">
        <v>335422.64</v>
      </c>
      <c r="AC164" s="44">
        <f t="shared" si="10"/>
        <v>341913.51999999996</v>
      </c>
      <c r="AD164" s="227">
        <v>11728560.5</v>
      </c>
      <c r="AE164" s="227">
        <v>11846370.719999997</v>
      </c>
      <c r="AF164" s="244">
        <f t="shared" si="8"/>
        <v>117810.21999999695</v>
      </c>
      <c r="AG164" s="244">
        <f t="shared" si="9"/>
        <v>15.756348802995445</v>
      </c>
    </row>
    <row r="165" spans="1:33">
      <c r="A165" s="32">
        <v>504</v>
      </c>
      <c r="B165" s="229" t="s">
        <v>177</v>
      </c>
      <c r="C165" s="233">
        <v>1715</v>
      </c>
      <c r="D165" s="233">
        <v>1677</v>
      </c>
      <c r="E165" s="34">
        <v>69</v>
      </c>
      <c r="F165" s="34">
        <v>60</v>
      </c>
      <c r="G165" s="34">
        <v>12</v>
      </c>
      <c r="H165" s="34">
        <v>12</v>
      </c>
      <c r="I165" s="34">
        <v>113</v>
      </c>
      <c r="J165" s="34">
        <v>105</v>
      </c>
      <c r="K165" s="34">
        <v>62</v>
      </c>
      <c r="L165" s="34">
        <v>56</v>
      </c>
      <c r="M165" s="34">
        <v>1459</v>
      </c>
      <c r="N165" s="34">
        <v>1444</v>
      </c>
      <c r="O165" s="34">
        <v>889</v>
      </c>
      <c r="P165" s="34">
        <v>888</v>
      </c>
      <c r="R165" s="44">
        <v>583046.55000000005</v>
      </c>
      <c r="S165" s="44">
        <v>526776.60000000009</v>
      </c>
      <c r="T165" s="44">
        <v>107707.20000000001</v>
      </c>
      <c r="U165" s="44">
        <v>112030.56</v>
      </c>
      <c r="V165" s="44">
        <v>854832.57000000007</v>
      </c>
      <c r="W165" s="44">
        <v>840118.65</v>
      </c>
      <c r="X165" s="44">
        <v>802586.9</v>
      </c>
      <c r="Y165" s="44">
        <v>759168.48</v>
      </c>
      <c r="Z165" s="44">
        <v>96498.26</v>
      </c>
      <c r="AA165" s="44">
        <v>99231.679999999993</v>
      </c>
      <c r="AB165" s="44">
        <v>74213.72</v>
      </c>
      <c r="AC165" s="44">
        <f t="shared" si="10"/>
        <v>76652.159999999989</v>
      </c>
      <c r="AD165" s="227">
        <v>2518885.2000000002</v>
      </c>
      <c r="AE165" s="227">
        <v>2413978.1300000004</v>
      </c>
      <c r="AF165" s="244">
        <f t="shared" si="8"/>
        <v>-104907.06999999983</v>
      </c>
      <c r="AG165" s="244">
        <f t="shared" si="9"/>
        <v>-62.556392367322502</v>
      </c>
    </row>
    <row r="166" spans="1:33">
      <c r="A166" s="32">
        <v>505</v>
      </c>
      <c r="B166" s="229" t="s">
        <v>178</v>
      </c>
      <c r="C166" s="233">
        <v>20957</v>
      </c>
      <c r="D166" s="233">
        <v>20934</v>
      </c>
      <c r="E166" s="34">
        <v>1155</v>
      </c>
      <c r="F166" s="34">
        <v>1139</v>
      </c>
      <c r="G166" s="34">
        <v>232</v>
      </c>
      <c r="H166" s="34">
        <v>216</v>
      </c>
      <c r="I166" s="34">
        <v>1714</v>
      </c>
      <c r="J166" s="34">
        <v>1649</v>
      </c>
      <c r="K166" s="34">
        <v>973</v>
      </c>
      <c r="L166" s="34">
        <v>950</v>
      </c>
      <c r="M166" s="34">
        <v>16883</v>
      </c>
      <c r="N166" s="34">
        <v>16980</v>
      </c>
      <c r="O166" s="34">
        <v>11920</v>
      </c>
      <c r="P166" s="34">
        <v>11907</v>
      </c>
      <c r="R166" s="44">
        <v>9759692.25</v>
      </c>
      <c r="S166" s="44">
        <v>9999975.790000001</v>
      </c>
      <c r="T166" s="44">
        <v>2082339.2000000002</v>
      </c>
      <c r="U166" s="44">
        <v>2016550.0799999998</v>
      </c>
      <c r="V166" s="44">
        <v>12966221.460000001</v>
      </c>
      <c r="W166" s="44">
        <v>13193863.370000001</v>
      </c>
      <c r="X166" s="44">
        <v>12595436.350000001</v>
      </c>
      <c r="Y166" s="44">
        <v>12878751</v>
      </c>
      <c r="Z166" s="44">
        <v>1116641.6200000001</v>
      </c>
      <c r="AA166" s="44">
        <v>1166865.6000000001</v>
      </c>
      <c r="AB166" s="44">
        <v>995081.60000000009</v>
      </c>
      <c r="AC166" s="44">
        <f t="shared" si="10"/>
        <v>1027812.2399999999</v>
      </c>
      <c r="AD166" s="227">
        <v>39515412.480000004</v>
      </c>
      <c r="AE166" s="227">
        <v>40283818.080000006</v>
      </c>
      <c r="AF166" s="244">
        <f t="shared" si="8"/>
        <v>768405.60000000149</v>
      </c>
      <c r="AG166" s="244">
        <f t="shared" si="9"/>
        <v>36.706104901117868</v>
      </c>
    </row>
    <row r="167" spans="1:33">
      <c r="A167" s="32">
        <v>507</v>
      </c>
      <c r="B167" s="229" t="s">
        <v>179</v>
      </c>
      <c r="C167" s="233">
        <v>7099</v>
      </c>
      <c r="D167" s="233">
        <v>7057</v>
      </c>
      <c r="E167" s="34">
        <v>223</v>
      </c>
      <c r="F167" s="34">
        <v>210</v>
      </c>
      <c r="G167" s="34">
        <v>41</v>
      </c>
      <c r="H167" s="34">
        <v>43</v>
      </c>
      <c r="I167" s="34">
        <v>334</v>
      </c>
      <c r="J167" s="34">
        <v>337</v>
      </c>
      <c r="K167" s="34">
        <v>205</v>
      </c>
      <c r="L167" s="34">
        <v>186</v>
      </c>
      <c r="M167" s="34">
        <v>6296</v>
      </c>
      <c r="N167" s="34">
        <v>6281</v>
      </c>
      <c r="O167" s="34">
        <v>3386</v>
      </c>
      <c r="P167" s="34">
        <v>3315</v>
      </c>
      <c r="R167" s="44">
        <v>1884338.85</v>
      </c>
      <c r="S167" s="44">
        <v>1843718.1</v>
      </c>
      <c r="T167" s="44">
        <v>367999.60000000003</v>
      </c>
      <c r="U167" s="44">
        <v>401442.83999999997</v>
      </c>
      <c r="V167" s="44">
        <v>2526673.2600000002</v>
      </c>
      <c r="W167" s="44">
        <v>2696380.81</v>
      </c>
      <c r="X167" s="44">
        <v>2653714.75</v>
      </c>
      <c r="Y167" s="44">
        <v>2521523.88</v>
      </c>
      <c r="Z167" s="44">
        <v>416417.44</v>
      </c>
      <c r="AA167" s="44">
        <v>431630.32</v>
      </c>
      <c r="AB167" s="44">
        <v>282663.28000000003</v>
      </c>
      <c r="AC167" s="44">
        <f t="shared" si="10"/>
        <v>286150.8</v>
      </c>
      <c r="AD167" s="227">
        <v>8131807.1800000016</v>
      </c>
      <c r="AE167" s="227">
        <v>8180846.75</v>
      </c>
      <c r="AF167" s="244">
        <f t="shared" si="8"/>
        <v>49039.569999998435</v>
      </c>
      <c r="AG167" s="244">
        <f t="shared" si="9"/>
        <v>6.949067592461164</v>
      </c>
    </row>
    <row r="168" spans="1:33">
      <c r="A168" s="32">
        <v>508</v>
      </c>
      <c r="B168" s="229" t="s">
        <v>180</v>
      </c>
      <c r="C168" s="233">
        <v>9271</v>
      </c>
      <c r="D168" s="233">
        <v>9270</v>
      </c>
      <c r="E168" s="34">
        <v>309</v>
      </c>
      <c r="F168" s="34">
        <v>300</v>
      </c>
      <c r="G168" s="34">
        <v>61</v>
      </c>
      <c r="H168" s="34">
        <v>62</v>
      </c>
      <c r="I168" s="34">
        <v>475</v>
      </c>
      <c r="J168" s="34">
        <v>455</v>
      </c>
      <c r="K168" s="34">
        <v>269</v>
      </c>
      <c r="L168" s="34">
        <v>260</v>
      </c>
      <c r="M168" s="34">
        <v>8157</v>
      </c>
      <c r="N168" s="34">
        <v>8193</v>
      </c>
      <c r="O168" s="34">
        <v>4452</v>
      </c>
      <c r="P168" s="34">
        <v>4468</v>
      </c>
      <c r="R168" s="44">
        <v>2611034.5500000003</v>
      </c>
      <c r="S168" s="44">
        <v>2633883</v>
      </c>
      <c r="T168" s="44">
        <v>547511.6</v>
      </c>
      <c r="U168" s="44">
        <v>578824.55999999994</v>
      </c>
      <c r="V168" s="44">
        <v>3593322.75</v>
      </c>
      <c r="W168" s="44">
        <v>3640514.15</v>
      </c>
      <c r="X168" s="44">
        <v>3482191.5500000003</v>
      </c>
      <c r="Y168" s="44">
        <v>3524710.8</v>
      </c>
      <c r="Z168" s="44">
        <v>539503.98</v>
      </c>
      <c r="AA168" s="44">
        <v>563022.96</v>
      </c>
      <c r="AB168" s="44">
        <v>371652.96</v>
      </c>
      <c r="AC168" s="44">
        <f t="shared" si="10"/>
        <v>385677.75999999995</v>
      </c>
      <c r="AD168" s="227">
        <v>11145217.390000002</v>
      </c>
      <c r="AE168" s="227">
        <v>11326633.229999999</v>
      </c>
      <c r="AF168" s="244">
        <f t="shared" si="8"/>
        <v>181415.83999999613</v>
      </c>
      <c r="AG168" s="244">
        <f t="shared" si="9"/>
        <v>19.570209277237986</v>
      </c>
    </row>
    <row r="169" spans="1:33">
      <c r="A169" s="32">
        <v>529</v>
      </c>
      <c r="B169" s="229" t="s">
        <v>181</v>
      </c>
      <c r="C169" s="233">
        <v>19999</v>
      </c>
      <c r="D169" s="233">
        <v>20129</v>
      </c>
      <c r="E169" s="34">
        <v>981</v>
      </c>
      <c r="F169" s="34">
        <v>993</v>
      </c>
      <c r="G169" s="34">
        <v>179</v>
      </c>
      <c r="H169" s="34">
        <v>156</v>
      </c>
      <c r="I169" s="34">
        <v>1262</v>
      </c>
      <c r="J169" s="34">
        <v>1239</v>
      </c>
      <c r="K169" s="34">
        <v>728</v>
      </c>
      <c r="L169" s="34">
        <v>696</v>
      </c>
      <c r="M169" s="34">
        <v>16849</v>
      </c>
      <c r="N169" s="34">
        <v>17045</v>
      </c>
      <c r="O169" s="34">
        <v>10792</v>
      </c>
      <c r="P169" s="34">
        <v>10821</v>
      </c>
      <c r="R169" s="44">
        <v>8289400.9500000011</v>
      </c>
      <c r="S169" s="44">
        <v>8718152.7300000004</v>
      </c>
      <c r="T169" s="44">
        <v>1606632.4000000001</v>
      </c>
      <c r="U169" s="44">
        <v>1456397.2799999998</v>
      </c>
      <c r="V169" s="44">
        <v>9546891.1799999997</v>
      </c>
      <c r="W169" s="44">
        <v>9913400.0700000003</v>
      </c>
      <c r="X169" s="44">
        <v>9423923.5999999996</v>
      </c>
      <c r="Y169" s="44">
        <v>9435379.6799999997</v>
      </c>
      <c r="Z169" s="44">
        <v>1114392.8600000001</v>
      </c>
      <c r="AA169" s="44">
        <v>1171332.3999999999</v>
      </c>
      <c r="AB169" s="44">
        <v>900916.16</v>
      </c>
      <c r="AC169" s="44">
        <f t="shared" si="10"/>
        <v>934068.72</v>
      </c>
      <c r="AD169" s="227">
        <v>30882157.150000002</v>
      </c>
      <c r="AE169" s="227">
        <v>31628730.879999995</v>
      </c>
      <c r="AF169" s="244">
        <f t="shared" si="8"/>
        <v>746573.729999993</v>
      </c>
      <c r="AG169" s="244">
        <f t="shared" si="9"/>
        <v>37.089459486312933</v>
      </c>
    </row>
    <row r="170" spans="1:33">
      <c r="A170" s="32">
        <v>531</v>
      </c>
      <c r="B170" s="229" t="s">
        <v>182</v>
      </c>
      <c r="C170" s="233">
        <v>4966</v>
      </c>
      <c r="D170" s="233">
        <v>4939</v>
      </c>
      <c r="E170" s="34">
        <v>197</v>
      </c>
      <c r="F170" s="34">
        <v>215</v>
      </c>
      <c r="G170" s="34">
        <v>24</v>
      </c>
      <c r="H170" s="34">
        <v>29</v>
      </c>
      <c r="I170" s="34">
        <v>339</v>
      </c>
      <c r="J170" s="34">
        <v>302</v>
      </c>
      <c r="K170" s="34">
        <v>179</v>
      </c>
      <c r="L170" s="34">
        <v>184</v>
      </c>
      <c r="M170" s="34">
        <v>4227</v>
      </c>
      <c r="N170" s="34">
        <v>4209</v>
      </c>
      <c r="O170" s="34">
        <v>2587</v>
      </c>
      <c r="P170" s="34">
        <v>2590</v>
      </c>
      <c r="R170" s="44">
        <v>1664640.1500000001</v>
      </c>
      <c r="S170" s="44">
        <v>1887616.1500000001</v>
      </c>
      <c r="T170" s="44">
        <v>215414.40000000002</v>
      </c>
      <c r="U170" s="44">
        <v>270740.51999999996</v>
      </c>
      <c r="V170" s="44">
        <v>2564497.71</v>
      </c>
      <c r="W170" s="44">
        <v>2416341.2600000002</v>
      </c>
      <c r="X170" s="44">
        <v>2317146.0500000003</v>
      </c>
      <c r="Y170" s="44">
        <v>2494410.7200000002</v>
      </c>
      <c r="Z170" s="44">
        <v>279573.78000000003</v>
      </c>
      <c r="AA170" s="44">
        <v>289242.48</v>
      </c>
      <c r="AB170" s="44">
        <v>215962.76</v>
      </c>
      <c r="AC170" s="44">
        <f t="shared" si="10"/>
        <v>223568.8</v>
      </c>
      <c r="AD170" s="227">
        <v>7257234.8500000006</v>
      </c>
      <c r="AE170" s="227">
        <v>7581919.9300000006</v>
      </c>
      <c r="AF170" s="244">
        <f t="shared" si="8"/>
        <v>324685.08000000007</v>
      </c>
      <c r="AG170" s="244">
        <f t="shared" si="9"/>
        <v>65.73903219275158</v>
      </c>
    </row>
    <row r="171" spans="1:33">
      <c r="A171" s="32">
        <v>535</v>
      </c>
      <c r="B171" s="229" t="s">
        <v>183</v>
      </c>
      <c r="C171" s="233">
        <v>10454</v>
      </c>
      <c r="D171" s="233">
        <v>10378</v>
      </c>
      <c r="E171" s="34">
        <v>701</v>
      </c>
      <c r="F171" s="34">
        <v>669</v>
      </c>
      <c r="G171" s="34">
        <v>138</v>
      </c>
      <c r="H171" s="34">
        <v>141</v>
      </c>
      <c r="I171" s="34">
        <v>1013</v>
      </c>
      <c r="J171" s="34">
        <v>967</v>
      </c>
      <c r="K171" s="34">
        <v>553</v>
      </c>
      <c r="L171" s="34">
        <v>560</v>
      </c>
      <c r="M171" s="34">
        <v>8049</v>
      </c>
      <c r="N171" s="34">
        <v>8041</v>
      </c>
      <c r="O171" s="34">
        <v>5214</v>
      </c>
      <c r="P171" s="34">
        <v>5192</v>
      </c>
      <c r="R171" s="44">
        <v>5923414.9500000002</v>
      </c>
      <c r="S171" s="44">
        <v>5873559.0900000008</v>
      </c>
      <c r="T171" s="44">
        <v>1238632.8</v>
      </c>
      <c r="U171" s="44">
        <v>1316359.0799999998</v>
      </c>
      <c r="V171" s="44">
        <v>7663233.5700000003</v>
      </c>
      <c r="W171" s="44">
        <v>7737092.71</v>
      </c>
      <c r="X171" s="44">
        <v>7158557.3500000006</v>
      </c>
      <c r="Y171" s="44">
        <v>7591684.7999999998</v>
      </c>
      <c r="Z171" s="44">
        <v>532360.86</v>
      </c>
      <c r="AA171" s="44">
        <v>552577.52</v>
      </c>
      <c r="AB171" s="44">
        <v>435264.72000000003</v>
      </c>
      <c r="AC171" s="44">
        <f t="shared" si="10"/>
        <v>448173.43999999994</v>
      </c>
      <c r="AD171" s="227">
        <v>22951464.25</v>
      </c>
      <c r="AE171" s="227">
        <v>23519446.640000001</v>
      </c>
      <c r="AF171" s="244">
        <f t="shared" si="8"/>
        <v>567982.3900000006</v>
      </c>
      <c r="AG171" s="244">
        <f t="shared" si="9"/>
        <v>54.729465214877685</v>
      </c>
    </row>
    <row r="172" spans="1:33">
      <c r="A172" s="32">
        <v>536</v>
      </c>
      <c r="B172" s="229" t="s">
        <v>184</v>
      </c>
      <c r="C172" s="233">
        <v>35647</v>
      </c>
      <c r="D172" s="233">
        <v>36176</v>
      </c>
      <c r="E172" s="34">
        <v>2003</v>
      </c>
      <c r="F172" s="34">
        <v>2030</v>
      </c>
      <c r="G172" s="34">
        <v>373</v>
      </c>
      <c r="H172" s="34">
        <v>366</v>
      </c>
      <c r="I172" s="34">
        <v>2690</v>
      </c>
      <c r="J172" s="34">
        <v>2611</v>
      </c>
      <c r="K172" s="34">
        <v>1492</v>
      </c>
      <c r="L172" s="34">
        <v>1447</v>
      </c>
      <c r="M172" s="34">
        <v>29089</v>
      </c>
      <c r="N172" s="34">
        <v>29722</v>
      </c>
      <c r="O172" s="34">
        <v>20527</v>
      </c>
      <c r="P172" s="34">
        <v>20955</v>
      </c>
      <c r="R172" s="44">
        <v>16925249.850000001</v>
      </c>
      <c r="S172" s="44">
        <v>17822608.300000001</v>
      </c>
      <c r="T172" s="44">
        <v>3347898.8000000003</v>
      </c>
      <c r="U172" s="44">
        <v>3416932.0799999996</v>
      </c>
      <c r="V172" s="44">
        <v>20349554.100000001</v>
      </c>
      <c r="W172" s="44">
        <v>20890950.43</v>
      </c>
      <c r="X172" s="44">
        <v>19313865.400000002</v>
      </c>
      <c r="Y172" s="44">
        <v>19616371.260000002</v>
      </c>
      <c r="Z172" s="44">
        <v>1923946.46</v>
      </c>
      <c r="AA172" s="44">
        <v>2042495.8399999999</v>
      </c>
      <c r="AB172" s="44">
        <v>1713593.9600000002</v>
      </c>
      <c r="AC172" s="44">
        <f t="shared" si="10"/>
        <v>1808835.5999999999</v>
      </c>
      <c r="AD172" s="227">
        <v>63574108.570000008</v>
      </c>
      <c r="AE172" s="227">
        <v>65598193.510000013</v>
      </c>
      <c r="AF172" s="244">
        <f t="shared" si="8"/>
        <v>2024084.9400000051</v>
      </c>
      <c r="AG172" s="244">
        <f t="shared" si="9"/>
        <v>55.951043233082849</v>
      </c>
    </row>
    <row r="173" spans="1:33">
      <c r="A173" s="32">
        <v>538</v>
      </c>
      <c r="B173" s="229" t="s">
        <v>185</v>
      </c>
      <c r="C173" s="233">
        <v>4695</v>
      </c>
      <c r="D173" s="233">
        <v>4659</v>
      </c>
      <c r="E173" s="34">
        <v>278</v>
      </c>
      <c r="F173" s="34">
        <v>280</v>
      </c>
      <c r="G173" s="34">
        <v>51</v>
      </c>
      <c r="H173" s="34">
        <v>43</v>
      </c>
      <c r="I173" s="34">
        <v>392</v>
      </c>
      <c r="J173" s="34">
        <v>360</v>
      </c>
      <c r="K173" s="34">
        <v>210</v>
      </c>
      <c r="L173" s="34">
        <v>213</v>
      </c>
      <c r="M173" s="34">
        <v>3764</v>
      </c>
      <c r="N173" s="34">
        <v>3763</v>
      </c>
      <c r="O173" s="34">
        <v>2631</v>
      </c>
      <c r="P173" s="34">
        <v>2610</v>
      </c>
      <c r="R173" s="44">
        <v>2349086.1</v>
      </c>
      <c r="S173" s="44">
        <v>2458290.8000000003</v>
      </c>
      <c r="T173" s="44">
        <v>457755.60000000003</v>
      </c>
      <c r="U173" s="44">
        <v>401442.83999999997</v>
      </c>
      <c r="V173" s="44">
        <v>2965436.8800000004</v>
      </c>
      <c r="W173" s="44">
        <v>2880406.8</v>
      </c>
      <c r="X173" s="44">
        <v>2718439.5</v>
      </c>
      <c r="Y173" s="44">
        <v>2887551.54</v>
      </c>
      <c r="Z173" s="44">
        <v>248950.96</v>
      </c>
      <c r="AA173" s="44">
        <v>258593.36</v>
      </c>
      <c r="AB173" s="44">
        <v>219635.88</v>
      </c>
      <c r="AC173" s="44">
        <f t="shared" si="10"/>
        <v>225295.19999999998</v>
      </c>
      <c r="AD173" s="227">
        <v>8959304.9200000018</v>
      </c>
      <c r="AE173" s="227">
        <v>9111580.5399999991</v>
      </c>
      <c r="AF173" s="244">
        <f t="shared" si="8"/>
        <v>152275.61999999732</v>
      </c>
      <c r="AG173" s="244">
        <f t="shared" si="9"/>
        <v>32.684185447520349</v>
      </c>
    </row>
    <row r="174" spans="1:33">
      <c r="A174" s="32">
        <v>541</v>
      </c>
      <c r="B174" s="229" t="s">
        <v>186</v>
      </c>
      <c r="C174" s="233">
        <v>9130</v>
      </c>
      <c r="D174" s="233">
        <v>8980</v>
      </c>
      <c r="E174" s="34">
        <v>329</v>
      </c>
      <c r="F174" s="34">
        <v>292</v>
      </c>
      <c r="G174" s="34">
        <v>59</v>
      </c>
      <c r="H174" s="34">
        <v>72</v>
      </c>
      <c r="I174" s="34">
        <v>474</v>
      </c>
      <c r="J174" s="34">
        <v>442</v>
      </c>
      <c r="K174" s="34">
        <v>242</v>
      </c>
      <c r="L174" s="34">
        <v>254</v>
      </c>
      <c r="M174" s="34">
        <v>8026</v>
      </c>
      <c r="N174" s="34">
        <v>7920</v>
      </c>
      <c r="O174" s="34">
        <v>4397</v>
      </c>
      <c r="P174" s="34">
        <v>4313</v>
      </c>
      <c r="R174" s="44">
        <v>2780033.5500000003</v>
      </c>
      <c r="S174" s="44">
        <v>2563646.12</v>
      </c>
      <c r="T174" s="44">
        <v>529560.4</v>
      </c>
      <c r="U174" s="44">
        <v>672183.36</v>
      </c>
      <c r="V174" s="44">
        <v>3585757.8600000003</v>
      </c>
      <c r="W174" s="44">
        <v>3536499.46</v>
      </c>
      <c r="X174" s="44">
        <v>3132677.9000000004</v>
      </c>
      <c r="Y174" s="44">
        <v>3443371.32</v>
      </c>
      <c r="Z174" s="44">
        <v>530839.64</v>
      </c>
      <c r="AA174" s="44">
        <v>544262.40000000002</v>
      </c>
      <c r="AB174" s="44">
        <v>367061.56</v>
      </c>
      <c r="AC174" s="44">
        <f t="shared" si="10"/>
        <v>372298.16</v>
      </c>
      <c r="AD174" s="227">
        <v>10925930.910000002</v>
      </c>
      <c r="AE174" s="227">
        <v>11132260.82</v>
      </c>
      <c r="AF174" s="244">
        <f t="shared" si="8"/>
        <v>206329.90999999829</v>
      </c>
      <c r="AG174" s="244">
        <f t="shared" si="9"/>
        <v>22.976604677059942</v>
      </c>
    </row>
    <row r="175" spans="1:33">
      <c r="A175" s="32">
        <v>543</v>
      </c>
      <c r="B175" s="229" t="s">
        <v>187</v>
      </c>
      <c r="C175" s="233">
        <v>44785</v>
      </c>
      <c r="D175" s="233">
        <v>45048</v>
      </c>
      <c r="E175" s="34">
        <v>2840</v>
      </c>
      <c r="F175" s="34">
        <v>2871</v>
      </c>
      <c r="G175" s="34">
        <v>522</v>
      </c>
      <c r="H175" s="34">
        <v>484</v>
      </c>
      <c r="I175" s="34">
        <v>3744</v>
      </c>
      <c r="J175" s="34">
        <v>3649</v>
      </c>
      <c r="K175" s="34">
        <v>2008</v>
      </c>
      <c r="L175" s="34">
        <v>1999</v>
      </c>
      <c r="M175" s="34">
        <v>35671</v>
      </c>
      <c r="N175" s="34">
        <v>36045</v>
      </c>
      <c r="O175" s="34">
        <v>26341</v>
      </c>
      <c r="P175" s="34">
        <v>26504</v>
      </c>
      <c r="R175" s="44">
        <v>23997858.000000004</v>
      </c>
      <c r="S175" s="44">
        <v>25206260.310000002</v>
      </c>
      <c r="T175" s="44">
        <v>4685263.2</v>
      </c>
      <c r="U175" s="44">
        <v>4518565.92</v>
      </c>
      <c r="V175" s="44">
        <v>28322948.16</v>
      </c>
      <c r="W175" s="44">
        <v>29196123.370000001</v>
      </c>
      <c r="X175" s="44">
        <v>25993459.600000001</v>
      </c>
      <c r="Y175" s="44">
        <v>27099603.419999998</v>
      </c>
      <c r="Z175" s="44">
        <v>2359279.94</v>
      </c>
      <c r="AA175" s="44">
        <v>2477012.4</v>
      </c>
      <c r="AB175" s="44">
        <v>2198946.6800000002</v>
      </c>
      <c r="AC175" s="44">
        <f t="shared" si="10"/>
        <v>2287825.2799999998</v>
      </c>
      <c r="AD175" s="227">
        <v>87557755.580000013</v>
      </c>
      <c r="AE175" s="227">
        <v>90785390.700000018</v>
      </c>
      <c r="AF175" s="244">
        <f t="shared" si="8"/>
        <v>3227635.1200000048</v>
      </c>
      <c r="AG175" s="244">
        <f t="shared" si="9"/>
        <v>71.648799502752723</v>
      </c>
    </row>
    <row r="176" spans="1:33">
      <c r="A176" s="32">
        <v>545</v>
      </c>
      <c r="B176" s="229" t="s">
        <v>188</v>
      </c>
      <c r="C176" s="233">
        <v>9621</v>
      </c>
      <c r="D176" s="233">
        <v>9554</v>
      </c>
      <c r="E176" s="34">
        <v>545</v>
      </c>
      <c r="F176" s="34">
        <v>496</v>
      </c>
      <c r="G176" s="34">
        <v>106</v>
      </c>
      <c r="H176" s="34">
        <v>109</v>
      </c>
      <c r="I176" s="34">
        <v>669</v>
      </c>
      <c r="J176" s="34">
        <v>668</v>
      </c>
      <c r="K176" s="34">
        <v>324</v>
      </c>
      <c r="L176" s="34">
        <v>333</v>
      </c>
      <c r="M176" s="34">
        <v>7977</v>
      </c>
      <c r="N176" s="34">
        <v>7948</v>
      </c>
      <c r="O176" s="34">
        <v>5096</v>
      </c>
      <c r="P176" s="34">
        <v>5065</v>
      </c>
      <c r="R176" s="44">
        <v>4605222.75</v>
      </c>
      <c r="S176" s="44">
        <v>4354686.5600000005</v>
      </c>
      <c r="T176" s="44">
        <v>951413.60000000009</v>
      </c>
      <c r="U176" s="44">
        <v>1017610.9199999999</v>
      </c>
      <c r="V176" s="44">
        <v>5060911.41</v>
      </c>
      <c r="W176" s="44">
        <v>5344754.84</v>
      </c>
      <c r="X176" s="44">
        <v>4194163.8000000003</v>
      </c>
      <c r="Y176" s="44">
        <v>4514341.1399999997</v>
      </c>
      <c r="Z176" s="44">
        <v>527598.78</v>
      </c>
      <c r="AA176" s="44">
        <v>546186.55999999994</v>
      </c>
      <c r="AB176" s="44">
        <v>425414.08</v>
      </c>
      <c r="AC176" s="44">
        <f t="shared" si="10"/>
        <v>437210.8</v>
      </c>
      <c r="AD176" s="227">
        <v>15764724.42</v>
      </c>
      <c r="AE176" s="227">
        <v>16214790.820000002</v>
      </c>
      <c r="AF176" s="244">
        <f t="shared" si="8"/>
        <v>450066.40000000224</v>
      </c>
      <c r="AG176" s="244">
        <f t="shared" si="9"/>
        <v>47.107640778731657</v>
      </c>
    </row>
    <row r="177" spans="1:33">
      <c r="A177" s="32">
        <v>560</v>
      </c>
      <c r="B177" s="229" t="s">
        <v>189</v>
      </c>
      <c r="C177" s="233">
        <v>15669</v>
      </c>
      <c r="D177" s="233">
        <v>15651</v>
      </c>
      <c r="E177" s="34">
        <v>766</v>
      </c>
      <c r="F177" s="34">
        <v>756</v>
      </c>
      <c r="G177" s="34">
        <v>148</v>
      </c>
      <c r="H177" s="34">
        <v>128</v>
      </c>
      <c r="I177" s="34">
        <v>1121</v>
      </c>
      <c r="J177" s="34">
        <v>1103</v>
      </c>
      <c r="K177" s="34">
        <v>620</v>
      </c>
      <c r="L177" s="34">
        <v>591</v>
      </c>
      <c r="M177" s="34">
        <v>13014</v>
      </c>
      <c r="N177" s="34">
        <v>13073</v>
      </c>
      <c r="O177" s="34">
        <v>8446</v>
      </c>
      <c r="P177" s="34">
        <v>8419</v>
      </c>
      <c r="R177" s="44">
        <v>6472661.7000000002</v>
      </c>
      <c r="S177" s="44">
        <v>6637385.1600000001</v>
      </c>
      <c r="T177" s="44">
        <v>1328388.8</v>
      </c>
      <c r="U177" s="44">
        <v>1194992.6399999999</v>
      </c>
      <c r="V177" s="44">
        <v>8480241.6899999995</v>
      </c>
      <c r="W177" s="44">
        <v>8825246.3900000006</v>
      </c>
      <c r="X177" s="44">
        <v>8025869</v>
      </c>
      <c r="Y177" s="44">
        <v>8011938.7800000003</v>
      </c>
      <c r="Z177" s="44">
        <v>860745.96</v>
      </c>
      <c r="AA177" s="44">
        <v>898376.55999999994</v>
      </c>
      <c r="AB177" s="44">
        <v>705072.08000000007</v>
      </c>
      <c r="AC177" s="44">
        <f t="shared" si="10"/>
        <v>726728.08</v>
      </c>
      <c r="AD177" s="227">
        <v>25872979.229999997</v>
      </c>
      <c r="AE177" s="227">
        <v>26294667.609999999</v>
      </c>
      <c r="AF177" s="244">
        <f t="shared" si="8"/>
        <v>421688.38000000268</v>
      </c>
      <c r="AG177" s="244">
        <f t="shared" si="9"/>
        <v>26.943222797265523</v>
      </c>
    </row>
    <row r="178" spans="1:33">
      <c r="A178" s="32">
        <v>561</v>
      </c>
      <c r="B178" s="229" t="s">
        <v>190</v>
      </c>
      <c r="C178" s="233">
        <v>1315</v>
      </c>
      <c r="D178" s="233">
        <v>1304</v>
      </c>
      <c r="E178" s="34">
        <v>61</v>
      </c>
      <c r="F178" s="34">
        <v>67</v>
      </c>
      <c r="G178" s="34">
        <v>19</v>
      </c>
      <c r="H178" s="34">
        <v>10</v>
      </c>
      <c r="I178" s="34">
        <v>91</v>
      </c>
      <c r="J178" s="34">
        <v>93</v>
      </c>
      <c r="K178" s="34">
        <v>64</v>
      </c>
      <c r="L178" s="34">
        <v>47</v>
      </c>
      <c r="M178" s="34">
        <v>1080</v>
      </c>
      <c r="N178" s="34">
        <v>1087</v>
      </c>
      <c r="O178" s="34">
        <v>686</v>
      </c>
      <c r="P178" s="34">
        <v>680</v>
      </c>
      <c r="R178" s="44">
        <v>515446.95000000007</v>
      </c>
      <c r="S178" s="44">
        <v>588233.87</v>
      </c>
      <c r="T178" s="44">
        <v>170536.4</v>
      </c>
      <c r="U178" s="44">
        <v>93358.799999999988</v>
      </c>
      <c r="V178" s="44">
        <v>688404.99</v>
      </c>
      <c r="W178" s="44">
        <v>744105.09</v>
      </c>
      <c r="X178" s="44">
        <v>828476.8</v>
      </c>
      <c r="Y178" s="44">
        <v>637159.26</v>
      </c>
      <c r="Z178" s="44">
        <v>71431.199999999997</v>
      </c>
      <c r="AA178" s="44">
        <v>74698.64</v>
      </c>
      <c r="AB178" s="44">
        <v>57267.280000000006</v>
      </c>
      <c r="AC178" s="44">
        <f t="shared" si="10"/>
        <v>58697.599999999999</v>
      </c>
      <c r="AD178" s="227">
        <v>2331563.62</v>
      </c>
      <c r="AE178" s="227">
        <v>2196253.2599999998</v>
      </c>
      <c r="AF178" s="244">
        <f t="shared" si="8"/>
        <v>-135310.36000000034</v>
      </c>
      <c r="AG178" s="244">
        <f t="shared" si="9"/>
        <v>-103.76561349693277</v>
      </c>
    </row>
    <row r="179" spans="1:33">
      <c r="A179" s="32">
        <v>562</v>
      </c>
      <c r="B179" s="229" t="s">
        <v>191</v>
      </c>
      <c r="C179" s="233">
        <v>8839</v>
      </c>
      <c r="D179" s="233">
        <v>8869</v>
      </c>
      <c r="E179" s="34">
        <v>382</v>
      </c>
      <c r="F179" s="34">
        <v>387</v>
      </c>
      <c r="G179" s="34">
        <v>75</v>
      </c>
      <c r="H179" s="34">
        <v>74</v>
      </c>
      <c r="I179" s="34">
        <v>546</v>
      </c>
      <c r="J179" s="34">
        <v>537</v>
      </c>
      <c r="K179" s="34">
        <v>304</v>
      </c>
      <c r="L179" s="34">
        <v>297</v>
      </c>
      <c r="M179" s="34">
        <v>7532</v>
      </c>
      <c r="N179" s="34">
        <v>7574</v>
      </c>
      <c r="O179" s="34">
        <v>4484</v>
      </c>
      <c r="P179" s="34">
        <v>4535</v>
      </c>
      <c r="R179" s="44">
        <v>3227880.9000000004</v>
      </c>
      <c r="S179" s="44">
        <v>3397709.0700000003</v>
      </c>
      <c r="T179" s="44">
        <v>673170</v>
      </c>
      <c r="U179" s="44">
        <v>690855.12</v>
      </c>
      <c r="V179" s="44">
        <v>4130429.9400000004</v>
      </c>
      <c r="W179" s="44">
        <v>4296606.8100000005</v>
      </c>
      <c r="X179" s="44">
        <v>3935264.8000000003</v>
      </c>
      <c r="Y179" s="44">
        <v>4026304.26</v>
      </c>
      <c r="Z179" s="44">
        <v>498166.48</v>
      </c>
      <c r="AA179" s="44">
        <v>520485.27999999997</v>
      </c>
      <c r="AB179" s="44">
        <v>374324.32</v>
      </c>
      <c r="AC179" s="44">
        <f t="shared" si="10"/>
        <v>391461.19999999995</v>
      </c>
      <c r="AD179" s="227">
        <v>12839236.440000001</v>
      </c>
      <c r="AE179" s="227">
        <v>13323421.74</v>
      </c>
      <c r="AF179" s="244">
        <f t="shared" si="8"/>
        <v>484185.29999999888</v>
      </c>
      <c r="AG179" s="244">
        <f t="shared" si="9"/>
        <v>54.592998083211057</v>
      </c>
    </row>
    <row r="180" spans="1:33">
      <c r="A180" s="32">
        <v>563</v>
      </c>
      <c r="B180" s="229" t="s">
        <v>192</v>
      </c>
      <c r="C180" s="233">
        <v>6978</v>
      </c>
      <c r="D180" s="233">
        <v>6912</v>
      </c>
      <c r="E180" s="34">
        <v>348</v>
      </c>
      <c r="F180" s="34">
        <v>343</v>
      </c>
      <c r="G180" s="34">
        <v>60</v>
      </c>
      <c r="H180" s="34">
        <v>55</v>
      </c>
      <c r="I180" s="34">
        <v>534</v>
      </c>
      <c r="J180" s="34">
        <v>499</v>
      </c>
      <c r="K180" s="34">
        <v>285</v>
      </c>
      <c r="L180" s="34">
        <v>274</v>
      </c>
      <c r="M180" s="34">
        <v>5751</v>
      </c>
      <c r="N180" s="34">
        <v>5741</v>
      </c>
      <c r="O180" s="34">
        <v>3469</v>
      </c>
      <c r="P180" s="34">
        <v>3429</v>
      </c>
      <c r="R180" s="44">
        <v>2940582.6</v>
      </c>
      <c r="S180" s="44">
        <v>3011406.23</v>
      </c>
      <c r="T180" s="44">
        <v>538536</v>
      </c>
      <c r="U180" s="44">
        <v>513473.39999999997</v>
      </c>
      <c r="V180" s="44">
        <v>4039651.2600000002</v>
      </c>
      <c r="W180" s="44">
        <v>3992563.87</v>
      </c>
      <c r="X180" s="44">
        <v>3689310.75</v>
      </c>
      <c r="Y180" s="44">
        <v>3714502.92</v>
      </c>
      <c r="Z180" s="44">
        <v>380371.14</v>
      </c>
      <c r="AA180" s="44">
        <v>394521.52</v>
      </c>
      <c r="AB180" s="44">
        <v>289592.12</v>
      </c>
      <c r="AC180" s="44">
        <f t="shared" si="10"/>
        <v>295991.27999999997</v>
      </c>
      <c r="AD180" s="227">
        <v>11878043.869999999</v>
      </c>
      <c r="AE180" s="227">
        <v>11922459.219999999</v>
      </c>
      <c r="AF180" s="244">
        <f t="shared" si="8"/>
        <v>44415.349999999627</v>
      </c>
      <c r="AG180" s="244">
        <f t="shared" si="9"/>
        <v>6.42583188657402</v>
      </c>
    </row>
    <row r="181" spans="1:33">
      <c r="A181" s="32">
        <v>564</v>
      </c>
      <c r="B181" s="229" t="s">
        <v>193</v>
      </c>
      <c r="C181" s="233">
        <v>214633</v>
      </c>
      <c r="D181" s="233">
        <v>216152</v>
      </c>
      <c r="E181" s="34">
        <v>12083</v>
      </c>
      <c r="F181" s="34">
        <v>11877</v>
      </c>
      <c r="G181" s="34">
        <v>2111</v>
      </c>
      <c r="H181" s="34">
        <v>2023</v>
      </c>
      <c r="I181" s="34">
        <v>14978</v>
      </c>
      <c r="J181" s="34">
        <v>14496</v>
      </c>
      <c r="K181" s="34">
        <v>8094</v>
      </c>
      <c r="L181" s="34">
        <v>8058</v>
      </c>
      <c r="M181" s="34">
        <v>177367</v>
      </c>
      <c r="N181" s="34">
        <v>179698</v>
      </c>
      <c r="O181" s="34">
        <v>134695</v>
      </c>
      <c r="P181" s="34">
        <v>136120</v>
      </c>
      <c r="R181" s="44">
        <v>102100745.85000001</v>
      </c>
      <c r="S181" s="44">
        <v>104275427.97000001</v>
      </c>
      <c r="T181" s="44">
        <v>18947491.600000001</v>
      </c>
      <c r="U181" s="44">
        <v>18886485.239999998</v>
      </c>
      <c r="V181" s="44">
        <v>113306922.42</v>
      </c>
      <c r="W181" s="44">
        <v>115984380.48</v>
      </c>
      <c r="X181" s="44">
        <v>104776425.30000001</v>
      </c>
      <c r="Y181" s="44">
        <v>109238921.64</v>
      </c>
      <c r="Z181" s="44">
        <v>11731053.380000001</v>
      </c>
      <c r="AA181" s="44">
        <v>12348846.560000001</v>
      </c>
      <c r="AB181" s="44">
        <v>11244338.6</v>
      </c>
      <c r="AC181" s="44">
        <f t="shared" si="10"/>
        <v>11749878.399999999</v>
      </c>
      <c r="AD181" s="227">
        <v>362106977.15000004</v>
      </c>
      <c r="AE181" s="227">
        <v>372483940.28999996</v>
      </c>
      <c r="AF181" s="244">
        <f t="shared" si="8"/>
        <v>10376963.139999926</v>
      </c>
      <c r="AG181" s="244">
        <f t="shared" si="9"/>
        <v>48.007712813205181</v>
      </c>
    </row>
    <row r="182" spans="1:33">
      <c r="A182" s="32">
        <v>576</v>
      </c>
      <c r="B182" s="229" t="s">
        <v>194</v>
      </c>
      <c r="C182" s="233">
        <v>2726</v>
      </c>
      <c r="D182" s="233">
        <v>2676</v>
      </c>
      <c r="E182" s="34">
        <v>89</v>
      </c>
      <c r="F182" s="34">
        <v>77</v>
      </c>
      <c r="G182" s="34">
        <v>13</v>
      </c>
      <c r="H182" s="34">
        <v>15</v>
      </c>
      <c r="I182" s="34">
        <v>100</v>
      </c>
      <c r="J182" s="34">
        <v>95</v>
      </c>
      <c r="K182" s="34">
        <v>70</v>
      </c>
      <c r="L182" s="34">
        <v>71</v>
      </c>
      <c r="M182" s="34">
        <v>2454</v>
      </c>
      <c r="N182" s="34">
        <v>2418</v>
      </c>
      <c r="O182" s="34">
        <v>1234</v>
      </c>
      <c r="P182" s="34">
        <v>1189</v>
      </c>
      <c r="R182" s="44">
        <v>752045.55</v>
      </c>
      <c r="S182" s="44">
        <v>676029.97000000009</v>
      </c>
      <c r="T182" s="44">
        <v>116682.8</v>
      </c>
      <c r="U182" s="44">
        <v>140038.19999999998</v>
      </c>
      <c r="V182" s="44">
        <v>756489</v>
      </c>
      <c r="W182" s="44">
        <v>760107.35</v>
      </c>
      <c r="X182" s="44">
        <v>906146.5</v>
      </c>
      <c r="Y182" s="44">
        <v>962517.18</v>
      </c>
      <c r="Z182" s="44">
        <v>162307.56</v>
      </c>
      <c r="AA182" s="44">
        <v>166164.96</v>
      </c>
      <c r="AB182" s="44">
        <v>103014.32</v>
      </c>
      <c r="AC182" s="44">
        <f t="shared" si="10"/>
        <v>102634.48</v>
      </c>
      <c r="AD182" s="227">
        <v>2796685.73</v>
      </c>
      <c r="AE182" s="227">
        <v>2807492.14</v>
      </c>
      <c r="AF182" s="244">
        <f t="shared" si="8"/>
        <v>10806.410000000149</v>
      </c>
      <c r="AG182" s="244">
        <f t="shared" si="9"/>
        <v>4.0382698056801756</v>
      </c>
    </row>
    <row r="183" spans="1:33">
      <c r="A183" s="32">
        <v>577</v>
      </c>
      <c r="B183" s="229" t="s">
        <v>195</v>
      </c>
      <c r="C183" s="233">
        <v>11236</v>
      </c>
      <c r="D183" s="233">
        <v>11221</v>
      </c>
      <c r="E183" s="34">
        <v>706</v>
      </c>
      <c r="F183" s="34">
        <v>668</v>
      </c>
      <c r="G183" s="34">
        <v>145</v>
      </c>
      <c r="H183" s="34">
        <v>126</v>
      </c>
      <c r="I183" s="34">
        <v>927</v>
      </c>
      <c r="J183" s="34">
        <v>930</v>
      </c>
      <c r="K183" s="34">
        <v>455</v>
      </c>
      <c r="L183" s="34">
        <v>461</v>
      </c>
      <c r="M183" s="34">
        <v>9003</v>
      </c>
      <c r="N183" s="34">
        <v>9036</v>
      </c>
      <c r="O183" s="34">
        <v>6151</v>
      </c>
      <c r="P183" s="34">
        <v>6131</v>
      </c>
      <c r="R183" s="44">
        <v>5965664.7000000002</v>
      </c>
      <c r="S183" s="44">
        <v>5864779.4800000004</v>
      </c>
      <c r="T183" s="44">
        <v>1301462</v>
      </c>
      <c r="U183" s="44">
        <v>1176320.8799999999</v>
      </c>
      <c r="V183" s="44">
        <v>7012653.0300000003</v>
      </c>
      <c r="W183" s="44">
        <v>7441050.9000000004</v>
      </c>
      <c r="X183" s="44">
        <v>5889952.25</v>
      </c>
      <c r="Y183" s="44">
        <v>6249583.3799999999</v>
      </c>
      <c r="Z183" s="44">
        <v>595458.42000000004</v>
      </c>
      <c r="AA183" s="44">
        <v>620953.92000000004</v>
      </c>
      <c r="AB183" s="44">
        <v>513485.48000000004</v>
      </c>
      <c r="AC183" s="44">
        <f t="shared" si="10"/>
        <v>529227.91999999993</v>
      </c>
      <c r="AD183" s="227">
        <v>21278675.880000003</v>
      </c>
      <c r="AE183" s="227">
        <v>21881916.480000004</v>
      </c>
      <c r="AF183" s="244">
        <f t="shared" si="8"/>
        <v>603240.60000000149</v>
      </c>
      <c r="AG183" s="244">
        <f t="shared" si="9"/>
        <v>53.759967917298056</v>
      </c>
    </row>
    <row r="184" spans="1:33">
      <c r="A184" s="32">
        <v>578</v>
      </c>
      <c r="B184" s="229" t="s">
        <v>196</v>
      </c>
      <c r="C184" s="233">
        <v>3037</v>
      </c>
      <c r="D184" s="233">
        <v>2990</v>
      </c>
      <c r="E184" s="34">
        <v>96</v>
      </c>
      <c r="F184" s="34">
        <v>90</v>
      </c>
      <c r="G184" s="34">
        <v>21</v>
      </c>
      <c r="H184" s="34">
        <v>19</v>
      </c>
      <c r="I184" s="34">
        <v>165</v>
      </c>
      <c r="J184" s="34">
        <v>159</v>
      </c>
      <c r="K184" s="34">
        <v>102</v>
      </c>
      <c r="L184" s="34">
        <v>99</v>
      </c>
      <c r="M184" s="34">
        <v>2653</v>
      </c>
      <c r="N184" s="34">
        <v>2623</v>
      </c>
      <c r="O184" s="34">
        <v>1477</v>
      </c>
      <c r="P184" s="34">
        <v>1437</v>
      </c>
      <c r="R184" s="44">
        <v>811195.20000000007</v>
      </c>
      <c r="S184" s="44">
        <v>790164.9</v>
      </c>
      <c r="T184" s="44">
        <v>188487.6</v>
      </c>
      <c r="U184" s="44">
        <v>177381.71999999997</v>
      </c>
      <c r="V184" s="44">
        <v>1248206.8500000001</v>
      </c>
      <c r="W184" s="44">
        <v>1272179.67</v>
      </c>
      <c r="X184" s="44">
        <v>1320384.9000000001</v>
      </c>
      <c r="Y184" s="44">
        <v>1342101.42</v>
      </c>
      <c r="Z184" s="44">
        <v>175469.42</v>
      </c>
      <c r="AA184" s="44">
        <v>180252.56</v>
      </c>
      <c r="AB184" s="44">
        <v>123299.96</v>
      </c>
      <c r="AC184" s="44">
        <f t="shared" si="10"/>
        <v>124041.84</v>
      </c>
      <c r="AD184" s="227">
        <v>3867043.9300000006</v>
      </c>
      <c r="AE184" s="227">
        <v>3886122.11</v>
      </c>
      <c r="AF184" s="244">
        <f t="shared" si="8"/>
        <v>19078.179999999236</v>
      </c>
      <c r="AG184" s="244">
        <f t="shared" si="9"/>
        <v>6.380662207357604</v>
      </c>
    </row>
    <row r="185" spans="1:33">
      <c r="A185" s="32">
        <v>580</v>
      </c>
      <c r="B185" s="229" t="s">
        <v>197</v>
      </c>
      <c r="C185" s="233">
        <v>4366</v>
      </c>
      <c r="D185" s="233">
        <v>4300</v>
      </c>
      <c r="E185" s="34">
        <v>133</v>
      </c>
      <c r="F185" s="34">
        <v>112</v>
      </c>
      <c r="G185" s="34">
        <v>25</v>
      </c>
      <c r="H185" s="34">
        <v>31</v>
      </c>
      <c r="I185" s="34">
        <v>208</v>
      </c>
      <c r="J185" s="34">
        <v>195</v>
      </c>
      <c r="K185" s="34">
        <v>97</v>
      </c>
      <c r="L185" s="34">
        <v>106</v>
      </c>
      <c r="M185" s="34">
        <v>3903</v>
      </c>
      <c r="N185" s="34">
        <v>3856</v>
      </c>
      <c r="O185" s="34">
        <v>1975</v>
      </c>
      <c r="P185" s="34">
        <v>1920</v>
      </c>
      <c r="R185" s="44">
        <v>1123843.3500000001</v>
      </c>
      <c r="S185" s="44">
        <v>983316.32000000007</v>
      </c>
      <c r="T185" s="44">
        <v>224390</v>
      </c>
      <c r="U185" s="44">
        <v>289412.27999999997</v>
      </c>
      <c r="V185" s="44">
        <v>1573497.12</v>
      </c>
      <c r="W185" s="44">
        <v>1560220.35</v>
      </c>
      <c r="X185" s="44">
        <v>1255660.1500000001</v>
      </c>
      <c r="Y185" s="44">
        <v>1436997.48</v>
      </c>
      <c r="Z185" s="44">
        <v>258144.42</v>
      </c>
      <c r="AA185" s="44">
        <v>264984.32000000001</v>
      </c>
      <c r="AB185" s="44">
        <v>164873</v>
      </c>
      <c r="AC185" s="44">
        <f t="shared" si="10"/>
        <v>165734.39999999999</v>
      </c>
      <c r="AD185" s="227">
        <v>4600408.04</v>
      </c>
      <c r="AE185" s="227">
        <v>4700665.1500000004</v>
      </c>
      <c r="AF185" s="244">
        <f t="shared" si="8"/>
        <v>100257.11000000034</v>
      </c>
      <c r="AG185" s="244">
        <f t="shared" si="9"/>
        <v>23.315606976744263</v>
      </c>
    </row>
    <row r="186" spans="1:33">
      <c r="A186" s="32">
        <v>581</v>
      </c>
      <c r="B186" s="229" t="s">
        <v>198</v>
      </c>
      <c r="C186" s="233">
        <v>6123</v>
      </c>
      <c r="D186" s="233">
        <v>6069</v>
      </c>
      <c r="E186" s="34">
        <v>261</v>
      </c>
      <c r="F186" s="34">
        <v>259</v>
      </c>
      <c r="G186" s="34">
        <v>47</v>
      </c>
      <c r="H186" s="34">
        <v>40</v>
      </c>
      <c r="I186" s="34">
        <v>346</v>
      </c>
      <c r="J186" s="34">
        <v>341</v>
      </c>
      <c r="K186" s="34">
        <v>206</v>
      </c>
      <c r="L186" s="34">
        <v>190</v>
      </c>
      <c r="M186" s="34">
        <v>5263</v>
      </c>
      <c r="N186" s="34">
        <v>5239</v>
      </c>
      <c r="O186" s="34">
        <v>2982</v>
      </c>
      <c r="P186" s="34">
        <v>2940</v>
      </c>
      <c r="R186" s="44">
        <v>2205436.9500000002</v>
      </c>
      <c r="S186" s="44">
        <v>2273918.9900000002</v>
      </c>
      <c r="T186" s="44">
        <v>421853.2</v>
      </c>
      <c r="U186" s="44">
        <v>373435.19999999995</v>
      </c>
      <c r="V186" s="44">
        <v>2617451.94</v>
      </c>
      <c r="W186" s="44">
        <v>2728385.33</v>
      </c>
      <c r="X186" s="44">
        <v>2666659.7000000002</v>
      </c>
      <c r="Y186" s="44">
        <v>2575750.2000000002</v>
      </c>
      <c r="Z186" s="44">
        <v>348094.82</v>
      </c>
      <c r="AA186" s="44">
        <v>360024.08</v>
      </c>
      <c r="AB186" s="44">
        <v>248937.36000000002</v>
      </c>
      <c r="AC186" s="44">
        <f t="shared" si="10"/>
        <v>253780.8</v>
      </c>
      <c r="AD186" s="227">
        <v>8508433.9700000007</v>
      </c>
      <c r="AE186" s="227">
        <v>8565294.6000000015</v>
      </c>
      <c r="AF186" s="244">
        <f t="shared" si="8"/>
        <v>56860.63000000082</v>
      </c>
      <c r="AG186" s="244">
        <f t="shared" si="9"/>
        <v>9.3690278464328252</v>
      </c>
    </row>
    <row r="187" spans="1:33">
      <c r="A187" s="32">
        <v>583</v>
      </c>
      <c r="B187" s="229" t="s">
        <v>199</v>
      </c>
      <c r="C187" s="233">
        <v>912</v>
      </c>
      <c r="D187" s="233">
        <v>910</v>
      </c>
      <c r="E187" s="34">
        <v>23</v>
      </c>
      <c r="F187" s="34">
        <v>23</v>
      </c>
      <c r="G187" s="34">
        <v>4</v>
      </c>
      <c r="H187" s="34">
        <v>8</v>
      </c>
      <c r="I187" s="34">
        <v>42</v>
      </c>
      <c r="J187" s="34">
        <v>42</v>
      </c>
      <c r="K187" s="34">
        <v>10</v>
      </c>
      <c r="L187" s="34">
        <v>12</v>
      </c>
      <c r="M187" s="34">
        <v>833</v>
      </c>
      <c r="N187" s="34">
        <v>825</v>
      </c>
      <c r="O187" s="34">
        <v>467</v>
      </c>
      <c r="P187" s="34">
        <v>448</v>
      </c>
      <c r="R187" s="44">
        <v>194348.85</v>
      </c>
      <c r="S187" s="44">
        <v>201931.03000000003</v>
      </c>
      <c r="T187" s="44">
        <v>35902.400000000001</v>
      </c>
      <c r="U187" s="44">
        <v>74687.039999999994</v>
      </c>
      <c r="V187" s="44">
        <v>317725.38</v>
      </c>
      <c r="W187" s="44">
        <v>336047.46</v>
      </c>
      <c r="X187" s="44">
        <v>129449.5</v>
      </c>
      <c r="Y187" s="44">
        <v>162678.96</v>
      </c>
      <c r="Z187" s="44">
        <v>55094.62</v>
      </c>
      <c r="AA187" s="44">
        <v>56694</v>
      </c>
      <c r="AB187" s="44">
        <v>38985.160000000003</v>
      </c>
      <c r="AC187" s="44">
        <f t="shared" si="10"/>
        <v>38671.360000000001</v>
      </c>
      <c r="AD187" s="227">
        <v>771505.91</v>
      </c>
      <c r="AE187" s="227">
        <v>870709.85</v>
      </c>
      <c r="AF187" s="244">
        <f t="shared" si="8"/>
        <v>99203.939999999944</v>
      </c>
      <c r="AG187" s="244">
        <f t="shared" si="9"/>
        <v>109.01531868131862</v>
      </c>
    </row>
    <row r="188" spans="1:33">
      <c r="A188" s="32">
        <v>584</v>
      </c>
      <c r="B188" s="229" t="s">
        <v>200</v>
      </c>
      <c r="C188" s="233">
        <v>2578</v>
      </c>
      <c r="D188" s="233">
        <v>2594</v>
      </c>
      <c r="E188" s="34">
        <v>187</v>
      </c>
      <c r="F188" s="34">
        <v>183</v>
      </c>
      <c r="G188" s="34">
        <v>40</v>
      </c>
      <c r="H188" s="34">
        <v>35</v>
      </c>
      <c r="I188" s="34">
        <v>288</v>
      </c>
      <c r="J188" s="34">
        <v>279</v>
      </c>
      <c r="K188" s="34">
        <v>151</v>
      </c>
      <c r="L188" s="34">
        <v>160</v>
      </c>
      <c r="M188" s="34">
        <v>1912</v>
      </c>
      <c r="N188" s="34">
        <v>1937</v>
      </c>
      <c r="O188" s="34">
        <v>1143</v>
      </c>
      <c r="P188" s="34">
        <v>1169</v>
      </c>
      <c r="R188" s="44">
        <v>1580140.6500000001</v>
      </c>
      <c r="S188" s="44">
        <v>1606668.6300000001</v>
      </c>
      <c r="T188" s="44">
        <v>359024</v>
      </c>
      <c r="U188" s="44">
        <v>326755.8</v>
      </c>
      <c r="V188" s="44">
        <v>2178688.3200000003</v>
      </c>
      <c r="W188" s="44">
        <v>2232315.27</v>
      </c>
      <c r="X188" s="44">
        <v>1954687.4500000002</v>
      </c>
      <c r="Y188" s="44">
        <v>2169052.7999999998</v>
      </c>
      <c r="Z188" s="44">
        <v>126459.68000000001</v>
      </c>
      <c r="AA188" s="44">
        <v>133110.63999999998</v>
      </c>
      <c r="AB188" s="44">
        <v>95417.64</v>
      </c>
      <c r="AC188" s="44">
        <f t="shared" si="10"/>
        <v>100908.07999999999</v>
      </c>
      <c r="AD188" s="227">
        <v>6294417.7400000002</v>
      </c>
      <c r="AE188" s="227">
        <v>6568811.2199999997</v>
      </c>
      <c r="AF188" s="244">
        <f t="shared" si="8"/>
        <v>274393.47999999952</v>
      </c>
      <c r="AG188" s="244">
        <f t="shared" si="9"/>
        <v>105.78006168080167</v>
      </c>
    </row>
    <row r="189" spans="1:33">
      <c r="A189" s="32">
        <v>592</v>
      </c>
      <c r="B189" s="229" t="s">
        <v>202</v>
      </c>
      <c r="C189" s="233">
        <v>3596</v>
      </c>
      <c r="D189" s="233">
        <v>3552</v>
      </c>
      <c r="E189" s="34">
        <v>172</v>
      </c>
      <c r="F189" s="34">
        <v>165</v>
      </c>
      <c r="G189" s="34">
        <v>37</v>
      </c>
      <c r="H189" s="34">
        <v>30</v>
      </c>
      <c r="I189" s="34">
        <v>273</v>
      </c>
      <c r="J189" s="34">
        <v>262</v>
      </c>
      <c r="K189" s="34">
        <v>175</v>
      </c>
      <c r="L189" s="34">
        <v>169</v>
      </c>
      <c r="M189" s="34">
        <v>2939</v>
      </c>
      <c r="N189" s="34">
        <v>2926</v>
      </c>
      <c r="O189" s="34">
        <v>1896</v>
      </c>
      <c r="P189" s="34">
        <v>1873</v>
      </c>
      <c r="R189" s="44">
        <v>1453391.4000000001</v>
      </c>
      <c r="S189" s="44">
        <v>1448635.6500000001</v>
      </c>
      <c r="T189" s="44">
        <v>332097.2</v>
      </c>
      <c r="U189" s="44">
        <v>280076.39999999997</v>
      </c>
      <c r="V189" s="44">
        <v>2065214.9700000002</v>
      </c>
      <c r="W189" s="44">
        <v>2096296.06</v>
      </c>
      <c r="X189" s="44">
        <v>2265366.25</v>
      </c>
      <c r="Y189" s="44">
        <v>2291062.02</v>
      </c>
      <c r="Z189" s="44">
        <v>194385.46</v>
      </c>
      <c r="AA189" s="44">
        <v>201074.72</v>
      </c>
      <c r="AB189" s="44">
        <v>158278.08000000002</v>
      </c>
      <c r="AC189" s="44">
        <f t="shared" si="10"/>
        <v>161677.35999999999</v>
      </c>
      <c r="AD189" s="227">
        <v>6468733.3600000003</v>
      </c>
      <c r="AE189" s="227">
        <v>6478822.2100000009</v>
      </c>
      <c r="AF189" s="244">
        <f t="shared" si="8"/>
        <v>10088.850000000559</v>
      </c>
      <c r="AG189" s="244">
        <f t="shared" si="9"/>
        <v>2.8403293918920491</v>
      </c>
    </row>
    <row r="190" spans="1:33">
      <c r="A190" s="32">
        <v>593</v>
      </c>
      <c r="B190" s="229" t="s">
        <v>203</v>
      </c>
      <c r="C190" s="233">
        <v>17050</v>
      </c>
      <c r="D190" s="233">
        <v>17178</v>
      </c>
      <c r="E190" s="34">
        <v>598</v>
      </c>
      <c r="F190" s="34">
        <v>621</v>
      </c>
      <c r="G190" s="34">
        <v>119</v>
      </c>
      <c r="H190" s="34">
        <v>122</v>
      </c>
      <c r="I190" s="34">
        <v>898</v>
      </c>
      <c r="J190" s="34">
        <v>871</v>
      </c>
      <c r="K190" s="34">
        <v>447</v>
      </c>
      <c r="L190" s="34">
        <v>490</v>
      </c>
      <c r="M190" s="34">
        <v>14988</v>
      </c>
      <c r="N190" s="34">
        <v>15074</v>
      </c>
      <c r="O190" s="34">
        <v>8627</v>
      </c>
      <c r="P190" s="34">
        <v>8650</v>
      </c>
      <c r="R190" s="44">
        <v>5053070.1000000006</v>
      </c>
      <c r="S190" s="44">
        <v>5452137.8100000005</v>
      </c>
      <c r="T190" s="44">
        <v>1068096.4000000001</v>
      </c>
      <c r="U190" s="44">
        <v>1138977.3599999999</v>
      </c>
      <c r="V190" s="44">
        <v>6793271.2200000007</v>
      </c>
      <c r="W190" s="44">
        <v>6968984.2300000004</v>
      </c>
      <c r="X190" s="44">
        <v>5786392.6500000004</v>
      </c>
      <c r="Y190" s="44">
        <v>6642724.2000000002</v>
      </c>
      <c r="Z190" s="44">
        <v>991306.32000000007</v>
      </c>
      <c r="AA190" s="44">
        <v>1035885.28</v>
      </c>
      <c r="AB190" s="44">
        <v>720181.96000000008</v>
      </c>
      <c r="AC190" s="44">
        <f t="shared" si="10"/>
        <v>746667.99999999988</v>
      </c>
      <c r="AD190" s="227">
        <v>20412318.650000006</v>
      </c>
      <c r="AE190" s="227">
        <v>21985376.880000003</v>
      </c>
      <c r="AF190" s="244">
        <f t="shared" si="8"/>
        <v>1573058.2299999967</v>
      </c>
      <c r="AG190" s="244">
        <f t="shared" si="9"/>
        <v>91.574003376411497</v>
      </c>
    </row>
    <row r="191" spans="1:33">
      <c r="A191" s="32">
        <v>595</v>
      </c>
      <c r="B191" s="229" t="s">
        <v>204</v>
      </c>
      <c r="C191" s="233">
        <v>4073</v>
      </c>
      <c r="D191" s="233">
        <v>3980</v>
      </c>
      <c r="E191" s="34">
        <v>139</v>
      </c>
      <c r="F191" s="34">
        <v>125</v>
      </c>
      <c r="G191" s="34">
        <v>35</v>
      </c>
      <c r="H191" s="34">
        <v>32</v>
      </c>
      <c r="I191" s="34">
        <v>207</v>
      </c>
      <c r="J191" s="34">
        <v>194</v>
      </c>
      <c r="K191" s="34">
        <v>141</v>
      </c>
      <c r="L191" s="34">
        <v>146</v>
      </c>
      <c r="M191" s="34">
        <v>3551</v>
      </c>
      <c r="N191" s="34">
        <v>3483</v>
      </c>
      <c r="O191" s="34">
        <v>1816</v>
      </c>
      <c r="P191" s="34">
        <v>1771</v>
      </c>
      <c r="R191" s="44">
        <v>1174543.05</v>
      </c>
      <c r="S191" s="44">
        <v>1097451.25</v>
      </c>
      <c r="T191" s="44">
        <v>314146</v>
      </c>
      <c r="U191" s="44">
        <v>298748.15999999997</v>
      </c>
      <c r="V191" s="44">
        <v>1565932.23</v>
      </c>
      <c r="W191" s="44">
        <v>1552219.22</v>
      </c>
      <c r="X191" s="44">
        <v>1825237.9500000002</v>
      </c>
      <c r="Y191" s="44">
        <v>1979260.68</v>
      </c>
      <c r="Z191" s="44">
        <v>234863.14</v>
      </c>
      <c r="AA191" s="44">
        <v>239351.76</v>
      </c>
      <c r="AB191" s="44">
        <v>151599.67999999999</v>
      </c>
      <c r="AC191" s="44">
        <f t="shared" si="10"/>
        <v>152872.72</v>
      </c>
      <c r="AD191" s="227">
        <v>5266322.05</v>
      </c>
      <c r="AE191" s="227">
        <v>5319903.7899999991</v>
      </c>
      <c r="AF191" s="244">
        <f t="shared" si="8"/>
        <v>53581.739999999292</v>
      </c>
      <c r="AG191" s="244">
        <f t="shared" si="9"/>
        <v>13.462748743718414</v>
      </c>
    </row>
    <row r="192" spans="1:33">
      <c r="A192" s="32">
        <v>598</v>
      </c>
      <c r="B192" s="229" t="s">
        <v>205</v>
      </c>
      <c r="C192" s="233">
        <v>19475</v>
      </c>
      <c r="D192" s="233">
        <v>19576</v>
      </c>
      <c r="E192" s="34">
        <v>1014</v>
      </c>
      <c r="F192" s="34">
        <v>1003</v>
      </c>
      <c r="G192" s="34">
        <v>201</v>
      </c>
      <c r="H192" s="34">
        <v>192</v>
      </c>
      <c r="I192" s="34">
        <v>1192</v>
      </c>
      <c r="J192" s="34">
        <v>1190</v>
      </c>
      <c r="K192" s="34">
        <v>710</v>
      </c>
      <c r="L192" s="34">
        <v>713</v>
      </c>
      <c r="M192" s="34">
        <v>16358</v>
      </c>
      <c r="N192" s="34">
        <v>16478</v>
      </c>
      <c r="O192" s="34">
        <v>10809</v>
      </c>
      <c r="P192" s="34">
        <v>10980</v>
      </c>
      <c r="R192" s="44">
        <v>8568249.3000000007</v>
      </c>
      <c r="S192" s="44">
        <v>8805948.8300000001</v>
      </c>
      <c r="T192" s="44">
        <v>1804095.6</v>
      </c>
      <c r="U192" s="44">
        <v>1792488.96</v>
      </c>
      <c r="V192" s="44">
        <v>9017348.8800000008</v>
      </c>
      <c r="W192" s="44">
        <v>9521344.6999999993</v>
      </c>
      <c r="X192" s="44">
        <v>9190914.5</v>
      </c>
      <c r="Y192" s="44">
        <v>9665841.5399999991</v>
      </c>
      <c r="Z192" s="44">
        <v>1081918.1200000001</v>
      </c>
      <c r="AA192" s="44">
        <v>1132368.1599999999</v>
      </c>
      <c r="AB192" s="44">
        <v>902335.32000000007</v>
      </c>
      <c r="AC192" s="44">
        <f t="shared" si="10"/>
        <v>947793.6</v>
      </c>
      <c r="AD192" s="227">
        <v>30564861.720000003</v>
      </c>
      <c r="AE192" s="227">
        <v>31865785.789999999</v>
      </c>
      <c r="AF192" s="244">
        <f t="shared" si="8"/>
        <v>1300924.0699999966</v>
      </c>
      <c r="AG192" s="244">
        <f t="shared" si="9"/>
        <v>66.455050572128968</v>
      </c>
    </row>
    <row r="193" spans="1:33">
      <c r="A193" s="32">
        <v>599</v>
      </c>
      <c r="B193" s="229" t="s">
        <v>206</v>
      </c>
      <c r="C193" s="233">
        <v>11225</v>
      </c>
      <c r="D193" s="233">
        <v>11226</v>
      </c>
      <c r="E193" s="34">
        <v>990</v>
      </c>
      <c r="F193" s="34">
        <v>986</v>
      </c>
      <c r="G193" s="34">
        <v>171</v>
      </c>
      <c r="H193" s="34">
        <v>169</v>
      </c>
      <c r="I193" s="34">
        <v>1012</v>
      </c>
      <c r="J193" s="34">
        <v>1014</v>
      </c>
      <c r="K193" s="34">
        <v>584</v>
      </c>
      <c r="L193" s="34">
        <v>545</v>
      </c>
      <c r="M193" s="34">
        <v>8468</v>
      </c>
      <c r="N193" s="34">
        <v>8512</v>
      </c>
      <c r="O193" s="34">
        <v>5971</v>
      </c>
      <c r="P193" s="34">
        <v>5946</v>
      </c>
      <c r="R193" s="44">
        <v>8365450.5000000009</v>
      </c>
      <c r="S193" s="44">
        <v>8656695.4600000009</v>
      </c>
      <c r="T193" s="44">
        <v>1534827.6</v>
      </c>
      <c r="U193" s="44">
        <v>1577763.72</v>
      </c>
      <c r="V193" s="44">
        <v>7655668.6800000006</v>
      </c>
      <c r="W193" s="44">
        <v>8113145.8200000003</v>
      </c>
      <c r="X193" s="44">
        <v>7559850.8000000007</v>
      </c>
      <c r="Y193" s="44">
        <v>7388336.0999999996</v>
      </c>
      <c r="Z193" s="44">
        <v>560073.52</v>
      </c>
      <c r="AA193" s="44">
        <v>584944.64000000001</v>
      </c>
      <c r="AB193" s="44">
        <v>498459.08</v>
      </c>
      <c r="AC193" s="44">
        <f t="shared" si="10"/>
        <v>513258.72</v>
      </c>
      <c r="AD193" s="227">
        <v>26174330.18</v>
      </c>
      <c r="AE193" s="227">
        <v>26834144.460000001</v>
      </c>
      <c r="AF193" s="244">
        <f t="shared" si="8"/>
        <v>659814.28000000119</v>
      </c>
      <c r="AG193" s="244">
        <f t="shared" si="9"/>
        <v>58.77554605380378</v>
      </c>
    </row>
    <row r="194" spans="1:33">
      <c r="A194" s="32">
        <v>601</v>
      </c>
      <c r="B194" s="229" t="s">
        <v>207</v>
      </c>
      <c r="C194" s="233">
        <v>3739</v>
      </c>
      <c r="D194" s="233">
        <v>3692</v>
      </c>
      <c r="E194" s="34">
        <v>141</v>
      </c>
      <c r="F194" s="34">
        <v>142</v>
      </c>
      <c r="G194" s="34">
        <v>32</v>
      </c>
      <c r="H194" s="34">
        <v>25</v>
      </c>
      <c r="I194" s="34">
        <v>221</v>
      </c>
      <c r="J194" s="34">
        <v>211</v>
      </c>
      <c r="K194" s="34">
        <v>149</v>
      </c>
      <c r="L194" s="34">
        <v>138</v>
      </c>
      <c r="M194" s="34">
        <v>3196</v>
      </c>
      <c r="N194" s="34">
        <v>3176</v>
      </c>
      <c r="O194" s="34">
        <v>1795</v>
      </c>
      <c r="P194" s="34">
        <v>1776</v>
      </c>
      <c r="R194" s="44">
        <v>1191442.9500000002</v>
      </c>
      <c r="S194" s="44">
        <v>1246704.6200000001</v>
      </c>
      <c r="T194" s="44">
        <v>287219.20000000001</v>
      </c>
      <c r="U194" s="44">
        <v>233396.99999999997</v>
      </c>
      <c r="V194" s="44">
        <v>1671840.6900000002</v>
      </c>
      <c r="W194" s="44">
        <v>1688238.43</v>
      </c>
      <c r="X194" s="44">
        <v>1928797.55</v>
      </c>
      <c r="Y194" s="44">
        <v>1870808.04</v>
      </c>
      <c r="Z194" s="44">
        <v>211383.44</v>
      </c>
      <c r="AA194" s="44">
        <v>218254.72</v>
      </c>
      <c r="AB194" s="44">
        <v>149846.6</v>
      </c>
      <c r="AC194" s="44">
        <f t="shared" si="10"/>
        <v>153304.31999999998</v>
      </c>
      <c r="AD194" s="227">
        <v>5440530.4300000006</v>
      </c>
      <c r="AE194" s="227">
        <v>5410707.1299999999</v>
      </c>
      <c r="AF194" s="244">
        <f t="shared" si="8"/>
        <v>-29823.300000000745</v>
      </c>
      <c r="AG194" s="244">
        <f t="shared" si="9"/>
        <v>-8.0778169014086529</v>
      </c>
    </row>
    <row r="195" spans="1:33">
      <c r="A195" s="32">
        <v>604</v>
      </c>
      <c r="B195" s="229" t="s">
        <v>208</v>
      </c>
      <c r="C195" s="233">
        <v>20763</v>
      </c>
      <c r="D195" s="233">
        <v>21042</v>
      </c>
      <c r="E195" s="34">
        <v>1245</v>
      </c>
      <c r="F195" s="34">
        <v>1250</v>
      </c>
      <c r="G195" s="34">
        <v>258</v>
      </c>
      <c r="H195" s="34">
        <v>219</v>
      </c>
      <c r="I195" s="34">
        <v>1792</v>
      </c>
      <c r="J195" s="34">
        <v>1742</v>
      </c>
      <c r="K195" s="34">
        <v>885</v>
      </c>
      <c r="L195" s="34">
        <v>935</v>
      </c>
      <c r="M195" s="34">
        <v>16583</v>
      </c>
      <c r="N195" s="34">
        <v>16896</v>
      </c>
      <c r="O195" s="34">
        <v>12206</v>
      </c>
      <c r="P195" s="34">
        <v>12447</v>
      </c>
      <c r="R195" s="44">
        <v>10520187.75</v>
      </c>
      <c r="S195" s="44">
        <v>10974512.5</v>
      </c>
      <c r="T195" s="44">
        <v>2315704.8000000003</v>
      </c>
      <c r="U195" s="44">
        <v>2044557.7199999997</v>
      </c>
      <c r="V195" s="44">
        <v>13556282.880000001</v>
      </c>
      <c r="W195" s="44">
        <v>13937968.460000001</v>
      </c>
      <c r="X195" s="44">
        <v>11456280.75</v>
      </c>
      <c r="Y195" s="44">
        <v>12675402.300000001</v>
      </c>
      <c r="Z195" s="44">
        <v>1096799.6200000001</v>
      </c>
      <c r="AA195" s="44">
        <v>1161093.1199999999</v>
      </c>
      <c r="AB195" s="44">
        <v>1018956.88</v>
      </c>
      <c r="AC195" s="44">
        <f t="shared" si="10"/>
        <v>1074425.0399999998</v>
      </c>
      <c r="AD195" s="227">
        <v>39964212.68</v>
      </c>
      <c r="AE195" s="227">
        <v>41867959.140000001</v>
      </c>
      <c r="AF195" s="244">
        <f t="shared" si="8"/>
        <v>1903746.4600000009</v>
      </c>
      <c r="AG195" s="244">
        <f t="shared" si="9"/>
        <v>90.473646041250873</v>
      </c>
    </row>
    <row r="196" spans="1:33">
      <c r="A196" s="32">
        <v>607</v>
      </c>
      <c r="B196" s="229" t="s">
        <v>209</v>
      </c>
      <c r="C196" s="233">
        <v>4064</v>
      </c>
      <c r="D196" s="233">
        <v>3999</v>
      </c>
      <c r="E196" s="34">
        <v>171</v>
      </c>
      <c r="F196" s="34">
        <v>158</v>
      </c>
      <c r="G196" s="34">
        <v>36</v>
      </c>
      <c r="H196" s="34">
        <v>35</v>
      </c>
      <c r="I196" s="34">
        <v>242</v>
      </c>
      <c r="J196" s="34">
        <v>230</v>
      </c>
      <c r="K196" s="34">
        <v>121</v>
      </c>
      <c r="L196" s="34">
        <v>132</v>
      </c>
      <c r="M196" s="34">
        <v>3494</v>
      </c>
      <c r="N196" s="34">
        <v>3444</v>
      </c>
      <c r="O196" s="34">
        <v>1928</v>
      </c>
      <c r="P196" s="34">
        <v>1868</v>
      </c>
      <c r="R196" s="44">
        <v>1444941.4500000002</v>
      </c>
      <c r="S196" s="44">
        <v>1387178.3800000001</v>
      </c>
      <c r="T196" s="44">
        <v>323121.60000000003</v>
      </c>
      <c r="U196" s="44">
        <v>326755.8</v>
      </c>
      <c r="V196" s="44">
        <v>1830703.3800000001</v>
      </c>
      <c r="W196" s="44">
        <v>1840259.9000000001</v>
      </c>
      <c r="X196" s="44">
        <v>1566338.9500000002</v>
      </c>
      <c r="Y196" s="44">
        <v>1789468.56</v>
      </c>
      <c r="Z196" s="44">
        <v>231093.16</v>
      </c>
      <c r="AA196" s="44">
        <v>236671.68</v>
      </c>
      <c r="AB196" s="44">
        <v>160949.44</v>
      </c>
      <c r="AC196" s="44">
        <f t="shared" si="10"/>
        <v>161245.75999999998</v>
      </c>
      <c r="AD196" s="227">
        <v>5557147.9800000014</v>
      </c>
      <c r="AE196" s="227">
        <v>5741580.0800000001</v>
      </c>
      <c r="AF196" s="244">
        <f t="shared" si="8"/>
        <v>184432.0999999987</v>
      </c>
      <c r="AG196" s="244">
        <f t="shared" si="9"/>
        <v>46.119554888721858</v>
      </c>
    </row>
    <row r="197" spans="1:33">
      <c r="A197" s="32">
        <v>608</v>
      </c>
      <c r="B197" s="229" t="s">
        <v>210</v>
      </c>
      <c r="C197" s="233">
        <v>1943</v>
      </c>
      <c r="D197" s="233">
        <v>1931</v>
      </c>
      <c r="E197" s="34">
        <v>86</v>
      </c>
      <c r="F197" s="34">
        <v>89</v>
      </c>
      <c r="G197" s="34">
        <v>9</v>
      </c>
      <c r="H197" s="34">
        <v>18</v>
      </c>
      <c r="I197" s="34">
        <v>123</v>
      </c>
      <c r="J197" s="34">
        <v>113</v>
      </c>
      <c r="K197" s="34">
        <v>61</v>
      </c>
      <c r="L197" s="34">
        <v>55</v>
      </c>
      <c r="M197" s="34">
        <v>1664</v>
      </c>
      <c r="N197" s="34">
        <v>1656</v>
      </c>
      <c r="O197" s="34">
        <v>950</v>
      </c>
      <c r="P197" s="34">
        <v>941</v>
      </c>
      <c r="R197" s="44">
        <v>726695.70000000007</v>
      </c>
      <c r="S197" s="44">
        <v>781385.29</v>
      </c>
      <c r="T197" s="44">
        <v>80780.400000000009</v>
      </c>
      <c r="U197" s="44">
        <v>168045.84</v>
      </c>
      <c r="V197" s="44">
        <v>930481.47000000009</v>
      </c>
      <c r="W197" s="44">
        <v>904127.69000000006</v>
      </c>
      <c r="X197" s="44">
        <v>789641.95000000007</v>
      </c>
      <c r="Y197" s="44">
        <v>745611.9</v>
      </c>
      <c r="Z197" s="44">
        <v>110056.96000000001</v>
      </c>
      <c r="AA197" s="44">
        <v>113800.31999999999</v>
      </c>
      <c r="AB197" s="44">
        <v>79306</v>
      </c>
      <c r="AC197" s="44">
        <f t="shared" si="10"/>
        <v>81227.12</v>
      </c>
      <c r="AD197" s="227">
        <v>2716962.4800000004</v>
      </c>
      <c r="AE197" s="227">
        <v>2794198.16</v>
      </c>
      <c r="AF197" s="244">
        <f t="shared" si="8"/>
        <v>77235.679999999702</v>
      </c>
      <c r="AG197" s="244">
        <f t="shared" si="9"/>
        <v>39.997762817193006</v>
      </c>
    </row>
    <row r="198" spans="1:33">
      <c r="A198" s="32">
        <v>609</v>
      </c>
      <c r="B198" s="229" t="s">
        <v>211</v>
      </c>
      <c r="C198" s="233">
        <v>83106</v>
      </c>
      <c r="D198" s="233">
        <v>83305</v>
      </c>
      <c r="E198" s="34">
        <v>3730</v>
      </c>
      <c r="F198" s="34">
        <v>3701</v>
      </c>
      <c r="G198" s="34">
        <v>714</v>
      </c>
      <c r="H198" s="34">
        <v>671</v>
      </c>
      <c r="I198" s="34">
        <v>4885</v>
      </c>
      <c r="J198" s="34">
        <v>4800</v>
      </c>
      <c r="K198" s="34">
        <v>2622</v>
      </c>
      <c r="L198" s="34">
        <v>2658</v>
      </c>
      <c r="M198" s="34">
        <v>71155</v>
      </c>
      <c r="N198" s="34">
        <v>71475</v>
      </c>
      <c r="O198" s="34">
        <v>46902</v>
      </c>
      <c r="P198" s="34">
        <v>47156</v>
      </c>
      <c r="R198" s="44">
        <v>31518313.500000004</v>
      </c>
      <c r="S198" s="44">
        <v>32493336.610000003</v>
      </c>
      <c r="T198" s="44">
        <v>6408578.4000000004</v>
      </c>
      <c r="U198" s="44">
        <v>6264375.4799999995</v>
      </c>
      <c r="V198" s="44">
        <v>36954487.649999999</v>
      </c>
      <c r="W198" s="44">
        <v>38405424</v>
      </c>
      <c r="X198" s="44">
        <v>33941658.899999999</v>
      </c>
      <c r="Y198" s="44">
        <v>36033389.640000001</v>
      </c>
      <c r="Z198" s="44">
        <v>4706191.7</v>
      </c>
      <c r="AA198" s="44">
        <v>4911762</v>
      </c>
      <c r="AB198" s="44">
        <v>3915378.96</v>
      </c>
      <c r="AC198" s="44">
        <f t="shared" si="10"/>
        <v>4070505.9199999995</v>
      </c>
      <c r="AD198" s="227">
        <v>117444609.11000001</v>
      </c>
      <c r="AE198" s="227">
        <v>122178793.65000001</v>
      </c>
      <c r="AF198" s="244">
        <f t="shared" si="8"/>
        <v>4734184.5399999917</v>
      </c>
      <c r="AG198" s="244">
        <f t="shared" si="9"/>
        <v>56.82953652241752</v>
      </c>
    </row>
    <row r="199" spans="1:33">
      <c r="A199" s="229">
        <v>611</v>
      </c>
      <c r="B199" s="229" t="s">
        <v>212</v>
      </c>
      <c r="C199" s="233">
        <v>4973</v>
      </c>
      <c r="D199" s="233">
        <v>4961</v>
      </c>
      <c r="E199" s="34">
        <v>285</v>
      </c>
      <c r="F199" s="34">
        <v>285</v>
      </c>
      <c r="G199" s="34">
        <v>68</v>
      </c>
      <c r="H199" s="34">
        <v>39</v>
      </c>
      <c r="I199" s="34">
        <v>386</v>
      </c>
      <c r="J199" s="34">
        <v>381</v>
      </c>
      <c r="K199" s="34">
        <v>224</v>
      </c>
      <c r="L199" s="34">
        <v>222</v>
      </c>
      <c r="M199" s="34">
        <v>4010</v>
      </c>
      <c r="N199" s="34">
        <v>4034</v>
      </c>
      <c r="O199" s="34">
        <v>2914</v>
      </c>
      <c r="P199" s="34">
        <v>2915</v>
      </c>
      <c r="R199" s="44">
        <v>2408235.75</v>
      </c>
      <c r="S199" s="44">
        <v>2502188.85</v>
      </c>
      <c r="T199" s="44">
        <v>610340.80000000005</v>
      </c>
      <c r="U199" s="44">
        <v>364099.31999999995</v>
      </c>
      <c r="V199" s="44">
        <v>2920047.54</v>
      </c>
      <c r="W199" s="44">
        <v>3048430.5300000003</v>
      </c>
      <c r="X199" s="44">
        <v>2899668.8000000003</v>
      </c>
      <c r="Y199" s="44">
        <v>3009560.76</v>
      </c>
      <c r="Z199" s="44">
        <v>265221.40000000002</v>
      </c>
      <c r="AA199" s="44">
        <v>277216.48</v>
      </c>
      <c r="AB199" s="44">
        <v>243260.72</v>
      </c>
      <c r="AC199" s="44">
        <f t="shared" si="10"/>
        <v>251622.8</v>
      </c>
      <c r="AD199" s="227">
        <v>9346775.0100000016</v>
      </c>
      <c r="AE199" s="227">
        <v>9453118.7400000021</v>
      </c>
      <c r="AF199" s="244">
        <f t="shared" si="8"/>
        <v>106343.73000000045</v>
      </c>
      <c r="AG199" s="244">
        <f t="shared" si="9"/>
        <v>21.435946381777956</v>
      </c>
    </row>
    <row r="200" spans="1:33">
      <c r="A200" s="32">
        <v>614</v>
      </c>
      <c r="B200" s="229" t="s">
        <v>213</v>
      </c>
      <c r="C200" s="233">
        <v>2923</v>
      </c>
      <c r="D200" s="233">
        <v>2878</v>
      </c>
      <c r="E200" s="34">
        <v>64</v>
      </c>
      <c r="F200" s="34">
        <v>66</v>
      </c>
      <c r="G200" s="34">
        <v>11</v>
      </c>
      <c r="H200" s="34">
        <v>11</v>
      </c>
      <c r="I200" s="34">
        <v>104</v>
      </c>
      <c r="J200" s="34">
        <v>100</v>
      </c>
      <c r="K200" s="34">
        <v>64</v>
      </c>
      <c r="L200" s="34">
        <v>57</v>
      </c>
      <c r="M200" s="34">
        <v>2680</v>
      </c>
      <c r="N200" s="34">
        <v>2644</v>
      </c>
      <c r="O200" s="34">
        <v>1370</v>
      </c>
      <c r="P200" s="34">
        <v>1300</v>
      </c>
      <c r="R200" s="44">
        <v>540796.80000000005</v>
      </c>
      <c r="S200" s="44">
        <v>579454.26</v>
      </c>
      <c r="T200" s="44">
        <v>98731.6</v>
      </c>
      <c r="U200" s="44">
        <v>102694.68</v>
      </c>
      <c r="V200" s="44">
        <v>786748.56</v>
      </c>
      <c r="W200" s="44">
        <v>800113</v>
      </c>
      <c r="X200" s="44">
        <v>828476.8</v>
      </c>
      <c r="Y200" s="44">
        <v>772725.05999999994</v>
      </c>
      <c r="Z200" s="44">
        <v>177255.2</v>
      </c>
      <c r="AA200" s="44">
        <v>181695.68</v>
      </c>
      <c r="AB200" s="44">
        <v>114367.6</v>
      </c>
      <c r="AC200" s="44">
        <f t="shared" si="10"/>
        <v>112215.99999999999</v>
      </c>
      <c r="AD200" s="227">
        <v>2546376.56</v>
      </c>
      <c r="AE200" s="227">
        <v>2548898.6800000002</v>
      </c>
      <c r="AF200" s="244">
        <f t="shared" si="8"/>
        <v>2522.1200000001118</v>
      </c>
      <c r="AG200" s="244">
        <f t="shared" si="9"/>
        <v>0.87634468380823893</v>
      </c>
    </row>
    <row r="201" spans="1:33">
      <c r="A201" s="32">
        <v>615</v>
      </c>
      <c r="B201" s="229" t="s">
        <v>214</v>
      </c>
      <c r="C201" s="233">
        <v>7479</v>
      </c>
      <c r="D201" s="233">
        <v>7304</v>
      </c>
      <c r="E201" s="34">
        <v>328</v>
      </c>
      <c r="F201" s="34">
        <v>315</v>
      </c>
      <c r="G201" s="34">
        <v>63</v>
      </c>
      <c r="H201" s="34">
        <v>60</v>
      </c>
      <c r="I201" s="34">
        <v>523</v>
      </c>
      <c r="J201" s="34">
        <v>475</v>
      </c>
      <c r="K201" s="34">
        <v>275</v>
      </c>
      <c r="L201" s="34">
        <v>274</v>
      </c>
      <c r="M201" s="34">
        <v>6290</v>
      </c>
      <c r="N201" s="34">
        <v>6180</v>
      </c>
      <c r="O201" s="34">
        <v>3506</v>
      </c>
      <c r="P201" s="34">
        <v>3340</v>
      </c>
      <c r="R201" s="44">
        <v>2771583.6</v>
      </c>
      <c r="S201" s="44">
        <v>2765577.1500000004</v>
      </c>
      <c r="T201" s="44">
        <v>565462.80000000005</v>
      </c>
      <c r="U201" s="44">
        <v>560152.79999999993</v>
      </c>
      <c r="V201" s="44">
        <v>3956437.47</v>
      </c>
      <c r="W201" s="44">
        <v>3800536.75</v>
      </c>
      <c r="X201" s="44">
        <v>3559861.25</v>
      </c>
      <c r="Y201" s="44">
        <v>3714502.92</v>
      </c>
      <c r="Z201" s="44">
        <v>416020.6</v>
      </c>
      <c r="AA201" s="44">
        <v>424689.6</v>
      </c>
      <c r="AB201" s="44">
        <v>292680.88</v>
      </c>
      <c r="AC201" s="44">
        <f t="shared" si="10"/>
        <v>288308.8</v>
      </c>
      <c r="AD201" s="227">
        <v>11562046.600000001</v>
      </c>
      <c r="AE201" s="227">
        <v>11553768.020000001</v>
      </c>
      <c r="AF201" s="244">
        <f t="shared" si="8"/>
        <v>-8278.5800000000745</v>
      </c>
      <c r="AG201" s="244">
        <f t="shared" si="9"/>
        <v>-1.1334309967141394</v>
      </c>
    </row>
    <row r="202" spans="1:33">
      <c r="A202" s="32">
        <v>616</v>
      </c>
      <c r="B202" s="229" t="s">
        <v>215</v>
      </c>
      <c r="C202" s="233">
        <v>1781</v>
      </c>
      <c r="D202" s="233">
        <v>1743</v>
      </c>
      <c r="E202" s="34">
        <v>71</v>
      </c>
      <c r="F202" s="34">
        <v>69</v>
      </c>
      <c r="G202" s="34">
        <v>13</v>
      </c>
      <c r="H202" s="34">
        <v>8</v>
      </c>
      <c r="I202" s="34">
        <v>124</v>
      </c>
      <c r="J202" s="34">
        <v>111</v>
      </c>
      <c r="K202" s="34">
        <v>64</v>
      </c>
      <c r="L202" s="34">
        <v>64</v>
      </c>
      <c r="M202" s="34">
        <v>1509</v>
      </c>
      <c r="N202" s="34">
        <v>1491</v>
      </c>
      <c r="O202" s="34">
        <v>1036</v>
      </c>
      <c r="P202" s="34">
        <v>1011</v>
      </c>
      <c r="R202" s="44">
        <v>599946.45000000007</v>
      </c>
      <c r="S202" s="44">
        <v>605793.09000000008</v>
      </c>
      <c r="T202" s="44">
        <v>116682.8</v>
      </c>
      <c r="U202" s="44">
        <v>74687.039999999994</v>
      </c>
      <c r="V202" s="44">
        <v>938046.36</v>
      </c>
      <c r="W202" s="44">
        <v>888125.43</v>
      </c>
      <c r="X202" s="44">
        <v>828476.8</v>
      </c>
      <c r="Y202" s="44">
        <v>867621.12</v>
      </c>
      <c r="Z202" s="44">
        <v>99805.26</v>
      </c>
      <c r="AA202" s="44">
        <v>102461.52</v>
      </c>
      <c r="AB202" s="44">
        <v>86485.28</v>
      </c>
      <c r="AC202" s="44">
        <f t="shared" si="10"/>
        <v>87269.51999999999</v>
      </c>
      <c r="AD202" s="227">
        <v>2669442.9499999997</v>
      </c>
      <c r="AE202" s="227">
        <v>2625957.7200000002</v>
      </c>
      <c r="AF202" s="244">
        <f t="shared" si="8"/>
        <v>-43485.229999999516</v>
      </c>
      <c r="AG202" s="244">
        <f t="shared" si="9"/>
        <v>-24.948496844520662</v>
      </c>
    </row>
    <row r="203" spans="1:33">
      <c r="A203" s="32">
        <v>619</v>
      </c>
      <c r="B203" s="229" t="s">
        <v>216</v>
      </c>
      <c r="C203" s="233">
        <v>2650</v>
      </c>
      <c r="D203" s="233">
        <v>2607</v>
      </c>
      <c r="E203" s="34">
        <v>90</v>
      </c>
      <c r="F203" s="34">
        <v>83</v>
      </c>
      <c r="G203" s="34">
        <v>18</v>
      </c>
      <c r="H203" s="34">
        <v>23</v>
      </c>
      <c r="I203" s="34">
        <v>132</v>
      </c>
      <c r="J203" s="34">
        <v>132</v>
      </c>
      <c r="K203" s="34">
        <v>88</v>
      </c>
      <c r="L203" s="34">
        <v>77</v>
      </c>
      <c r="M203" s="34">
        <v>2322</v>
      </c>
      <c r="N203" s="34">
        <v>2292</v>
      </c>
      <c r="O203" s="34">
        <v>1265</v>
      </c>
      <c r="P203" s="34">
        <v>1236</v>
      </c>
      <c r="R203" s="44">
        <v>760495.50000000012</v>
      </c>
      <c r="S203" s="44">
        <v>728707.63</v>
      </c>
      <c r="T203" s="44">
        <v>161560.80000000002</v>
      </c>
      <c r="U203" s="44">
        <v>214725.24</v>
      </c>
      <c r="V203" s="44">
        <v>998565.4800000001</v>
      </c>
      <c r="W203" s="44">
        <v>1056149.1599999999</v>
      </c>
      <c r="X203" s="44">
        <v>1139155.6000000001</v>
      </c>
      <c r="Y203" s="44">
        <v>1043856.66</v>
      </c>
      <c r="Z203" s="44">
        <v>153577.07999999999</v>
      </c>
      <c r="AA203" s="44">
        <v>157506.23999999999</v>
      </c>
      <c r="AB203" s="44">
        <v>105602.20000000001</v>
      </c>
      <c r="AC203" s="44">
        <f t="shared" si="10"/>
        <v>106691.51999999999</v>
      </c>
      <c r="AD203" s="227">
        <v>3318956.6600000006</v>
      </c>
      <c r="AE203" s="227">
        <v>3307636.4499999997</v>
      </c>
      <c r="AF203" s="244">
        <f t="shared" ref="AF203:AF266" si="11">AE203-AD203</f>
        <v>-11320.210000000894</v>
      </c>
      <c r="AG203" s="244">
        <f t="shared" ref="AG203:AG266" si="12">AF203/D203</f>
        <v>-4.3422362869201745</v>
      </c>
    </row>
    <row r="204" spans="1:33">
      <c r="A204" s="32">
        <v>620</v>
      </c>
      <c r="B204" s="229" t="s">
        <v>217</v>
      </c>
      <c r="C204" s="233">
        <v>2359</v>
      </c>
      <c r="D204" s="233">
        <v>2345</v>
      </c>
      <c r="E204" s="34">
        <v>57</v>
      </c>
      <c r="F204" s="34">
        <v>50</v>
      </c>
      <c r="G204" s="34">
        <v>13</v>
      </c>
      <c r="H204" s="34">
        <v>12</v>
      </c>
      <c r="I204" s="34">
        <v>107</v>
      </c>
      <c r="J204" s="34">
        <v>91</v>
      </c>
      <c r="K204" s="34">
        <v>57</v>
      </c>
      <c r="L204" s="34">
        <v>59</v>
      </c>
      <c r="M204" s="34">
        <v>2125</v>
      </c>
      <c r="N204" s="34">
        <v>2133</v>
      </c>
      <c r="O204" s="34">
        <v>1077</v>
      </c>
      <c r="P204" s="34">
        <v>1057</v>
      </c>
      <c r="R204" s="44">
        <v>481647.15</v>
      </c>
      <c r="S204" s="44">
        <v>438980.5</v>
      </c>
      <c r="T204" s="44">
        <v>116682.8</v>
      </c>
      <c r="U204" s="44">
        <v>112030.56</v>
      </c>
      <c r="V204" s="44">
        <v>809443.23</v>
      </c>
      <c r="W204" s="44">
        <v>728102.83</v>
      </c>
      <c r="X204" s="44">
        <v>737862.15</v>
      </c>
      <c r="Y204" s="44">
        <v>799838.22</v>
      </c>
      <c r="Z204" s="44">
        <v>140547.5</v>
      </c>
      <c r="AA204" s="44">
        <v>146579.76</v>
      </c>
      <c r="AB204" s="44">
        <v>89907.96</v>
      </c>
      <c r="AC204" s="44">
        <f t="shared" ref="AC204:AC267" si="13">86.32*P204</f>
        <v>91240.239999999991</v>
      </c>
      <c r="AD204" s="227">
        <v>2376090.79</v>
      </c>
      <c r="AE204" s="227">
        <v>2316772.1100000003</v>
      </c>
      <c r="AF204" s="244">
        <f t="shared" si="11"/>
        <v>-59318.679999999702</v>
      </c>
      <c r="AG204" s="244">
        <f t="shared" si="12"/>
        <v>-25.295812366737614</v>
      </c>
    </row>
    <row r="205" spans="1:33">
      <c r="A205" s="32">
        <v>623</v>
      </c>
      <c r="B205" s="229" t="s">
        <v>218</v>
      </c>
      <c r="C205" s="233">
        <v>2108</v>
      </c>
      <c r="D205" s="233">
        <v>2101</v>
      </c>
      <c r="E205" s="34">
        <v>52</v>
      </c>
      <c r="F205" s="34">
        <v>56</v>
      </c>
      <c r="G205" s="34">
        <v>8</v>
      </c>
      <c r="H205" s="34">
        <v>6</v>
      </c>
      <c r="I205" s="34">
        <v>49</v>
      </c>
      <c r="J205" s="34">
        <v>48</v>
      </c>
      <c r="K205" s="34">
        <v>35</v>
      </c>
      <c r="L205" s="34">
        <v>34</v>
      </c>
      <c r="M205" s="34">
        <v>1964</v>
      </c>
      <c r="N205" s="34">
        <v>1957</v>
      </c>
      <c r="O205" s="34">
        <v>957</v>
      </c>
      <c r="P205" s="34">
        <v>928</v>
      </c>
      <c r="R205" s="44">
        <v>439397.4</v>
      </c>
      <c r="S205" s="44">
        <v>491658.16000000003</v>
      </c>
      <c r="T205" s="44">
        <v>71804.800000000003</v>
      </c>
      <c r="U205" s="44">
        <v>56015.28</v>
      </c>
      <c r="V205" s="44">
        <v>370679.61000000004</v>
      </c>
      <c r="W205" s="44">
        <v>384054.24</v>
      </c>
      <c r="X205" s="44">
        <v>453073.25</v>
      </c>
      <c r="Y205" s="44">
        <v>460923.72</v>
      </c>
      <c r="Z205" s="44">
        <v>129898.96</v>
      </c>
      <c r="AA205" s="44">
        <v>134485.04</v>
      </c>
      <c r="AB205" s="44">
        <v>79890.36</v>
      </c>
      <c r="AC205" s="44">
        <f t="shared" si="13"/>
        <v>80104.959999999992</v>
      </c>
      <c r="AD205" s="227">
        <v>1544744.3800000001</v>
      </c>
      <c r="AE205" s="227">
        <v>1607241.4</v>
      </c>
      <c r="AF205" s="244">
        <f t="shared" si="11"/>
        <v>62497.019999999786</v>
      </c>
      <c r="AG205" s="244">
        <f t="shared" si="12"/>
        <v>29.746320799619127</v>
      </c>
    </row>
    <row r="206" spans="1:33">
      <c r="A206" s="32">
        <v>624</v>
      </c>
      <c r="B206" s="229" t="s">
        <v>219</v>
      </c>
      <c r="C206" s="233">
        <v>5065</v>
      </c>
      <c r="D206" s="233">
        <v>5001</v>
      </c>
      <c r="E206" s="34">
        <v>238</v>
      </c>
      <c r="F206" s="34">
        <v>237</v>
      </c>
      <c r="G206" s="34">
        <v>46</v>
      </c>
      <c r="H206" s="34">
        <v>37</v>
      </c>
      <c r="I206" s="34">
        <v>379</v>
      </c>
      <c r="J206" s="34">
        <v>346</v>
      </c>
      <c r="K206" s="34">
        <v>183</v>
      </c>
      <c r="L206" s="34">
        <v>193</v>
      </c>
      <c r="M206" s="34">
        <v>4219</v>
      </c>
      <c r="N206" s="34">
        <v>4188</v>
      </c>
      <c r="O206" s="34">
        <v>2711</v>
      </c>
      <c r="P206" s="34">
        <v>2661</v>
      </c>
      <c r="R206" s="44">
        <v>2011088.1</v>
      </c>
      <c r="S206" s="44">
        <v>2080767.57</v>
      </c>
      <c r="T206" s="44">
        <v>412877.60000000003</v>
      </c>
      <c r="U206" s="44">
        <v>345427.56</v>
      </c>
      <c r="V206" s="44">
        <v>2867093.31</v>
      </c>
      <c r="W206" s="44">
        <v>2768390.98</v>
      </c>
      <c r="X206" s="44">
        <v>2368925.85</v>
      </c>
      <c r="Y206" s="44">
        <v>2616419.94</v>
      </c>
      <c r="Z206" s="44">
        <v>279044.65999999997</v>
      </c>
      <c r="AA206" s="44">
        <v>287799.36</v>
      </c>
      <c r="AB206" s="44">
        <v>226314.28</v>
      </c>
      <c r="AC206" s="44">
        <f t="shared" si="13"/>
        <v>229697.52</v>
      </c>
      <c r="AD206" s="227">
        <v>8165343.7999999998</v>
      </c>
      <c r="AE206" s="227">
        <v>8328502.9299999988</v>
      </c>
      <c r="AF206" s="244">
        <f t="shared" si="11"/>
        <v>163159.12999999896</v>
      </c>
      <c r="AG206" s="244">
        <f t="shared" si="12"/>
        <v>32.625300939811829</v>
      </c>
    </row>
    <row r="207" spans="1:33">
      <c r="A207" s="32">
        <v>625</v>
      </c>
      <c r="B207" s="229" t="s">
        <v>220</v>
      </c>
      <c r="C207" s="233">
        <v>2980</v>
      </c>
      <c r="D207" s="233">
        <v>2976</v>
      </c>
      <c r="E207" s="34">
        <v>144</v>
      </c>
      <c r="F207" s="34">
        <v>155</v>
      </c>
      <c r="G207" s="34">
        <v>32</v>
      </c>
      <c r="H207" s="34">
        <v>19</v>
      </c>
      <c r="I207" s="34">
        <v>221</v>
      </c>
      <c r="J207" s="34">
        <v>212</v>
      </c>
      <c r="K207" s="34">
        <v>129</v>
      </c>
      <c r="L207" s="34">
        <v>130</v>
      </c>
      <c r="M207" s="34">
        <v>2454</v>
      </c>
      <c r="N207" s="34">
        <v>2460</v>
      </c>
      <c r="O207" s="34">
        <v>1480</v>
      </c>
      <c r="P207" s="34">
        <v>1476</v>
      </c>
      <c r="R207" s="44">
        <v>1216792.8</v>
      </c>
      <c r="S207" s="44">
        <v>1360839.55</v>
      </c>
      <c r="T207" s="44">
        <v>287219.20000000001</v>
      </c>
      <c r="U207" s="44">
        <v>177381.71999999997</v>
      </c>
      <c r="V207" s="44">
        <v>1671840.6900000002</v>
      </c>
      <c r="W207" s="44">
        <v>1696239.56</v>
      </c>
      <c r="X207" s="44">
        <v>1669898.55</v>
      </c>
      <c r="Y207" s="44">
        <v>1762355.4</v>
      </c>
      <c r="Z207" s="44">
        <v>162307.56</v>
      </c>
      <c r="AA207" s="44">
        <v>169051.2</v>
      </c>
      <c r="AB207" s="44">
        <v>123550.40000000001</v>
      </c>
      <c r="AC207" s="44">
        <f t="shared" si="13"/>
        <v>127408.31999999999</v>
      </c>
      <c r="AD207" s="227">
        <v>5131609.2</v>
      </c>
      <c r="AE207" s="227">
        <v>5293275.7500000009</v>
      </c>
      <c r="AF207" s="244">
        <f t="shared" si="11"/>
        <v>161666.55000000075</v>
      </c>
      <c r="AG207" s="244">
        <f t="shared" si="12"/>
        <v>54.323437500000253</v>
      </c>
    </row>
    <row r="208" spans="1:33">
      <c r="A208" s="32">
        <v>626</v>
      </c>
      <c r="B208" s="229" t="s">
        <v>221</v>
      </c>
      <c r="C208" s="233">
        <v>4756</v>
      </c>
      <c r="D208" s="233">
        <v>4702</v>
      </c>
      <c r="E208" s="34">
        <v>195</v>
      </c>
      <c r="F208" s="34">
        <v>172</v>
      </c>
      <c r="G208" s="34">
        <v>43</v>
      </c>
      <c r="H208" s="34">
        <v>43</v>
      </c>
      <c r="I208" s="34">
        <v>301</v>
      </c>
      <c r="J208" s="34">
        <v>284</v>
      </c>
      <c r="K208" s="34">
        <v>167</v>
      </c>
      <c r="L208" s="34">
        <v>179</v>
      </c>
      <c r="M208" s="34">
        <v>4050</v>
      </c>
      <c r="N208" s="34">
        <v>4024</v>
      </c>
      <c r="O208" s="34">
        <v>2181</v>
      </c>
      <c r="P208" s="34">
        <v>2132</v>
      </c>
      <c r="R208" s="44">
        <v>1647740.2500000002</v>
      </c>
      <c r="S208" s="44">
        <v>1510092.9200000002</v>
      </c>
      <c r="T208" s="44">
        <v>385950.8</v>
      </c>
      <c r="U208" s="44">
        <v>401442.83999999997</v>
      </c>
      <c r="V208" s="44">
        <v>2277031.89</v>
      </c>
      <c r="W208" s="44">
        <v>2272320.92</v>
      </c>
      <c r="X208" s="44">
        <v>2161806.65</v>
      </c>
      <c r="Y208" s="44">
        <v>2426627.8199999998</v>
      </c>
      <c r="Z208" s="44">
        <v>267867</v>
      </c>
      <c r="AA208" s="44">
        <v>276529.27999999997</v>
      </c>
      <c r="AB208" s="44">
        <v>182069.88</v>
      </c>
      <c r="AC208" s="44">
        <f t="shared" si="13"/>
        <v>184034.24</v>
      </c>
      <c r="AD208" s="227">
        <v>6922466.4699999997</v>
      </c>
      <c r="AE208" s="227">
        <v>7071048.0200000005</v>
      </c>
      <c r="AF208" s="244">
        <f t="shared" si="11"/>
        <v>148581.55000000075</v>
      </c>
      <c r="AG208" s="244">
        <f t="shared" si="12"/>
        <v>31.599649085495692</v>
      </c>
    </row>
    <row r="209" spans="1:33">
      <c r="A209" s="32">
        <v>630</v>
      </c>
      <c r="B209" s="229" t="s">
        <v>222</v>
      </c>
      <c r="C209" s="233">
        <v>1646</v>
      </c>
      <c r="D209" s="233">
        <v>1641</v>
      </c>
      <c r="E209" s="34">
        <v>137</v>
      </c>
      <c r="F209" s="34">
        <v>136</v>
      </c>
      <c r="G209" s="34">
        <v>24</v>
      </c>
      <c r="H209" s="34">
        <v>19</v>
      </c>
      <c r="I209" s="34">
        <v>144</v>
      </c>
      <c r="J209" s="34">
        <v>137</v>
      </c>
      <c r="K209" s="34">
        <v>72</v>
      </c>
      <c r="L209" s="34">
        <v>77</v>
      </c>
      <c r="M209" s="34">
        <v>1269</v>
      </c>
      <c r="N209" s="34">
        <v>1272</v>
      </c>
      <c r="O209" s="34">
        <v>807</v>
      </c>
      <c r="P209" s="34">
        <v>807</v>
      </c>
      <c r="R209" s="44">
        <v>1157643.1500000001</v>
      </c>
      <c r="S209" s="44">
        <v>1194026.96</v>
      </c>
      <c r="T209" s="44">
        <v>215414.40000000002</v>
      </c>
      <c r="U209" s="44">
        <v>177381.71999999997</v>
      </c>
      <c r="V209" s="44">
        <v>1089344.1600000001</v>
      </c>
      <c r="W209" s="44">
        <v>1096154.81</v>
      </c>
      <c r="X209" s="44">
        <v>932036.4</v>
      </c>
      <c r="Y209" s="44">
        <v>1043856.66</v>
      </c>
      <c r="Z209" s="44">
        <v>83931.66</v>
      </c>
      <c r="AA209" s="44">
        <v>87411.839999999997</v>
      </c>
      <c r="AB209" s="44">
        <v>67368.36</v>
      </c>
      <c r="AC209" s="44">
        <f t="shared" si="13"/>
        <v>69660.239999999991</v>
      </c>
      <c r="AD209" s="227">
        <v>3545738.1300000004</v>
      </c>
      <c r="AE209" s="227">
        <v>3668492.2300000004</v>
      </c>
      <c r="AF209" s="244">
        <f t="shared" si="11"/>
        <v>122754.10000000009</v>
      </c>
      <c r="AG209" s="244">
        <f t="shared" si="12"/>
        <v>74.804448507007976</v>
      </c>
    </row>
    <row r="210" spans="1:33">
      <c r="A210" s="32">
        <v>631</v>
      </c>
      <c r="B210" s="229" t="s">
        <v>223</v>
      </c>
      <c r="C210" s="233">
        <v>1930</v>
      </c>
      <c r="D210" s="233">
        <v>1919</v>
      </c>
      <c r="E210" s="34">
        <v>94</v>
      </c>
      <c r="F210" s="34">
        <v>94</v>
      </c>
      <c r="G210" s="34">
        <v>21</v>
      </c>
      <c r="H210" s="34">
        <v>12</v>
      </c>
      <c r="I210" s="34">
        <v>132</v>
      </c>
      <c r="J210" s="34">
        <v>119</v>
      </c>
      <c r="K210" s="34">
        <v>60</v>
      </c>
      <c r="L210" s="34">
        <v>70</v>
      </c>
      <c r="M210" s="34">
        <v>1623</v>
      </c>
      <c r="N210" s="34">
        <v>1624</v>
      </c>
      <c r="O210" s="34">
        <v>1000</v>
      </c>
      <c r="P210" s="34">
        <v>987</v>
      </c>
      <c r="R210" s="44">
        <v>794295.3</v>
      </c>
      <c r="S210" s="44">
        <v>825283.34000000008</v>
      </c>
      <c r="T210" s="44">
        <v>188487.6</v>
      </c>
      <c r="U210" s="44">
        <v>112030.56</v>
      </c>
      <c r="V210" s="44">
        <v>998565.4800000001</v>
      </c>
      <c r="W210" s="44">
        <v>952134.47</v>
      </c>
      <c r="X210" s="44">
        <v>776697</v>
      </c>
      <c r="Y210" s="44">
        <v>948960.6</v>
      </c>
      <c r="Z210" s="44">
        <v>107345.22</v>
      </c>
      <c r="AA210" s="44">
        <v>111601.28</v>
      </c>
      <c r="AB210" s="44">
        <v>83480</v>
      </c>
      <c r="AC210" s="44">
        <f t="shared" si="13"/>
        <v>85197.84</v>
      </c>
      <c r="AD210" s="227">
        <v>2948870.6</v>
      </c>
      <c r="AE210" s="227">
        <v>3035208.09</v>
      </c>
      <c r="AF210" s="244">
        <f t="shared" si="11"/>
        <v>86337.489999999758</v>
      </c>
      <c r="AG210" s="244">
        <f t="shared" si="12"/>
        <v>44.990875455966524</v>
      </c>
    </row>
    <row r="211" spans="1:33">
      <c r="A211" s="32">
        <v>635</v>
      </c>
      <c r="B211" s="229" t="s">
        <v>224</v>
      </c>
      <c r="C211" s="233">
        <v>6337</v>
      </c>
      <c r="D211" s="233">
        <v>6238</v>
      </c>
      <c r="E211" s="34">
        <v>271</v>
      </c>
      <c r="F211" s="34">
        <v>254</v>
      </c>
      <c r="G211" s="34">
        <v>45</v>
      </c>
      <c r="H211" s="34">
        <v>50</v>
      </c>
      <c r="I211" s="34">
        <v>390</v>
      </c>
      <c r="J211" s="34">
        <v>361</v>
      </c>
      <c r="K211" s="34">
        <v>237</v>
      </c>
      <c r="L211" s="34">
        <v>212</v>
      </c>
      <c r="M211" s="34">
        <v>5394</v>
      </c>
      <c r="N211" s="34">
        <v>5361</v>
      </c>
      <c r="O211" s="34">
        <v>3301</v>
      </c>
      <c r="P211" s="34">
        <v>3257</v>
      </c>
      <c r="R211" s="44">
        <v>2289936.4500000002</v>
      </c>
      <c r="S211" s="44">
        <v>2230020.94</v>
      </c>
      <c r="T211" s="44">
        <v>403902</v>
      </c>
      <c r="U211" s="44">
        <v>466793.99999999994</v>
      </c>
      <c r="V211" s="44">
        <v>2950307.1</v>
      </c>
      <c r="W211" s="44">
        <v>2888407.93</v>
      </c>
      <c r="X211" s="44">
        <v>3067953.1500000004</v>
      </c>
      <c r="Y211" s="44">
        <v>2873994.96</v>
      </c>
      <c r="Z211" s="44">
        <v>356759.16</v>
      </c>
      <c r="AA211" s="44">
        <v>368407.92</v>
      </c>
      <c r="AB211" s="44">
        <v>275567.48000000004</v>
      </c>
      <c r="AC211" s="44">
        <f t="shared" si="13"/>
        <v>281144.24</v>
      </c>
      <c r="AD211" s="227">
        <v>9344425.3400000017</v>
      </c>
      <c r="AE211" s="227">
        <v>9108769.9900000002</v>
      </c>
      <c r="AF211" s="244">
        <f t="shared" si="11"/>
        <v>-235655.35000000149</v>
      </c>
      <c r="AG211" s="244">
        <f t="shared" si="12"/>
        <v>-37.777388586085522</v>
      </c>
    </row>
    <row r="212" spans="1:33">
      <c r="A212" s="32">
        <v>636</v>
      </c>
      <c r="B212" s="229" t="s">
        <v>225</v>
      </c>
      <c r="C212" s="233">
        <v>8130</v>
      </c>
      <c r="D212" s="233">
        <v>8011</v>
      </c>
      <c r="E212" s="34">
        <v>416</v>
      </c>
      <c r="F212" s="34">
        <v>394</v>
      </c>
      <c r="G212" s="34">
        <v>98</v>
      </c>
      <c r="H212" s="34">
        <v>64</v>
      </c>
      <c r="I212" s="34">
        <v>617</v>
      </c>
      <c r="J212" s="34">
        <v>611</v>
      </c>
      <c r="K212" s="34">
        <v>353</v>
      </c>
      <c r="L212" s="34">
        <v>349</v>
      </c>
      <c r="M212" s="34">
        <v>6646</v>
      </c>
      <c r="N212" s="34">
        <v>6593</v>
      </c>
      <c r="O212" s="34">
        <v>4283</v>
      </c>
      <c r="P212" s="34">
        <v>4219</v>
      </c>
      <c r="R212" s="44">
        <v>3515179.2</v>
      </c>
      <c r="S212" s="44">
        <v>3459166.3400000003</v>
      </c>
      <c r="T212" s="44">
        <v>879608.8</v>
      </c>
      <c r="U212" s="44">
        <v>597496.31999999995</v>
      </c>
      <c r="V212" s="44">
        <v>4667537.13</v>
      </c>
      <c r="W212" s="44">
        <v>4888690.43</v>
      </c>
      <c r="X212" s="44">
        <v>4569567.3500000006</v>
      </c>
      <c r="Y212" s="44">
        <v>4731246.42</v>
      </c>
      <c r="Z212" s="44">
        <v>439566.44</v>
      </c>
      <c r="AA212" s="44">
        <v>453070.96</v>
      </c>
      <c r="AB212" s="44">
        <v>357544.84</v>
      </c>
      <c r="AC212" s="44">
        <f t="shared" si="13"/>
        <v>364184.07999999996</v>
      </c>
      <c r="AD212" s="227">
        <v>14429003.76</v>
      </c>
      <c r="AE212" s="227">
        <v>14493854.550000001</v>
      </c>
      <c r="AF212" s="244">
        <f t="shared" si="11"/>
        <v>64850.790000000969</v>
      </c>
      <c r="AG212" s="244">
        <f t="shared" si="12"/>
        <v>8.0952178254900726</v>
      </c>
    </row>
    <row r="213" spans="1:33">
      <c r="A213" s="32">
        <v>638</v>
      </c>
      <c r="B213" s="229" t="s">
        <v>226</v>
      </c>
      <c r="C213" s="233">
        <v>51289</v>
      </c>
      <c r="D213" s="233">
        <v>51737</v>
      </c>
      <c r="E213" s="34">
        <v>2708</v>
      </c>
      <c r="F213" s="34">
        <v>2729</v>
      </c>
      <c r="G213" s="34">
        <v>518</v>
      </c>
      <c r="H213" s="34">
        <v>508</v>
      </c>
      <c r="I213" s="34">
        <v>3671</v>
      </c>
      <c r="J213" s="34">
        <v>3607</v>
      </c>
      <c r="K213" s="34">
        <v>1958</v>
      </c>
      <c r="L213" s="34">
        <v>2011</v>
      </c>
      <c r="M213" s="34">
        <v>42434</v>
      </c>
      <c r="N213" s="34">
        <v>42882</v>
      </c>
      <c r="O213" s="34">
        <v>29370</v>
      </c>
      <c r="P213" s="34">
        <v>29529</v>
      </c>
      <c r="R213" s="44">
        <v>22882464.600000001</v>
      </c>
      <c r="S213" s="44">
        <v>23959555.690000001</v>
      </c>
      <c r="T213" s="44">
        <v>4649360.8</v>
      </c>
      <c r="U213" s="44">
        <v>4742627.04</v>
      </c>
      <c r="V213" s="44">
        <v>27770711.190000001</v>
      </c>
      <c r="W213" s="44">
        <v>28860075.91</v>
      </c>
      <c r="X213" s="44">
        <v>25346212.100000001</v>
      </c>
      <c r="Y213" s="44">
        <v>27262282.379999999</v>
      </c>
      <c r="Z213" s="44">
        <v>2806584.7600000002</v>
      </c>
      <c r="AA213" s="44">
        <v>2946851.04</v>
      </c>
      <c r="AB213" s="44">
        <v>2451807.6</v>
      </c>
      <c r="AC213" s="44">
        <f t="shared" si="13"/>
        <v>2548943.2799999998</v>
      </c>
      <c r="AD213" s="227">
        <v>85907141.049999997</v>
      </c>
      <c r="AE213" s="227">
        <v>90320335.340000004</v>
      </c>
      <c r="AF213" s="244">
        <f t="shared" si="11"/>
        <v>4413194.2900000066</v>
      </c>
      <c r="AG213" s="244">
        <f t="shared" si="12"/>
        <v>85.300544871175489</v>
      </c>
    </row>
    <row r="214" spans="1:33">
      <c r="A214" s="32">
        <v>678</v>
      </c>
      <c r="B214" s="229" t="s">
        <v>227</v>
      </c>
      <c r="C214" s="233">
        <v>23797</v>
      </c>
      <c r="D214" s="233">
        <v>23571</v>
      </c>
      <c r="E214" s="34">
        <v>1144</v>
      </c>
      <c r="F214" s="34">
        <v>1093</v>
      </c>
      <c r="G214" s="34">
        <v>257</v>
      </c>
      <c r="H214" s="34">
        <v>217</v>
      </c>
      <c r="I214" s="34">
        <v>1841</v>
      </c>
      <c r="J214" s="34">
        <v>1760</v>
      </c>
      <c r="K214" s="34">
        <v>1038</v>
      </c>
      <c r="L214" s="34">
        <v>1042</v>
      </c>
      <c r="M214" s="34">
        <v>19517</v>
      </c>
      <c r="N214" s="34">
        <v>19459</v>
      </c>
      <c r="O214" s="34">
        <v>12233</v>
      </c>
      <c r="P214" s="34">
        <v>12125</v>
      </c>
      <c r="R214" s="44">
        <v>9666742.8000000007</v>
      </c>
      <c r="S214" s="44">
        <v>9596113.7300000004</v>
      </c>
      <c r="T214" s="44">
        <v>2306729.2000000002</v>
      </c>
      <c r="U214" s="44">
        <v>2025885.9599999997</v>
      </c>
      <c r="V214" s="44">
        <v>13926962.49</v>
      </c>
      <c r="W214" s="44">
        <v>14081988.800000001</v>
      </c>
      <c r="X214" s="44">
        <v>13436858.100000001</v>
      </c>
      <c r="Y214" s="44">
        <v>14125956.359999999</v>
      </c>
      <c r="Z214" s="44">
        <v>1290854.3800000001</v>
      </c>
      <c r="AA214" s="44">
        <v>1337222.48</v>
      </c>
      <c r="AB214" s="44">
        <v>1021210.8400000001</v>
      </c>
      <c r="AC214" s="44">
        <f t="shared" si="13"/>
        <v>1046629.9999999999</v>
      </c>
      <c r="AD214" s="227">
        <v>41649357.81000001</v>
      </c>
      <c r="AE214" s="227">
        <v>42213797.329999998</v>
      </c>
      <c r="AF214" s="244">
        <f t="shared" si="11"/>
        <v>564439.51999998838</v>
      </c>
      <c r="AG214" s="244">
        <f t="shared" si="12"/>
        <v>23.946354418564692</v>
      </c>
    </row>
    <row r="215" spans="1:33">
      <c r="A215" s="32">
        <v>680</v>
      </c>
      <c r="B215" s="229" t="s">
        <v>228</v>
      </c>
      <c r="C215" s="233">
        <v>25331</v>
      </c>
      <c r="D215" s="233">
        <v>25738</v>
      </c>
      <c r="E215" s="34">
        <v>1387</v>
      </c>
      <c r="F215" s="34">
        <v>1422</v>
      </c>
      <c r="G215" s="34">
        <v>268</v>
      </c>
      <c r="H215" s="34">
        <v>232</v>
      </c>
      <c r="I215" s="34">
        <v>1664</v>
      </c>
      <c r="J215" s="34">
        <v>1676</v>
      </c>
      <c r="K215" s="34">
        <v>828</v>
      </c>
      <c r="L215" s="34">
        <v>839</v>
      </c>
      <c r="M215" s="34">
        <v>21184</v>
      </c>
      <c r="N215" s="34">
        <v>21569</v>
      </c>
      <c r="O215" s="34">
        <v>14608</v>
      </c>
      <c r="P215" s="34">
        <v>14855</v>
      </c>
      <c r="R215" s="44">
        <v>11720080.65</v>
      </c>
      <c r="S215" s="44">
        <v>12484605.42</v>
      </c>
      <c r="T215" s="44">
        <v>2405460.8000000003</v>
      </c>
      <c r="U215" s="44">
        <v>2165924.1599999997</v>
      </c>
      <c r="V215" s="44">
        <v>12587976.960000001</v>
      </c>
      <c r="W215" s="44">
        <v>13409893.880000001</v>
      </c>
      <c r="X215" s="44">
        <v>10718418.600000001</v>
      </c>
      <c r="Y215" s="44">
        <v>11373970.619999999</v>
      </c>
      <c r="Z215" s="44">
        <v>1401109.76</v>
      </c>
      <c r="AA215" s="44">
        <v>1482221.68</v>
      </c>
      <c r="AB215" s="44">
        <v>1219475.8400000001</v>
      </c>
      <c r="AC215" s="44">
        <f t="shared" si="13"/>
        <v>1282283.5999999999</v>
      </c>
      <c r="AD215" s="227">
        <v>40052522.610000007</v>
      </c>
      <c r="AE215" s="227">
        <v>42198899.359999999</v>
      </c>
      <c r="AF215" s="244">
        <f t="shared" si="11"/>
        <v>2146376.7499999925</v>
      </c>
      <c r="AG215" s="244">
        <f t="shared" si="12"/>
        <v>83.393299790193197</v>
      </c>
    </row>
    <row r="216" spans="1:33">
      <c r="A216" s="32">
        <v>681</v>
      </c>
      <c r="B216" s="229" t="s">
        <v>229</v>
      </c>
      <c r="C216" s="233">
        <v>3297</v>
      </c>
      <c r="D216" s="233">
        <v>3246</v>
      </c>
      <c r="E216" s="34">
        <v>109</v>
      </c>
      <c r="F216" s="34">
        <v>104</v>
      </c>
      <c r="G216" s="34">
        <v>29</v>
      </c>
      <c r="H216" s="34">
        <v>17</v>
      </c>
      <c r="I216" s="34">
        <v>193</v>
      </c>
      <c r="J216" s="34">
        <v>188</v>
      </c>
      <c r="K216" s="34">
        <v>78</v>
      </c>
      <c r="L216" s="34">
        <v>84</v>
      </c>
      <c r="M216" s="34">
        <v>2888</v>
      </c>
      <c r="N216" s="34">
        <v>2853</v>
      </c>
      <c r="O216" s="34">
        <v>1612</v>
      </c>
      <c r="P216" s="34">
        <v>1565</v>
      </c>
      <c r="R216" s="44">
        <v>921044.55</v>
      </c>
      <c r="S216" s="44">
        <v>913079.44000000006</v>
      </c>
      <c r="T216" s="44">
        <v>260292.40000000002</v>
      </c>
      <c r="U216" s="44">
        <v>158709.96</v>
      </c>
      <c r="V216" s="44">
        <v>1460023.77</v>
      </c>
      <c r="W216" s="44">
        <v>1504212.44</v>
      </c>
      <c r="X216" s="44">
        <v>1009706.1000000001</v>
      </c>
      <c r="Y216" s="44">
        <v>1138752.72</v>
      </c>
      <c r="Z216" s="44">
        <v>191012.32</v>
      </c>
      <c r="AA216" s="44">
        <v>196058.16</v>
      </c>
      <c r="AB216" s="44">
        <v>134569.76</v>
      </c>
      <c r="AC216" s="44">
        <f t="shared" si="13"/>
        <v>135090.79999999999</v>
      </c>
      <c r="AD216" s="227">
        <v>3976648.9000000004</v>
      </c>
      <c r="AE216" s="227">
        <v>4045903.5199999996</v>
      </c>
      <c r="AF216" s="244">
        <f t="shared" si="11"/>
        <v>69254.61999999918</v>
      </c>
      <c r="AG216" s="244">
        <f t="shared" si="12"/>
        <v>21.335372766481573</v>
      </c>
    </row>
    <row r="217" spans="1:33">
      <c r="A217" s="32">
        <v>683</v>
      </c>
      <c r="B217" s="229" t="s">
        <v>230</v>
      </c>
      <c r="C217" s="233">
        <v>3599</v>
      </c>
      <c r="D217" s="233">
        <v>3570</v>
      </c>
      <c r="E217" s="34">
        <v>158</v>
      </c>
      <c r="F217" s="34">
        <v>161</v>
      </c>
      <c r="G217" s="34">
        <v>37</v>
      </c>
      <c r="H217" s="34">
        <v>30</v>
      </c>
      <c r="I217" s="34">
        <v>281</v>
      </c>
      <c r="J217" s="34">
        <v>266</v>
      </c>
      <c r="K217" s="34">
        <v>178</v>
      </c>
      <c r="L217" s="34">
        <v>182</v>
      </c>
      <c r="M217" s="34">
        <v>2945</v>
      </c>
      <c r="N217" s="34">
        <v>2931</v>
      </c>
      <c r="O217" s="34">
        <v>1683</v>
      </c>
      <c r="P217" s="34">
        <v>1654</v>
      </c>
      <c r="R217" s="44">
        <v>1335092.1000000001</v>
      </c>
      <c r="S217" s="44">
        <v>1413517.2100000002</v>
      </c>
      <c r="T217" s="44">
        <v>332097.2</v>
      </c>
      <c r="U217" s="44">
        <v>280076.39999999997</v>
      </c>
      <c r="V217" s="44">
        <v>2125734.0900000003</v>
      </c>
      <c r="W217" s="44">
        <v>2128300.58</v>
      </c>
      <c r="X217" s="44">
        <v>2304201.1</v>
      </c>
      <c r="Y217" s="44">
        <v>2467297.56</v>
      </c>
      <c r="Z217" s="44">
        <v>194782.3</v>
      </c>
      <c r="AA217" s="44">
        <v>201418.32</v>
      </c>
      <c r="AB217" s="44">
        <v>140496.84</v>
      </c>
      <c r="AC217" s="44">
        <f t="shared" si="13"/>
        <v>142773.28</v>
      </c>
      <c r="AD217" s="227">
        <v>6432403.6299999999</v>
      </c>
      <c r="AE217" s="227">
        <v>6633383.3500000006</v>
      </c>
      <c r="AF217" s="244">
        <f t="shared" si="11"/>
        <v>200979.72000000067</v>
      </c>
      <c r="AG217" s="244">
        <f t="shared" si="12"/>
        <v>56.296840336134643</v>
      </c>
    </row>
    <row r="218" spans="1:33">
      <c r="A218" s="32">
        <v>684</v>
      </c>
      <c r="B218" s="229" t="s">
        <v>231</v>
      </c>
      <c r="C218" s="233">
        <v>38832</v>
      </c>
      <c r="D218" s="233">
        <v>38968</v>
      </c>
      <c r="E218" s="34">
        <v>1744</v>
      </c>
      <c r="F218" s="34">
        <v>1717</v>
      </c>
      <c r="G218" s="34">
        <v>379</v>
      </c>
      <c r="H218" s="34">
        <v>285</v>
      </c>
      <c r="I218" s="34">
        <v>2297</v>
      </c>
      <c r="J218" s="34">
        <v>2280</v>
      </c>
      <c r="K218" s="34">
        <v>1248</v>
      </c>
      <c r="L218" s="34">
        <v>1303</v>
      </c>
      <c r="M218" s="34">
        <v>33164</v>
      </c>
      <c r="N218" s="34">
        <v>33383</v>
      </c>
      <c r="O218" s="34">
        <v>21739</v>
      </c>
      <c r="P218" s="34">
        <v>21933</v>
      </c>
      <c r="R218" s="44">
        <v>14736712.800000001</v>
      </c>
      <c r="S218" s="44">
        <v>15074590.370000001</v>
      </c>
      <c r="T218" s="44">
        <v>3401752.4</v>
      </c>
      <c r="U218" s="44">
        <v>2660725.7999999998</v>
      </c>
      <c r="V218" s="44">
        <v>17376552.330000002</v>
      </c>
      <c r="W218" s="44">
        <v>18242576.399999999</v>
      </c>
      <c r="X218" s="44">
        <v>16155297.600000001</v>
      </c>
      <c r="Y218" s="44">
        <v>17664223.739999998</v>
      </c>
      <c r="Z218" s="44">
        <v>2193466.96</v>
      </c>
      <c r="AA218" s="44">
        <v>2294079.7599999998</v>
      </c>
      <c r="AB218" s="44">
        <v>1814771.72</v>
      </c>
      <c r="AC218" s="44">
        <f t="shared" si="13"/>
        <v>1893256.5599999998</v>
      </c>
      <c r="AD218" s="227">
        <v>55678553.810000002</v>
      </c>
      <c r="AE218" s="227">
        <v>57829452.630000003</v>
      </c>
      <c r="AF218" s="244">
        <f t="shared" si="11"/>
        <v>2150898.8200000003</v>
      </c>
      <c r="AG218" s="244">
        <f t="shared" si="12"/>
        <v>55.196541264627392</v>
      </c>
    </row>
    <row r="219" spans="1:33">
      <c r="A219" s="32">
        <v>686</v>
      </c>
      <c r="B219" s="229" t="s">
        <v>232</v>
      </c>
      <c r="C219" s="233">
        <v>2933</v>
      </c>
      <c r="D219" s="233">
        <v>2935</v>
      </c>
      <c r="E219" s="34">
        <v>86</v>
      </c>
      <c r="F219" s="34">
        <v>80</v>
      </c>
      <c r="G219" s="34">
        <v>19</v>
      </c>
      <c r="H219" s="34">
        <v>18</v>
      </c>
      <c r="I219" s="34">
        <v>146</v>
      </c>
      <c r="J219" s="34">
        <v>155</v>
      </c>
      <c r="K219" s="34">
        <v>100</v>
      </c>
      <c r="L219" s="34">
        <v>89</v>
      </c>
      <c r="M219" s="34">
        <v>2582</v>
      </c>
      <c r="N219" s="34">
        <v>2593</v>
      </c>
      <c r="O219" s="34">
        <v>1424</v>
      </c>
      <c r="P219" s="34">
        <v>1425</v>
      </c>
      <c r="R219" s="44">
        <v>726695.70000000007</v>
      </c>
      <c r="S219" s="44">
        <v>702368.8</v>
      </c>
      <c r="T219" s="44">
        <v>170536.4</v>
      </c>
      <c r="U219" s="44">
        <v>168045.84</v>
      </c>
      <c r="V219" s="44">
        <v>1104473.94</v>
      </c>
      <c r="W219" s="44">
        <v>1240175.1499999999</v>
      </c>
      <c r="X219" s="44">
        <v>1294495</v>
      </c>
      <c r="Y219" s="44">
        <v>1206535.6199999999</v>
      </c>
      <c r="Z219" s="44">
        <v>170773.48</v>
      </c>
      <c r="AA219" s="44">
        <v>178190.96</v>
      </c>
      <c r="AB219" s="44">
        <v>118875.52</v>
      </c>
      <c r="AC219" s="44">
        <f t="shared" si="13"/>
        <v>123005.99999999999</v>
      </c>
      <c r="AD219" s="227">
        <v>3585850.04</v>
      </c>
      <c r="AE219" s="227">
        <v>3618322.37</v>
      </c>
      <c r="AF219" s="244">
        <f t="shared" si="11"/>
        <v>32472.330000000075</v>
      </c>
      <c r="AG219" s="244">
        <f t="shared" si="12"/>
        <v>11.063826235093723</v>
      </c>
    </row>
    <row r="220" spans="1:33">
      <c r="A220" s="32">
        <v>687</v>
      </c>
      <c r="B220" s="229" t="s">
        <v>233</v>
      </c>
      <c r="C220" s="233">
        <v>1424</v>
      </c>
      <c r="D220" s="233">
        <v>1413</v>
      </c>
      <c r="E220" s="34">
        <v>34</v>
      </c>
      <c r="F220" s="34">
        <v>35</v>
      </c>
      <c r="G220" s="34">
        <v>8</v>
      </c>
      <c r="H220" s="34">
        <v>7</v>
      </c>
      <c r="I220" s="34">
        <v>56</v>
      </c>
      <c r="J220" s="34">
        <v>53</v>
      </c>
      <c r="K220" s="34">
        <v>45</v>
      </c>
      <c r="L220" s="34">
        <v>37</v>
      </c>
      <c r="M220" s="34">
        <v>1281</v>
      </c>
      <c r="N220" s="34">
        <v>1281</v>
      </c>
      <c r="O220" s="34">
        <v>656</v>
      </c>
      <c r="P220" s="34">
        <v>643</v>
      </c>
      <c r="R220" s="44">
        <v>287298.30000000005</v>
      </c>
      <c r="S220" s="44">
        <v>307286.35000000003</v>
      </c>
      <c r="T220" s="44">
        <v>71804.800000000003</v>
      </c>
      <c r="U220" s="44">
        <v>65351.159999999996</v>
      </c>
      <c r="V220" s="44">
        <v>423633.84</v>
      </c>
      <c r="W220" s="44">
        <v>424059.89</v>
      </c>
      <c r="X220" s="44">
        <v>582522.75</v>
      </c>
      <c r="Y220" s="44">
        <v>501593.46</v>
      </c>
      <c r="Z220" s="44">
        <v>84725.34</v>
      </c>
      <c r="AA220" s="44">
        <v>88030.319999999992</v>
      </c>
      <c r="AB220" s="44">
        <v>54762.880000000005</v>
      </c>
      <c r="AC220" s="44">
        <f t="shared" si="13"/>
        <v>55503.759999999995</v>
      </c>
      <c r="AD220" s="227">
        <v>1504747.9100000001</v>
      </c>
      <c r="AE220" s="227">
        <v>1441824.9400000002</v>
      </c>
      <c r="AF220" s="244">
        <f t="shared" si="11"/>
        <v>-62922.969999999972</v>
      </c>
      <c r="AG220" s="244">
        <f t="shared" si="12"/>
        <v>-44.531472045293683</v>
      </c>
    </row>
    <row r="221" spans="1:33">
      <c r="A221" s="32">
        <v>689</v>
      </c>
      <c r="B221" s="229" t="s">
        <v>234</v>
      </c>
      <c r="C221" s="233">
        <v>3032</v>
      </c>
      <c r="D221" s="233">
        <v>3008</v>
      </c>
      <c r="E221" s="34">
        <v>79</v>
      </c>
      <c r="F221" s="34">
        <v>78</v>
      </c>
      <c r="G221" s="34">
        <v>13</v>
      </c>
      <c r="H221" s="34">
        <v>23</v>
      </c>
      <c r="I221" s="34">
        <v>131</v>
      </c>
      <c r="J221" s="34">
        <v>124</v>
      </c>
      <c r="K221" s="34">
        <v>70</v>
      </c>
      <c r="L221" s="34">
        <v>72</v>
      </c>
      <c r="M221" s="34">
        <v>2739</v>
      </c>
      <c r="N221" s="34">
        <v>2711</v>
      </c>
      <c r="O221" s="34">
        <v>1411</v>
      </c>
      <c r="P221" s="34">
        <v>1396</v>
      </c>
      <c r="R221" s="44">
        <v>667546.05000000005</v>
      </c>
      <c r="S221" s="44">
        <v>684809.58000000007</v>
      </c>
      <c r="T221" s="44">
        <v>116682.8</v>
      </c>
      <c r="U221" s="44">
        <v>214725.24</v>
      </c>
      <c r="V221" s="44">
        <v>991000.59000000008</v>
      </c>
      <c r="W221" s="44">
        <v>992140.12</v>
      </c>
      <c r="X221" s="44">
        <v>906146.5</v>
      </c>
      <c r="Y221" s="44">
        <v>976073.76</v>
      </c>
      <c r="Z221" s="44">
        <v>181157.46</v>
      </c>
      <c r="AA221" s="44">
        <v>186299.91999999998</v>
      </c>
      <c r="AB221" s="44">
        <v>117790.28</v>
      </c>
      <c r="AC221" s="44">
        <f t="shared" si="13"/>
        <v>120502.71999999999</v>
      </c>
      <c r="AD221" s="227">
        <v>2980323.68</v>
      </c>
      <c r="AE221" s="227">
        <v>3174551.3400000003</v>
      </c>
      <c r="AF221" s="244">
        <f t="shared" si="11"/>
        <v>194227.66000000015</v>
      </c>
      <c r="AG221" s="244">
        <f t="shared" si="12"/>
        <v>64.570365691489414</v>
      </c>
    </row>
    <row r="222" spans="1:33">
      <c r="A222" s="32">
        <v>691</v>
      </c>
      <c r="B222" s="229" t="s">
        <v>235</v>
      </c>
      <c r="C222" s="233">
        <v>2598</v>
      </c>
      <c r="D222" s="233">
        <v>2556</v>
      </c>
      <c r="E222" s="34">
        <v>163</v>
      </c>
      <c r="F222" s="34">
        <v>154</v>
      </c>
      <c r="G222" s="34">
        <v>23</v>
      </c>
      <c r="H222" s="34">
        <v>36</v>
      </c>
      <c r="I222" s="34">
        <v>217</v>
      </c>
      <c r="J222" s="34">
        <v>208</v>
      </c>
      <c r="K222" s="34">
        <v>104</v>
      </c>
      <c r="L222" s="34">
        <v>103</v>
      </c>
      <c r="M222" s="34">
        <v>2091</v>
      </c>
      <c r="N222" s="34">
        <v>2055</v>
      </c>
      <c r="O222" s="34">
        <v>1263</v>
      </c>
      <c r="P222" s="34">
        <v>1215</v>
      </c>
      <c r="R222" s="44">
        <v>1377341.85</v>
      </c>
      <c r="S222" s="44">
        <v>1352059.9400000002</v>
      </c>
      <c r="T222" s="44">
        <v>206438.80000000002</v>
      </c>
      <c r="U222" s="44">
        <v>336091.68</v>
      </c>
      <c r="V222" s="44">
        <v>1641581.1300000001</v>
      </c>
      <c r="W222" s="44">
        <v>1664235.04</v>
      </c>
      <c r="X222" s="44">
        <v>1346274.8</v>
      </c>
      <c r="Y222" s="44">
        <v>1396327.74</v>
      </c>
      <c r="Z222" s="44">
        <v>138298.74</v>
      </c>
      <c r="AA222" s="44">
        <v>141219.6</v>
      </c>
      <c r="AB222" s="44">
        <v>105435.24</v>
      </c>
      <c r="AC222" s="44">
        <f t="shared" si="13"/>
        <v>104878.79999999999</v>
      </c>
      <c r="AD222" s="227">
        <v>4815370.5600000005</v>
      </c>
      <c r="AE222" s="227">
        <v>4994812.8</v>
      </c>
      <c r="AF222" s="244">
        <f t="shared" si="11"/>
        <v>179442.23999999929</v>
      </c>
      <c r="AG222" s="244">
        <f t="shared" si="12"/>
        <v>70.20431924882601</v>
      </c>
    </row>
    <row r="223" spans="1:33">
      <c r="A223" s="32">
        <v>694</v>
      </c>
      <c r="B223" s="229" t="s">
        <v>236</v>
      </c>
      <c r="C223" s="233">
        <v>28483</v>
      </c>
      <c r="D223" s="233">
        <v>28643</v>
      </c>
      <c r="E223" s="34">
        <v>1280</v>
      </c>
      <c r="F223" s="34">
        <v>1189</v>
      </c>
      <c r="G223" s="34">
        <v>248</v>
      </c>
      <c r="H223" s="34">
        <v>257</v>
      </c>
      <c r="I223" s="34">
        <v>1823</v>
      </c>
      <c r="J223" s="34">
        <v>1775</v>
      </c>
      <c r="K223" s="34">
        <v>1090</v>
      </c>
      <c r="L223" s="34">
        <v>1091</v>
      </c>
      <c r="M223" s="34">
        <v>24042</v>
      </c>
      <c r="N223" s="34">
        <v>24331</v>
      </c>
      <c r="O223" s="34">
        <v>16355</v>
      </c>
      <c r="P223" s="34">
        <v>16480</v>
      </c>
      <c r="R223" s="44">
        <v>10815936</v>
      </c>
      <c r="S223" s="44">
        <v>10438956.290000001</v>
      </c>
      <c r="T223" s="44">
        <v>2225948.8000000003</v>
      </c>
      <c r="U223" s="44">
        <v>2399321.1599999997</v>
      </c>
      <c r="V223" s="44">
        <v>13790794.470000001</v>
      </c>
      <c r="W223" s="44">
        <v>14202005.75</v>
      </c>
      <c r="X223" s="44">
        <v>14109995.5</v>
      </c>
      <c r="Y223" s="44">
        <v>14790228.779999999</v>
      </c>
      <c r="Z223" s="44">
        <v>1590137.8800000001</v>
      </c>
      <c r="AA223" s="44">
        <v>1672026.32</v>
      </c>
      <c r="AB223" s="44">
        <v>1365315.4000000001</v>
      </c>
      <c r="AC223" s="44">
        <f t="shared" si="13"/>
        <v>1422553.5999999999</v>
      </c>
      <c r="AD223" s="227">
        <v>43898128.050000004</v>
      </c>
      <c r="AE223" s="227">
        <v>44925091.900000006</v>
      </c>
      <c r="AF223" s="244">
        <f t="shared" si="11"/>
        <v>1026963.8500000015</v>
      </c>
      <c r="AG223" s="244">
        <f t="shared" si="12"/>
        <v>35.853920678699907</v>
      </c>
    </row>
    <row r="224" spans="1:33">
      <c r="A224" s="32">
        <v>697</v>
      </c>
      <c r="B224" s="229" t="s">
        <v>237</v>
      </c>
      <c r="C224" s="233">
        <v>1164</v>
      </c>
      <c r="D224" s="233">
        <v>1163</v>
      </c>
      <c r="E224" s="34">
        <v>37</v>
      </c>
      <c r="F224" s="34">
        <v>34</v>
      </c>
      <c r="G224" s="34">
        <v>10</v>
      </c>
      <c r="H224" s="34">
        <v>6</v>
      </c>
      <c r="I224" s="34">
        <v>50</v>
      </c>
      <c r="J224" s="34">
        <v>63</v>
      </c>
      <c r="K224" s="34">
        <v>32</v>
      </c>
      <c r="L224" s="34">
        <v>28</v>
      </c>
      <c r="M224" s="34">
        <v>1035</v>
      </c>
      <c r="N224" s="34">
        <v>1032</v>
      </c>
      <c r="O224" s="34">
        <v>529</v>
      </c>
      <c r="P224" s="34">
        <v>516</v>
      </c>
      <c r="R224" s="44">
        <v>312648.15000000002</v>
      </c>
      <c r="S224" s="44">
        <v>298506.74</v>
      </c>
      <c r="T224" s="44">
        <v>89756</v>
      </c>
      <c r="U224" s="44">
        <v>56015.28</v>
      </c>
      <c r="V224" s="44">
        <v>378244.5</v>
      </c>
      <c r="W224" s="44">
        <v>504071.19</v>
      </c>
      <c r="X224" s="44">
        <v>414238.4</v>
      </c>
      <c r="Y224" s="44">
        <v>379584.24</v>
      </c>
      <c r="Z224" s="44">
        <v>68454.899999999994</v>
      </c>
      <c r="AA224" s="44">
        <v>70919.039999999994</v>
      </c>
      <c r="AB224" s="44">
        <v>44160.920000000006</v>
      </c>
      <c r="AC224" s="44">
        <f t="shared" si="13"/>
        <v>44541.119999999995</v>
      </c>
      <c r="AD224" s="227">
        <v>1307502.8699999999</v>
      </c>
      <c r="AE224" s="227">
        <v>1353637.6099999999</v>
      </c>
      <c r="AF224" s="244">
        <f t="shared" si="11"/>
        <v>46134.739999999991</v>
      </c>
      <c r="AG224" s="244">
        <f t="shared" si="12"/>
        <v>39.668736027515038</v>
      </c>
    </row>
    <row r="225" spans="1:33">
      <c r="A225" s="32">
        <v>698</v>
      </c>
      <c r="B225" s="229" t="s">
        <v>238</v>
      </c>
      <c r="C225" s="233">
        <v>65286</v>
      </c>
      <c r="D225" s="233">
        <v>65722</v>
      </c>
      <c r="E225" s="34">
        <v>3588</v>
      </c>
      <c r="F225" s="34">
        <v>3584</v>
      </c>
      <c r="G225" s="34">
        <v>630</v>
      </c>
      <c r="H225" s="34">
        <v>611</v>
      </c>
      <c r="I225" s="34">
        <v>4411</v>
      </c>
      <c r="J225" s="34">
        <v>4256</v>
      </c>
      <c r="K225" s="34">
        <v>2363</v>
      </c>
      <c r="L225" s="34">
        <v>2403</v>
      </c>
      <c r="M225" s="34">
        <v>54294</v>
      </c>
      <c r="N225" s="34">
        <v>54868</v>
      </c>
      <c r="O225" s="34">
        <v>39088</v>
      </c>
      <c r="P225" s="34">
        <v>39205</v>
      </c>
      <c r="R225" s="44">
        <v>30318420.600000001</v>
      </c>
      <c r="S225" s="44">
        <v>31466122.240000002</v>
      </c>
      <c r="T225" s="44">
        <v>5654628</v>
      </c>
      <c r="U225" s="44">
        <v>5704222.6799999997</v>
      </c>
      <c r="V225" s="44">
        <v>33368729.790000003</v>
      </c>
      <c r="W225" s="44">
        <v>34052809.280000001</v>
      </c>
      <c r="X225" s="44">
        <v>30588916.850000001</v>
      </c>
      <c r="Y225" s="44">
        <v>32576461.739999998</v>
      </c>
      <c r="Z225" s="44">
        <v>3591005.16</v>
      </c>
      <c r="AA225" s="44">
        <v>3770528.96</v>
      </c>
      <c r="AB225" s="44">
        <v>3263066.24</v>
      </c>
      <c r="AC225" s="44">
        <f t="shared" si="13"/>
        <v>3384175.5999999996</v>
      </c>
      <c r="AD225" s="227">
        <v>106784766.64</v>
      </c>
      <c r="AE225" s="227">
        <v>110954320.49999999</v>
      </c>
      <c r="AF225" s="244">
        <f t="shared" si="11"/>
        <v>4169553.8599999845</v>
      </c>
      <c r="AG225" s="244">
        <f t="shared" si="12"/>
        <v>63.442285079577381</v>
      </c>
    </row>
    <row r="226" spans="1:33">
      <c r="A226" s="32">
        <v>700</v>
      </c>
      <c r="B226" s="229" t="s">
        <v>239</v>
      </c>
      <c r="C226" s="233">
        <v>4758</v>
      </c>
      <c r="D226" s="233">
        <v>4733</v>
      </c>
      <c r="E226" s="34">
        <v>129</v>
      </c>
      <c r="F226" s="34">
        <v>132</v>
      </c>
      <c r="G226" s="34">
        <v>37</v>
      </c>
      <c r="H226" s="34">
        <v>25</v>
      </c>
      <c r="I226" s="34">
        <v>253</v>
      </c>
      <c r="J226" s="34">
        <v>234</v>
      </c>
      <c r="K226" s="34">
        <v>163</v>
      </c>
      <c r="L226" s="34">
        <v>166</v>
      </c>
      <c r="M226" s="34">
        <v>4176</v>
      </c>
      <c r="N226" s="34">
        <v>4176</v>
      </c>
      <c r="O226" s="34">
        <v>2321</v>
      </c>
      <c r="P226" s="34">
        <v>2302</v>
      </c>
      <c r="R226" s="44">
        <v>1090043.55</v>
      </c>
      <c r="S226" s="44">
        <v>1158908.52</v>
      </c>
      <c r="T226" s="44">
        <v>332097.2</v>
      </c>
      <c r="U226" s="44">
        <v>233396.99999999997</v>
      </c>
      <c r="V226" s="44">
        <v>1913917.1700000002</v>
      </c>
      <c r="W226" s="44">
        <v>1872264.42</v>
      </c>
      <c r="X226" s="44">
        <v>2110026.85</v>
      </c>
      <c r="Y226" s="44">
        <v>2250392.2799999998</v>
      </c>
      <c r="Z226" s="44">
        <v>276200.64</v>
      </c>
      <c r="AA226" s="44">
        <v>286974.71999999997</v>
      </c>
      <c r="AB226" s="44">
        <v>193757.08000000002</v>
      </c>
      <c r="AC226" s="44">
        <f t="shared" si="13"/>
        <v>198708.63999999998</v>
      </c>
      <c r="AD226" s="227">
        <v>5916042.4899999993</v>
      </c>
      <c r="AE226" s="227">
        <v>6000645.5799999991</v>
      </c>
      <c r="AF226" s="244">
        <f t="shared" si="11"/>
        <v>84603.089999999851</v>
      </c>
      <c r="AG226" s="244">
        <f t="shared" si="12"/>
        <v>17.875151066976517</v>
      </c>
    </row>
    <row r="227" spans="1:33">
      <c r="A227" s="32">
        <v>702</v>
      </c>
      <c r="B227" s="229" t="s">
        <v>240</v>
      </c>
      <c r="C227" s="233">
        <v>4124</v>
      </c>
      <c r="D227" s="233">
        <v>4039</v>
      </c>
      <c r="E227" s="34">
        <v>142</v>
      </c>
      <c r="F227" s="34">
        <v>132</v>
      </c>
      <c r="G227" s="34">
        <v>31</v>
      </c>
      <c r="H227" s="34">
        <v>23</v>
      </c>
      <c r="I227" s="34">
        <v>193</v>
      </c>
      <c r="J227" s="34">
        <v>188</v>
      </c>
      <c r="K227" s="34">
        <v>110</v>
      </c>
      <c r="L227" s="34">
        <v>116</v>
      </c>
      <c r="M227" s="34">
        <v>3648</v>
      </c>
      <c r="N227" s="34">
        <v>3580</v>
      </c>
      <c r="O227" s="34">
        <v>1913</v>
      </c>
      <c r="P227" s="34">
        <v>1851</v>
      </c>
      <c r="R227" s="44">
        <v>1199892.9000000001</v>
      </c>
      <c r="S227" s="44">
        <v>1158908.52</v>
      </c>
      <c r="T227" s="44">
        <v>278243.60000000003</v>
      </c>
      <c r="U227" s="44">
        <v>214725.24</v>
      </c>
      <c r="V227" s="44">
        <v>1460023.77</v>
      </c>
      <c r="W227" s="44">
        <v>1504212.44</v>
      </c>
      <c r="X227" s="44">
        <v>1423944.5</v>
      </c>
      <c r="Y227" s="44">
        <v>1572563.28</v>
      </c>
      <c r="Z227" s="44">
        <v>241278.72</v>
      </c>
      <c r="AA227" s="44">
        <v>246017.6</v>
      </c>
      <c r="AB227" s="44">
        <v>159697.24000000002</v>
      </c>
      <c r="AC227" s="44">
        <f t="shared" si="13"/>
        <v>159778.31999999998</v>
      </c>
      <c r="AD227" s="227">
        <v>4763080.7300000004</v>
      </c>
      <c r="AE227" s="227">
        <v>4856205.4000000004</v>
      </c>
      <c r="AF227" s="244">
        <f t="shared" si="11"/>
        <v>93124.669999999925</v>
      </c>
      <c r="AG227" s="244">
        <f t="shared" si="12"/>
        <v>23.056367912849698</v>
      </c>
    </row>
    <row r="228" spans="1:33">
      <c r="A228" s="32">
        <v>704</v>
      </c>
      <c r="B228" s="229" t="s">
        <v>241</v>
      </c>
      <c r="C228" s="233">
        <v>6436</v>
      </c>
      <c r="D228" s="233">
        <v>6418</v>
      </c>
      <c r="E228" s="34">
        <v>441</v>
      </c>
      <c r="F228" s="34">
        <v>421</v>
      </c>
      <c r="G228" s="34">
        <v>88</v>
      </c>
      <c r="H228" s="34">
        <v>91</v>
      </c>
      <c r="I228" s="34">
        <v>583</v>
      </c>
      <c r="J228" s="34">
        <v>565</v>
      </c>
      <c r="K228" s="34">
        <v>236</v>
      </c>
      <c r="L228" s="34">
        <v>262</v>
      </c>
      <c r="M228" s="34">
        <v>5088</v>
      </c>
      <c r="N228" s="34">
        <v>5079</v>
      </c>
      <c r="O228" s="34">
        <v>3582</v>
      </c>
      <c r="P228" s="34">
        <v>3539</v>
      </c>
      <c r="R228" s="44">
        <v>3726427.95</v>
      </c>
      <c r="S228" s="44">
        <v>3696215.81</v>
      </c>
      <c r="T228" s="44">
        <v>789852.8</v>
      </c>
      <c r="U228" s="44">
        <v>849565.08</v>
      </c>
      <c r="V228" s="44">
        <v>4410330.87</v>
      </c>
      <c r="W228" s="44">
        <v>4520638.45</v>
      </c>
      <c r="X228" s="44">
        <v>3055008.2</v>
      </c>
      <c r="Y228" s="44">
        <v>3551823.96</v>
      </c>
      <c r="Z228" s="44">
        <v>336520.32</v>
      </c>
      <c r="AA228" s="44">
        <v>349028.88</v>
      </c>
      <c r="AB228" s="44">
        <v>299025.36</v>
      </c>
      <c r="AC228" s="44">
        <f t="shared" si="13"/>
        <v>305486.48</v>
      </c>
      <c r="AD228" s="227">
        <v>12617165.5</v>
      </c>
      <c r="AE228" s="227">
        <v>13272758.660000002</v>
      </c>
      <c r="AF228" s="244">
        <f t="shared" si="11"/>
        <v>655593.16000000201</v>
      </c>
      <c r="AG228" s="244">
        <f t="shared" si="12"/>
        <v>102.1491368027426</v>
      </c>
    </row>
    <row r="229" spans="1:33">
      <c r="A229" s="32">
        <v>707</v>
      </c>
      <c r="B229" s="229" t="s">
        <v>242</v>
      </c>
      <c r="C229" s="233">
        <v>1902</v>
      </c>
      <c r="D229" s="233">
        <v>1881</v>
      </c>
      <c r="E229" s="34">
        <v>29</v>
      </c>
      <c r="F229" s="34">
        <v>27</v>
      </c>
      <c r="G229" s="34">
        <v>7</v>
      </c>
      <c r="H229" s="34">
        <v>7</v>
      </c>
      <c r="I229" s="34">
        <v>72</v>
      </c>
      <c r="J229" s="34">
        <v>65</v>
      </c>
      <c r="K229" s="34">
        <v>39</v>
      </c>
      <c r="L229" s="34">
        <v>36</v>
      </c>
      <c r="M229" s="34">
        <v>1755</v>
      </c>
      <c r="N229" s="34">
        <v>1746</v>
      </c>
      <c r="O229" s="34">
        <v>842</v>
      </c>
      <c r="P229" s="34">
        <v>820</v>
      </c>
      <c r="R229" s="44">
        <v>245048.55000000002</v>
      </c>
      <c r="S229" s="44">
        <v>237049.47000000003</v>
      </c>
      <c r="T229" s="44">
        <v>62829.200000000004</v>
      </c>
      <c r="U229" s="44">
        <v>65351.159999999996</v>
      </c>
      <c r="V229" s="44">
        <v>544672.08000000007</v>
      </c>
      <c r="W229" s="44">
        <v>520073.45</v>
      </c>
      <c r="X229" s="44">
        <v>504853.05000000005</v>
      </c>
      <c r="Y229" s="44">
        <v>488036.88</v>
      </c>
      <c r="Z229" s="44">
        <v>116075.7</v>
      </c>
      <c r="AA229" s="44">
        <v>119985.12</v>
      </c>
      <c r="AB229" s="44">
        <v>70290.16</v>
      </c>
      <c r="AC229" s="44">
        <f t="shared" si="13"/>
        <v>70782.399999999994</v>
      </c>
      <c r="AD229" s="227">
        <v>1543768.74</v>
      </c>
      <c r="AE229" s="227">
        <v>1501278.48</v>
      </c>
      <c r="AF229" s="244">
        <f t="shared" si="11"/>
        <v>-42490.260000000009</v>
      </c>
      <c r="AG229" s="244">
        <f t="shared" si="12"/>
        <v>-22.589186602870818</v>
      </c>
    </row>
    <row r="230" spans="1:33">
      <c r="A230" s="32">
        <v>710</v>
      </c>
      <c r="B230" s="229" t="s">
        <v>243</v>
      </c>
      <c r="C230" s="233">
        <v>27209</v>
      </c>
      <c r="D230" s="233">
        <v>27036</v>
      </c>
      <c r="E230" s="34">
        <v>1313</v>
      </c>
      <c r="F230" s="34">
        <v>1247</v>
      </c>
      <c r="G230" s="34">
        <v>231</v>
      </c>
      <c r="H230" s="34">
        <v>249</v>
      </c>
      <c r="I230" s="34">
        <v>1599</v>
      </c>
      <c r="J230" s="34">
        <v>1558</v>
      </c>
      <c r="K230" s="34">
        <v>939</v>
      </c>
      <c r="L230" s="34">
        <v>922</v>
      </c>
      <c r="M230" s="34">
        <v>23127</v>
      </c>
      <c r="N230" s="34">
        <v>23060</v>
      </c>
      <c r="O230" s="34">
        <v>14748</v>
      </c>
      <c r="P230" s="34">
        <v>14616</v>
      </c>
      <c r="R230" s="44">
        <v>11094784.350000001</v>
      </c>
      <c r="S230" s="44">
        <v>10948173.67</v>
      </c>
      <c r="T230" s="44">
        <v>2073363.6</v>
      </c>
      <c r="U230" s="44">
        <v>2324634.1199999996</v>
      </c>
      <c r="V230" s="44">
        <v>12096259.110000001</v>
      </c>
      <c r="W230" s="44">
        <v>12465760.540000001</v>
      </c>
      <c r="X230" s="44">
        <v>12155308.050000001</v>
      </c>
      <c r="Y230" s="44">
        <v>12499166.76</v>
      </c>
      <c r="Z230" s="44">
        <v>1529619.78</v>
      </c>
      <c r="AA230" s="44">
        <v>1584683.2</v>
      </c>
      <c r="AB230" s="44">
        <v>1231163.04</v>
      </c>
      <c r="AC230" s="44">
        <f t="shared" si="13"/>
        <v>1261653.1199999999</v>
      </c>
      <c r="AD230" s="227">
        <v>40180497.93</v>
      </c>
      <c r="AE230" s="227">
        <v>41084071.409999996</v>
      </c>
      <c r="AF230" s="244">
        <f t="shared" si="11"/>
        <v>903573.47999999672</v>
      </c>
      <c r="AG230" s="244">
        <f t="shared" si="12"/>
        <v>33.421122947181416</v>
      </c>
    </row>
    <row r="231" spans="1:33">
      <c r="A231" s="32">
        <v>729</v>
      </c>
      <c r="B231" s="229" t="s">
        <v>244</v>
      </c>
      <c r="C231" s="233">
        <v>8847</v>
      </c>
      <c r="D231" s="233">
        <v>8858</v>
      </c>
      <c r="E231" s="34">
        <v>332</v>
      </c>
      <c r="F231" s="34">
        <v>312</v>
      </c>
      <c r="G231" s="34">
        <v>68</v>
      </c>
      <c r="H231" s="34">
        <v>78</v>
      </c>
      <c r="I231" s="34">
        <v>507</v>
      </c>
      <c r="J231" s="34">
        <v>513</v>
      </c>
      <c r="K231" s="34">
        <v>287</v>
      </c>
      <c r="L231" s="34">
        <v>268</v>
      </c>
      <c r="M231" s="34">
        <v>7653</v>
      </c>
      <c r="N231" s="34">
        <v>7687</v>
      </c>
      <c r="O231" s="34">
        <v>4291</v>
      </c>
      <c r="P231" s="34">
        <v>4270</v>
      </c>
      <c r="R231" s="44">
        <v>2805383.4000000004</v>
      </c>
      <c r="S231" s="44">
        <v>2739238.3200000003</v>
      </c>
      <c r="T231" s="44">
        <v>610340.80000000005</v>
      </c>
      <c r="U231" s="44">
        <v>728198.6399999999</v>
      </c>
      <c r="V231" s="44">
        <v>3835399.23</v>
      </c>
      <c r="W231" s="44">
        <v>4104579.69</v>
      </c>
      <c r="X231" s="44">
        <v>3715200.6500000004</v>
      </c>
      <c r="Y231" s="44">
        <v>3633163.44</v>
      </c>
      <c r="Z231" s="44">
        <v>506169.42</v>
      </c>
      <c r="AA231" s="44">
        <v>528250.64</v>
      </c>
      <c r="AB231" s="44">
        <v>358212.68</v>
      </c>
      <c r="AC231" s="44">
        <f t="shared" si="13"/>
        <v>368586.39999999997</v>
      </c>
      <c r="AD231" s="227">
        <v>11830706.18</v>
      </c>
      <c r="AE231" s="227">
        <v>12102017.130000001</v>
      </c>
      <c r="AF231" s="244">
        <f t="shared" si="11"/>
        <v>271310.95000000112</v>
      </c>
      <c r="AG231" s="244">
        <f t="shared" si="12"/>
        <v>30.628917362835981</v>
      </c>
    </row>
    <row r="232" spans="1:33">
      <c r="A232" s="32">
        <v>732</v>
      </c>
      <c r="B232" s="229" t="s">
        <v>245</v>
      </c>
      <c r="C232" s="233">
        <v>3344</v>
      </c>
      <c r="D232" s="233">
        <v>3285</v>
      </c>
      <c r="E232" s="34">
        <v>67</v>
      </c>
      <c r="F232" s="34">
        <v>77</v>
      </c>
      <c r="G232" s="34">
        <v>17</v>
      </c>
      <c r="H232" s="34">
        <v>12</v>
      </c>
      <c r="I232" s="34">
        <v>120</v>
      </c>
      <c r="J232" s="34">
        <v>120</v>
      </c>
      <c r="K232" s="34">
        <v>81</v>
      </c>
      <c r="L232" s="34">
        <v>72</v>
      </c>
      <c r="M232" s="34">
        <v>3059</v>
      </c>
      <c r="N232" s="34">
        <v>3004</v>
      </c>
      <c r="O232" s="34">
        <v>1609</v>
      </c>
      <c r="P232" s="34">
        <v>1550</v>
      </c>
      <c r="R232" s="44">
        <v>566146.65</v>
      </c>
      <c r="S232" s="44">
        <v>676029.97000000009</v>
      </c>
      <c r="T232" s="44">
        <v>152585.20000000001</v>
      </c>
      <c r="U232" s="44">
        <v>112030.56</v>
      </c>
      <c r="V232" s="44">
        <v>907786.8</v>
      </c>
      <c r="W232" s="44">
        <v>960135.6</v>
      </c>
      <c r="X232" s="44">
        <v>1048540.9500000001</v>
      </c>
      <c r="Y232" s="44">
        <v>976073.76</v>
      </c>
      <c r="Z232" s="44">
        <v>202322.26</v>
      </c>
      <c r="AA232" s="44">
        <v>206434.88</v>
      </c>
      <c r="AB232" s="44">
        <v>134319.32</v>
      </c>
      <c r="AC232" s="44">
        <f t="shared" si="13"/>
        <v>133796</v>
      </c>
      <c r="AD232" s="227">
        <v>3011701.18</v>
      </c>
      <c r="AE232" s="227">
        <v>3064500.7699999996</v>
      </c>
      <c r="AF232" s="244">
        <f t="shared" si="11"/>
        <v>52799.589999999385</v>
      </c>
      <c r="AG232" s="244">
        <f t="shared" si="12"/>
        <v>16.07293455098916</v>
      </c>
    </row>
    <row r="233" spans="1:33">
      <c r="A233" s="32">
        <v>734</v>
      </c>
      <c r="B233" s="229" t="s">
        <v>246</v>
      </c>
      <c r="C233" s="233">
        <v>51100</v>
      </c>
      <c r="D233" s="233">
        <v>50870</v>
      </c>
      <c r="E233" s="34">
        <v>2009</v>
      </c>
      <c r="F233" s="34">
        <v>1998</v>
      </c>
      <c r="G233" s="34">
        <v>392</v>
      </c>
      <c r="H233" s="34">
        <v>384</v>
      </c>
      <c r="I233" s="34">
        <v>2975</v>
      </c>
      <c r="J233" s="34">
        <v>2821</v>
      </c>
      <c r="K233" s="34">
        <v>1833</v>
      </c>
      <c r="L233" s="34">
        <v>1825</v>
      </c>
      <c r="M233" s="34">
        <v>43891</v>
      </c>
      <c r="N233" s="34">
        <v>43842</v>
      </c>
      <c r="O233" s="34">
        <v>27641</v>
      </c>
      <c r="P233" s="34">
        <v>27488</v>
      </c>
      <c r="R233" s="44">
        <v>16975949.550000001</v>
      </c>
      <c r="S233" s="44">
        <v>17541660.780000001</v>
      </c>
      <c r="T233" s="44">
        <v>3518435.2</v>
      </c>
      <c r="U233" s="44">
        <v>3584977.92</v>
      </c>
      <c r="V233" s="44">
        <v>22505547.75</v>
      </c>
      <c r="W233" s="44">
        <v>22571187.73</v>
      </c>
      <c r="X233" s="44">
        <v>23728093.350000001</v>
      </c>
      <c r="Y233" s="44">
        <v>24740758.5</v>
      </c>
      <c r="Z233" s="44">
        <v>2902950.74</v>
      </c>
      <c r="AA233" s="44">
        <v>3012822.2399999998</v>
      </c>
      <c r="AB233" s="44">
        <v>2307470.6800000002</v>
      </c>
      <c r="AC233" s="44">
        <f t="shared" si="13"/>
        <v>2372764.1599999997</v>
      </c>
      <c r="AD233" s="227">
        <v>71938447.270000011</v>
      </c>
      <c r="AE233" s="227">
        <v>73824171.329999998</v>
      </c>
      <c r="AF233" s="244">
        <f t="shared" si="11"/>
        <v>1885724.0599999875</v>
      </c>
      <c r="AG233" s="244">
        <f t="shared" si="12"/>
        <v>37.0694723805777</v>
      </c>
    </row>
    <row r="234" spans="1:33">
      <c r="A234" s="32">
        <v>738</v>
      </c>
      <c r="B234" s="229" t="s">
        <v>247</v>
      </c>
      <c r="C234" s="233">
        <v>2974</v>
      </c>
      <c r="D234" s="233">
        <v>2965</v>
      </c>
      <c r="E234" s="34">
        <v>136</v>
      </c>
      <c r="F234" s="34">
        <v>131</v>
      </c>
      <c r="G234" s="34">
        <v>22</v>
      </c>
      <c r="H234" s="34">
        <v>27</v>
      </c>
      <c r="I234" s="34">
        <v>208</v>
      </c>
      <c r="J234" s="34">
        <v>186</v>
      </c>
      <c r="K234" s="34">
        <v>122</v>
      </c>
      <c r="L234" s="34">
        <v>122</v>
      </c>
      <c r="M234" s="34">
        <v>2486</v>
      </c>
      <c r="N234" s="34">
        <v>2499</v>
      </c>
      <c r="O234" s="34">
        <v>1615</v>
      </c>
      <c r="P234" s="34">
        <v>1593</v>
      </c>
      <c r="R234" s="44">
        <v>1149193.2000000002</v>
      </c>
      <c r="S234" s="44">
        <v>1150128.9100000001</v>
      </c>
      <c r="T234" s="44">
        <v>197463.2</v>
      </c>
      <c r="U234" s="44">
        <v>252068.75999999998</v>
      </c>
      <c r="V234" s="44">
        <v>1573497.12</v>
      </c>
      <c r="W234" s="44">
        <v>1488210.18</v>
      </c>
      <c r="X234" s="44">
        <v>1579283.9000000001</v>
      </c>
      <c r="Y234" s="44">
        <v>1653902.76</v>
      </c>
      <c r="Z234" s="44">
        <v>164424.04</v>
      </c>
      <c r="AA234" s="44">
        <v>171731.28</v>
      </c>
      <c r="AB234" s="44">
        <v>134820.20000000001</v>
      </c>
      <c r="AC234" s="44">
        <f t="shared" si="13"/>
        <v>137507.75999999998</v>
      </c>
      <c r="AD234" s="227">
        <v>4798681.6600000011</v>
      </c>
      <c r="AE234" s="227">
        <v>4853549.6500000004</v>
      </c>
      <c r="AF234" s="244">
        <f t="shared" si="11"/>
        <v>54867.989999999292</v>
      </c>
      <c r="AG234" s="244">
        <f t="shared" si="12"/>
        <v>18.50522428330499</v>
      </c>
    </row>
    <row r="235" spans="1:33">
      <c r="A235" s="32">
        <v>739</v>
      </c>
      <c r="B235" s="229" t="s">
        <v>248</v>
      </c>
      <c r="C235" s="233">
        <v>3216</v>
      </c>
      <c r="D235" s="233">
        <v>3188</v>
      </c>
      <c r="E235" s="34">
        <v>112</v>
      </c>
      <c r="F235" s="34">
        <v>113</v>
      </c>
      <c r="G235" s="34">
        <v>16</v>
      </c>
      <c r="H235" s="34">
        <v>14</v>
      </c>
      <c r="I235" s="34">
        <v>161</v>
      </c>
      <c r="J235" s="34">
        <v>150</v>
      </c>
      <c r="K235" s="34">
        <v>97</v>
      </c>
      <c r="L235" s="34">
        <v>91</v>
      </c>
      <c r="M235" s="34">
        <v>2830</v>
      </c>
      <c r="N235" s="34">
        <v>2820</v>
      </c>
      <c r="O235" s="34">
        <v>1490</v>
      </c>
      <c r="P235" s="34">
        <v>1472</v>
      </c>
      <c r="R235" s="44">
        <v>946394.40000000014</v>
      </c>
      <c r="S235" s="44">
        <v>992095.93</v>
      </c>
      <c r="T235" s="44">
        <v>143609.60000000001</v>
      </c>
      <c r="U235" s="44">
        <v>130702.31999999999</v>
      </c>
      <c r="V235" s="44">
        <v>1217947.29</v>
      </c>
      <c r="W235" s="44">
        <v>1200169.5</v>
      </c>
      <c r="X235" s="44">
        <v>1255660.1500000001</v>
      </c>
      <c r="Y235" s="44">
        <v>1233648.78</v>
      </c>
      <c r="Z235" s="44">
        <v>187176.2</v>
      </c>
      <c r="AA235" s="44">
        <v>193790.4</v>
      </c>
      <c r="AB235" s="44">
        <v>124385.20000000001</v>
      </c>
      <c r="AC235" s="44">
        <f t="shared" si="13"/>
        <v>127063.03999999999</v>
      </c>
      <c r="AD235" s="227">
        <v>3875172.8400000008</v>
      </c>
      <c r="AE235" s="227">
        <v>3877469.97</v>
      </c>
      <c r="AF235" s="244">
        <f t="shared" si="11"/>
        <v>2297.1299999994226</v>
      </c>
      <c r="AG235" s="244">
        <f t="shared" si="12"/>
        <v>0.72055520702616771</v>
      </c>
    </row>
    <row r="236" spans="1:33">
      <c r="A236" s="32">
        <v>740</v>
      </c>
      <c r="B236" s="229" t="s">
        <v>249</v>
      </c>
      <c r="C236" s="233">
        <v>31843</v>
      </c>
      <c r="D236" s="233">
        <v>31460</v>
      </c>
      <c r="E236" s="34">
        <v>970</v>
      </c>
      <c r="F236" s="34">
        <v>898</v>
      </c>
      <c r="G236" s="34">
        <v>205</v>
      </c>
      <c r="H236" s="34">
        <v>195</v>
      </c>
      <c r="I236" s="34">
        <v>1583</v>
      </c>
      <c r="J236" s="34">
        <v>1523</v>
      </c>
      <c r="K236" s="34">
        <v>954</v>
      </c>
      <c r="L236" s="34">
        <v>913</v>
      </c>
      <c r="M236" s="34">
        <v>28131</v>
      </c>
      <c r="N236" s="34">
        <v>27931</v>
      </c>
      <c r="O236" s="34">
        <v>16384</v>
      </c>
      <c r="P236" s="34">
        <v>16135</v>
      </c>
      <c r="R236" s="44">
        <v>8196451.5000000009</v>
      </c>
      <c r="S236" s="44">
        <v>7884089.7800000003</v>
      </c>
      <c r="T236" s="44">
        <v>1839998</v>
      </c>
      <c r="U236" s="44">
        <v>1820496.5999999999</v>
      </c>
      <c r="V236" s="44">
        <v>11975220.870000001</v>
      </c>
      <c r="W236" s="44">
        <v>12185720.99</v>
      </c>
      <c r="X236" s="44">
        <v>12349482.300000001</v>
      </c>
      <c r="Y236" s="44">
        <v>12377157.539999999</v>
      </c>
      <c r="Z236" s="44">
        <v>1860584.34</v>
      </c>
      <c r="AA236" s="44">
        <v>1919418.32</v>
      </c>
      <c r="AB236" s="44">
        <v>1367736.3200000001</v>
      </c>
      <c r="AC236" s="44">
        <f t="shared" si="13"/>
        <v>1392773.2</v>
      </c>
      <c r="AD236" s="227">
        <v>37589473.330000006</v>
      </c>
      <c r="AE236" s="227">
        <v>37579656.43</v>
      </c>
      <c r="AF236" s="244">
        <f t="shared" si="11"/>
        <v>-9816.9000000059605</v>
      </c>
      <c r="AG236" s="244">
        <f t="shared" si="12"/>
        <v>-0.31204386522587285</v>
      </c>
    </row>
    <row r="237" spans="1:33">
      <c r="A237" s="32">
        <v>742</v>
      </c>
      <c r="B237" s="229" t="s">
        <v>250</v>
      </c>
      <c r="C237" s="233">
        <v>978</v>
      </c>
      <c r="D237" s="233">
        <v>964</v>
      </c>
      <c r="E237" s="34">
        <v>42</v>
      </c>
      <c r="F237" s="34">
        <v>36</v>
      </c>
      <c r="G237" s="34">
        <v>6</v>
      </c>
      <c r="H237" s="34">
        <v>9</v>
      </c>
      <c r="I237" s="34">
        <v>40</v>
      </c>
      <c r="J237" s="34">
        <v>40</v>
      </c>
      <c r="K237" s="34">
        <v>21</v>
      </c>
      <c r="L237" s="34">
        <v>20</v>
      </c>
      <c r="M237" s="34">
        <v>869</v>
      </c>
      <c r="N237" s="34">
        <v>859</v>
      </c>
      <c r="O237" s="34">
        <v>508</v>
      </c>
      <c r="P237" s="34">
        <v>489</v>
      </c>
      <c r="R237" s="44">
        <v>354897.9</v>
      </c>
      <c r="S237" s="44">
        <v>316065.96000000002</v>
      </c>
      <c r="T237" s="44">
        <v>53853.600000000006</v>
      </c>
      <c r="U237" s="44">
        <v>84022.92</v>
      </c>
      <c r="V237" s="44">
        <v>302595.60000000003</v>
      </c>
      <c r="W237" s="44">
        <v>320045.2</v>
      </c>
      <c r="X237" s="44">
        <v>271843.95</v>
      </c>
      <c r="Y237" s="44">
        <v>271131.59999999998</v>
      </c>
      <c r="Z237" s="44">
        <v>57475.66</v>
      </c>
      <c r="AA237" s="44">
        <v>59030.479999999996</v>
      </c>
      <c r="AB237" s="44">
        <v>42407.840000000004</v>
      </c>
      <c r="AC237" s="44">
        <f t="shared" si="13"/>
        <v>42210.479999999996</v>
      </c>
      <c r="AD237" s="227">
        <v>1083074.55</v>
      </c>
      <c r="AE237" s="227">
        <v>1092506.6400000001</v>
      </c>
      <c r="AF237" s="244">
        <f t="shared" si="11"/>
        <v>9432.0900000000838</v>
      </c>
      <c r="AG237" s="244">
        <f t="shared" si="12"/>
        <v>9.7843257261411658</v>
      </c>
    </row>
    <row r="238" spans="1:33">
      <c r="A238" s="32">
        <v>743</v>
      </c>
      <c r="B238" s="229" t="s">
        <v>251</v>
      </c>
      <c r="C238" s="233">
        <v>66160</v>
      </c>
      <c r="D238" s="233">
        <v>66611</v>
      </c>
      <c r="E238" s="34">
        <v>3827</v>
      </c>
      <c r="F238" s="34">
        <v>3768</v>
      </c>
      <c r="G238" s="34">
        <v>724</v>
      </c>
      <c r="H238" s="34">
        <v>664</v>
      </c>
      <c r="I238" s="34">
        <v>4797</v>
      </c>
      <c r="J238" s="34">
        <v>4751</v>
      </c>
      <c r="K238" s="34">
        <v>2393</v>
      </c>
      <c r="L238" s="34">
        <v>2463</v>
      </c>
      <c r="M238" s="34">
        <v>54419</v>
      </c>
      <c r="N238" s="34">
        <v>54965</v>
      </c>
      <c r="O238" s="34">
        <v>39090</v>
      </c>
      <c r="P238" s="34">
        <v>39341</v>
      </c>
      <c r="R238" s="44">
        <v>32337958.650000002</v>
      </c>
      <c r="S238" s="44">
        <v>33081570.48</v>
      </c>
      <c r="T238" s="44">
        <v>6498334.4000000004</v>
      </c>
      <c r="U238" s="44">
        <v>6199024.3199999994</v>
      </c>
      <c r="V238" s="44">
        <v>36288777.329999998</v>
      </c>
      <c r="W238" s="44">
        <v>38013368.630000003</v>
      </c>
      <c r="X238" s="44">
        <v>30977265.350000001</v>
      </c>
      <c r="Y238" s="44">
        <v>33389856.539999999</v>
      </c>
      <c r="Z238" s="44">
        <v>3599272.66</v>
      </c>
      <c r="AA238" s="44">
        <v>3777194.8</v>
      </c>
      <c r="AB238" s="44">
        <v>3263233.2</v>
      </c>
      <c r="AC238" s="44">
        <f t="shared" si="13"/>
        <v>3395915.1199999996</v>
      </c>
      <c r="AD238" s="227">
        <v>112964841.58999999</v>
      </c>
      <c r="AE238" s="227">
        <v>117856929.89</v>
      </c>
      <c r="AF238" s="244">
        <f t="shared" si="11"/>
        <v>4892088.3000000119</v>
      </c>
      <c r="AG238" s="244">
        <f t="shared" si="12"/>
        <v>73.442649112008709</v>
      </c>
    </row>
    <row r="239" spans="1:33">
      <c r="A239" s="32">
        <v>746</v>
      </c>
      <c r="B239" s="229" t="s">
        <v>252</v>
      </c>
      <c r="C239" s="233">
        <v>4713</v>
      </c>
      <c r="D239" s="233">
        <v>4603</v>
      </c>
      <c r="E239" s="34">
        <v>331</v>
      </c>
      <c r="F239" s="34">
        <v>310</v>
      </c>
      <c r="G239" s="34">
        <v>73</v>
      </c>
      <c r="H239" s="34">
        <v>60</v>
      </c>
      <c r="I239" s="34">
        <v>480</v>
      </c>
      <c r="J239" s="34">
        <v>448</v>
      </c>
      <c r="K239" s="34">
        <v>300</v>
      </c>
      <c r="L239" s="34">
        <v>280</v>
      </c>
      <c r="M239" s="34">
        <v>3529</v>
      </c>
      <c r="N239" s="34">
        <v>3505</v>
      </c>
      <c r="O239" s="34">
        <v>2384</v>
      </c>
      <c r="P239" s="34">
        <v>2323</v>
      </c>
      <c r="R239" s="44">
        <v>2796933.45</v>
      </c>
      <c r="S239" s="44">
        <v>2721679.1</v>
      </c>
      <c r="T239" s="44">
        <v>655218.80000000005</v>
      </c>
      <c r="U239" s="44">
        <v>560152.79999999993</v>
      </c>
      <c r="V239" s="44">
        <v>3631147.2</v>
      </c>
      <c r="W239" s="44">
        <v>3584506.24</v>
      </c>
      <c r="X239" s="44">
        <v>3883485</v>
      </c>
      <c r="Y239" s="44">
        <v>3795842.4</v>
      </c>
      <c r="Z239" s="44">
        <v>233408.06</v>
      </c>
      <c r="AA239" s="44">
        <v>240863.6</v>
      </c>
      <c r="AB239" s="44">
        <v>199016.32000000001</v>
      </c>
      <c r="AC239" s="44">
        <f t="shared" si="13"/>
        <v>200521.36</v>
      </c>
      <c r="AD239" s="227">
        <v>11399208.83</v>
      </c>
      <c r="AE239" s="227">
        <v>11103565.5</v>
      </c>
      <c r="AF239" s="244">
        <f t="shared" si="11"/>
        <v>-295643.33000000007</v>
      </c>
      <c r="AG239" s="244">
        <f t="shared" si="12"/>
        <v>-64.228401042798197</v>
      </c>
    </row>
    <row r="240" spans="1:33">
      <c r="A240" s="32">
        <v>747</v>
      </c>
      <c r="B240" s="229" t="s">
        <v>253</v>
      </c>
      <c r="C240" s="233">
        <v>1283</v>
      </c>
      <c r="D240" s="233">
        <v>1264</v>
      </c>
      <c r="E240" s="34">
        <v>39</v>
      </c>
      <c r="F240" s="34">
        <v>37</v>
      </c>
      <c r="G240" s="34">
        <v>8</v>
      </c>
      <c r="H240" s="34">
        <v>10</v>
      </c>
      <c r="I240" s="34">
        <v>66</v>
      </c>
      <c r="J240" s="34">
        <v>62</v>
      </c>
      <c r="K240" s="34">
        <v>33</v>
      </c>
      <c r="L240" s="34">
        <v>37</v>
      </c>
      <c r="M240" s="34">
        <v>1137</v>
      </c>
      <c r="N240" s="34">
        <v>1118</v>
      </c>
      <c r="O240" s="34">
        <v>593</v>
      </c>
      <c r="P240" s="34">
        <v>580</v>
      </c>
      <c r="R240" s="44">
        <v>329548.05000000005</v>
      </c>
      <c r="S240" s="44">
        <v>324845.57</v>
      </c>
      <c r="T240" s="44">
        <v>71804.800000000003</v>
      </c>
      <c r="U240" s="44">
        <v>93358.799999999988</v>
      </c>
      <c r="V240" s="44">
        <v>499282.74000000005</v>
      </c>
      <c r="W240" s="44">
        <v>496070.06</v>
      </c>
      <c r="X240" s="44">
        <v>427183.35000000003</v>
      </c>
      <c r="Y240" s="44">
        <v>501593.46</v>
      </c>
      <c r="Z240" s="44">
        <v>75201.180000000008</v>
      </c>
      <c r="AA240" s="44">
        <v>76828.959999999992</v>
      </c>
      <c r="AB240" s="44">
        <v>49503.64</v>
      </c>
      <c r="AC240" s="44">
        <f t="shared" si="13"/>
        <v>50065.599999999999</v>
      </c>
      <c r="AD240" s="227">
        <v>1452523.76</v>
      </c>
      <c r="AE240" s="227">
        <v>1542762.45</v>
      </c>
      <c r="AF240" s="244">
        <f t="shared" si="11"/>
        <v>90238.689999999944</v>
      </c>
      <c r="AG240" s="244">
        <f t="shared" si="12"/>
        <v>71.391368670886038</v>
      </c>
    </row>
    <row r="241" spans="1:33">
      <c r="A241" s="32">
        <v>748</v>
      </c>
      <c r="B241" s="229" t="s">
        <v>254</v>
      </c>
      <c r="C241" s="233">
        <v>4837</v>
      </c>
      <c r="D241" s="233">
        <v>4804</v>
      </c>
      <c r="E241" s="34">
        <v>304</v>
      </c>
      <c r="F241" s="34">
        <v>278</v>
      </c>
      <c r="G241" s="34">
        <v>68</v>
      </c>
      <c r="H241" s="34">
        <v>68</v>
      </c>
      <c r="I241" s="34">
        <v>429</v>
      </c>
      <c r="J241" s="34">
        <v>425</v>
      </c>
      <c r="K241" s="34">
        <v>251</v>
      </c>
      <c r="L241" s="34">
        <v>253</v>
      </c>
      <c r="M241" s="34">
        <v>3785</v>
      </c>
      <c r="N241" s="34">
        <v>3780</v>
      </c>
      <c r="O241" s="34">
        <v>2333</v>
      </c>
      <c r="P241" s="34">
        <v>2311</v>
      </c>
      <c r="R241" s="44">
        <v>2568784.8000000003</v>
      </c>
      <c r="S241" s="44">
        <v>2440731.58</v>
      </c>
      <c r="T241" s="44">
        <v>610340.80000000005</v>
      </c>
      <c r="U241" s="44">
        <v>634839.84</v>
      </c>
      <c r="V241" s="44">
        <v>3245337.81</v>
      </c>
      <c r="W241" s="44">
        <v>3400480.25</v>
      </c>
      <c r="X241" s="44">
        <v>3249182.45</v>
      </c>
      <c r="Y241" s="44">
        <v>3429814.7399999998</v>
      </c>
      <c r="Z241" s="44">
        <v>250339.9</v>
      </c>
      <c r="AA241" s="44">
        <v>259761.6</v>
      </c>
      <c r="AB241" s="44">
        <v>194758.84</v>
      </c>
      <c r="AC241" s="44">
        <f t="shared" si="13"/>
        <v>199485.52</v>
      </c>
      <c r="AD241" s="227">
        <v>10118744.6</v>
      </c>
      <c r="AE241" s="227">
        <v>10365113.529999999</v>
      </c>
      <c r="AF241" s="244">
        <f t="shared" si="11"/>
        <v>246368.9299999997</v>
      </c>
      <c r="AG241" s="244">
        <f t="shared" si="12"/>
        <v>51.284123646960801</v>
      </c>
    </row>
    <row r="242" spans="1:33">
      <c r="A242" s="32">
        <v>749</v>
      </c>
      <c r="B242" s="229" t="s">
        <v>255</v>
      </c>
      <c r="C242" s="233">
        <v>21290</v>
      </c>
      <c r="D242" s="233">
        <v>21269</v>
      </c>
      <c r="E242" s="34">
        <v>1243</v>
      </c>
      <c r="F242" s="34">
        <v>1176</v>
      </c>
      <c r="G242" s="34">
        <v>254</v>
      </c>
      <c r="H242" s="34">
        <v>258</v>
      </c>
      <c r="I242" s="34">
        <v>1833</v>
      </c>
      <c r="J242" s="34">
        <v>1771</v>
      </c>
      <c r="K242" s="34">
        <v>923</v>
      </c>
      <c r="L242" s="34">
        <v>925</v>
      </c>
      <c r="M242" s="34">
        <v>17037</v>
      </c>
      <c r="N242" s="34">
        <v>17139</v>
      </c>
      <c r="O242" s="34">
        <v>11609</v>
      </c>
      <c r="P242" s="34">
        <v>11616</v>
      </c>
      <c r="R242" s="44">
        <v>10503287.850000001</v>
      </c>
      <c r="S242" s="44">
        <v>10324821.360000001</v>
      </c>
      <c r="T242" s="44">
        <v>2279802.4</v>
      </c>
      <c r="U242" s="44">
        <v>2408657.0399999996</v>
      </c>
      <c r="V242" s="44">
        <v>13866443.370000001</v>
      </c>
      <c r="W242" s="44">
        <v>14170001.23</v>
      </c>
      <c r="X242" s="44">
        <v>11948188.850000001</v>
      </c>
      <c r="Y242" s="44">
        <v>12539836.5</v>
      </c>
      <c r="Z242" s="44">
        <v>1126827.18</v>
      </c>
      <c r="AA242" s="44">
        <v>1177792.08</v>
      </c>
      <c r="AB242" s="44">
        <v>969119.32000000007</v>
      </c>
      <c r="AC242" s="44">
        <f t="shared" si="13"/>
        <v>1002693.1199999999</v>
      </c>
      <c r="AD242" s="227">
        <v>40693668.970000006</v>
      </c>
      <c r="AE242" s="227">
        <v>41623801.329999998</v>
      </c>
      <c r="AF242" s="244">
        <f t="shared" si="11"/>
        <v>930132.35999999195</v>
      </c>
      <c r="AG242" s="244">
        <f t="shared" si="12"/>
        <v>43.731833184446472</v>
      </c>
    </row>
    <row r="243" spans="1:33">
      <c r="A243" s="32">
        <v>751</v>
      </c>
      <c r="B243" s="229" t="s">
        <v>256</v>
      </c>
      <c r="C243" s="233">
        <v>2828</v>
      </c>
      <c r="D243" s="233">
        <v>2778</v>
      </c>
      <c r="E243" s="34">
        <v>94</v>
      </c>
      <c r="F243" s="34">
        <v>89</v>
      </c>
      <c r="G243" s="34">
        <v>24</v>
      </c>
      <c r="H243" s="34">
        <v>17</v>
      </c>
      <c r="I243" s="34">
        <v>165</v>
      </c>
      <c r="J243" s="34">
        <v>163</v>
      </c>
      <c r="K243" s="34">
        <v>100</v>
      </c>
      <c r="L243" s="34">
        <v>98</v>
      </c>
      <c r="M243" s="34">
        <v>2445</v>
      </c>
      <c r="N243" s="34">
        <v>2411</v>
      </c>
      <c r="O243" s="34">
        <v>1353</v>
      </c>
      <c r="P243" s="34">
        <v>1312</v>
      </c>
      <c r="R243" s="44">
        <v>794295.3</v>
      </c>
      <c r="S243" s="44">
        <v>781385.29</v>
      </c>
      <c r="T243" s="44">
        <v>215414.40000000002</v>
      </c>
      <c r="U243" s="44">
        <v>158709.96</v>
      </c>
      <c r="V243" s="44">
        <v>1248206.8500000001</v>
      </c>
      <c r="W243" s="44">
        <v>1304184.19</v>
      </c>
      <c r="X243" s="44">
        <v>1294495</v>
      </c>
      <c r="Y243" s="44">
        <v>1328544.8400000001</v>
      </c>
      <c r="Z243" s="44">
        <v>161712.29999999999</v>
      </c>
      <c r="AA243" s="44">
        <v>165683.91999999998</v>
      </c>
      <c r="AB243" s="44">
        <v>112948.44</v>
      </c>
      <c r="AC243" s="44">
        <f t="shared" si="13"/>
        <v>113251.84</v>
      </c>
      <c r="AD243" s="227">
        <v>3827072.29</v>
      </c>
      <c r="AE243" s="227">
        <v>3851760.04</v>
      </c>
      <c r="AF243" s="244">
        <f t="shared" si="11"/>
        <v>24687.75</v>
      </c>
      <c r="AG243" s="244">
        <f t="shared" si="12"/>
        <v>8.8868790496760255</v>
      </c>
    </row>
    <row r="244" spans="1:33">
      <c r="A244" s="32">
        <v>753</v>
      </c>
      <c r="B244" s="229" t="s">
        <v>257</v>
      </c>
      <c r="C244" s="233">
        <v>22595</v>
      </c>
      <c r="D244" s="233">
        <v>22826</v>
      </c>
      <c r="E244" s="34">
        <v>1327</v>
      </c>
      <c r="F244" s="34">
        <v>1290</v>
      </c>
      <c r="G244" s="34">
        <v>239</v>
      </c>
      <c r="H244" s="34">
        <v>245</v>
      </c>
      <c r="I244" s="34">
        <v>1693</v>
      </c>
      <c r="J244" s="34">
        <v>1630</v>
      </c>
      <c r="K244" s="34">
        <v>939</v>
      </c>
      <c r="L244" s="34">
        <v>939</v>
      </c>
      <c r="M244" s="34">
        <v>18397</v>
      </c>
      <c r="N244" s="34">
        <v>18722</v>
      </c>
      <c r="O244" s="34">
        <v>13591</v>
      </c>
      <c r="P244" s="34">
        <v>13779</v>
      </c>
      <c r="R244" s="44">
        <v>11213083.65</v>
      </c>
      <c r="S244" s="44">
        <v>11325696.9</v>
      </c>
      <c r="T244" s="44">
        <v>2145168.4</v>
      </c>
      <c r="U244" s="44">
        <v>2287290.5999999996</v>
      </c>
      <c r="V244" s="44">
        <v>12807358.770000001</v>
      </c>
      <c r="W244" s="44">
        <v>13041841.9</v>
      </c>
      <c r="X244" s="44">
        <v>12155308.050000001</v>
      </c>
      <c r="Y244" s="44">
        <v>12729628.619999999</v>
      </c>
      <c r="Z244" s="44">
        <v>1216777.58</v>
      </c>
      <c r="AA244" s="44">
        <v>1286575.8400000001</v>
      </c>
      <c r="AB244" s="44">
        <v>1134576.6800000002</v>
      </c>
      <c r="AC244" s="44">
        <f t="shared" si="13"/>
        <v>1189403.2799999998</v>
      </c>
      <c r="AD244" s="227">
        <v>40672273.130000003</v>
      </c>
      <c r="AE244" s="227">
        <v>41860437.140000001</v>
      </c>
      <c r="AF244" s="244">
        <f t="shared" si="11"/>
        <v>1188164.0099999979</v>
      </c>
      <c r="AG244" s="244">
        <f t="shared" si="12"/>
        <v>52.05309778322956</v>
      </c>
    </row>
    <row r="245" spans="1:33">
      <c r="A245" s="32">
        <v>755</v>
      </c>
      <c r="B245" s="229" t="s">
        <v>258</v>
      </c>
      <c r="C245" s="233">
        <v>6158</v>
      </c>
      <c r="D245" s="233">
        <v>6182</v>
      </c>
      <c r="E245" s="34">
        <v>295</v>
      </c>
      <c r="F245" s="34">
        <v>306</v>
      </c>
      <c r="G245" s="34">
        <v>65</v>
      </c>
      <c r="H245" s="34">
        <v>51</v>
      </c>
      <c r="I245" s="34">
        <v>441</v>
      </c>
      <c r="J245" s="34">
        <v>430</v>
      </c>
      <c r="K245" s="34">
        <v>272</v>
      </c>
      <c r="L245" s="34">
        <v>260</v>
      </c>
      <c r="M245" s="34">
        <v>5085</v>
      </c>
      <c r="N245" s="34">
        <v>5135</v>
      </c>
      <c r="O245" s="34">
        <v>3587</v>
      </c>
      <c r="P245" s="34">
        <v>3613</v>
      </c>
      <c r="R245" s="44">
        <v>2492735.25</v>
      </c>
      <c r="S245" s="44">
        <v>2686560.66</v>
      </c>
      <c r="T245" s="44">
        <v>583414</v>
      </c>
      <c r="U245" s="44">
        <v>476129.87999999995</v>
      </c>
      <c r="V245" s="44">
        <v>3336116.49</v>
      </c>
      <c r="W245" s="44">
        <v>3440485.9</v>
      </c>
      <c r="X245" s="44">
        <v>3521026.4000000004</v>
      </c>
      <c r="Y245" s="44">
        <v>3524710.8</v>
      </c>
      <c r="Z245" s="44">
        <v>336321.9</v>
      </c>
      <c r="AA245" s="44">
        <v>352877.2</v>
      </c>
      <c r="AB245" s="44">
        <v>299442.76</v>
      </c>
      <c r="AC245" s="44">
        <f t="shared" si="13"/>
        <v>311874.15999999997</v>
      </c>
      <c r="AD245" s="227">
        <v>10569056.800000001</v>
      </c>
      <c r="AE245" s="227">
        <v>10792638.599999998</v>
      </c>
      <c r="AF245" s="244">
        <f t="shared" si="11"/>
        <v>223581.79999999702</v>
      </c>
      <c r="AG245" s="244">
        <f t="shared" si="12"/>
        <v>36.166580394693788</v>
      </c>
    </row>
    <row r="246" spans="1:33">
      <c r="A246" s="32">
        <v>758</v>
      </c>
      <c r="B246" s="229" t="s">
        <v>259</v>
      </c>
      <c r="C246" s="233">
        <v>8126</v>
      </c>
      <c r="D246" s="233">
        <v>8127</v>
      </c>
      <c r="E246" s="34">
        <v>325</v>
      </c>
      <c r="F246" s="34">
        <v>317</v>
      </c>
      <c r="G246" s="34">
        <v>61</v>
      </c>
      <c r="H246" s="34">
        <v>57</v>
      </c>
      <c r="I246" s="34">
        <v>496</v>
      </c>
      <c r="J246" s="34">
        <v>478</v>
      </c>
      <c r="K246" s="34">
        <v>256</v>
      </c>
      <c r="L246" s="34">
        <v>258</v>
      </c>
      <c r="M246" s="34">
        <v>6988</v>
      </c>
      <c r="N246" s="34">
        <v>7017</v>
      </c>
      <c r="O246" s="34">
        <v>4450</v>
      </c>
      <c r="P246" s="34">
        <v>4387</v>
      </c>
      <c r="R246" s="44">
        <v>2746233.7500000005</v>
      </c>
      <c r="S246" s="44">
        <v>2783136.37</v>
      </c>
      <c r="T246" s="44">
        <v>547511.6</v>
      </c>
      <c r="U246" s="44">
        <v>532145.15999999992</v>
      </c>
      <c r="V246" s="44">
        <v>3752185.44</v>
      </c>
      <c r="W246" s="44">
        <v>3824540.14</v>
      </c>
      <c r="X246" s="44">
        <v>3313907.2</v>
      </c>
      <c r="Y246" s="44">
        <v>3497597.64</v>
      </c>
      <c r="Z246" s="44">
        <v>462186.32</v>
      </c>
      <c r="AA246" s="44">
        <v>482208.24</v>
      </c>
      <c r="AB246" s="44">
        <v>371486</v>
      </c>
      <c r="AC246" s="44">
        <f t="shared" si="13"/>
        <v>378685.83999999997</v>
      </c>
      <c r="AD246" s="227">
        <v>11193510.310000002</v>
      </c>
      <c r="AE246" s="227">
        <v>11498313.390000001</v>
      </c>
      <c r="AF246" s="244">
        <f t="shared" si="11"/>
        <v>304803.07999999821</v>
      </c>
      <c r="AG246" s="244">
        <f t="shared" si="12"/>
        <v>37.50499323243487</v>
      </c>
    </row>
    <row r="247" spans="1:33">
      <c r="A247" s="32">
        <v>759</v>
      </c>
      <c r="B247" s="229" t="s">
        <v>260</v>
      </c>
      <c r="C247" s="233">
        <v>1873</v>
      </c>
      <c r="D247" s="233">
        <v>1800</v>
      </c>
      <c r="E247" s="34">
        <v>89</v>
      </c>
      <c r="F247" s="34">
        <v>76</v>
      </c>
      <c r="G247" s="34">
        <v>16</v>
      </c>
      <c r="H247" s="34">
        <v>15</v>
      </c>
      <c r="I247" s="34">
        <v>149</v>
      </c>
      <c r="J247" s="34">
        <v>132</v>
      </c>
      <c r="K247" s="34">
        <v>51</v>
      </c>
      <c r="L247" s="34">
        <v>66</v>
      </c>
      <c r="M247" s="34">
        <v>1568</v>
      </c>
      <c r="N247" s="34">
        <v>1511</v>
      </c>
      <c r="O247" s="34">
        <v>905</v>
      </c>
      <c r="P247" s="34">
        <v>855</v>
      </c>
      <c r="R247" s="44">
        <v>752045.55</v>
      </c>
      <c r="S247" s="44">
        <v>667250.3600000001</v>
      </c>
      <c r="T247" s="44">
        <v>143609.60000000001</v>
      </c>
      <c r="U247" s="44">
        <v>140038.19999999998</v>
      </c>
      <c r="V247" s="44">
        <v>1127168.6100000001</v>
      </c>
      <c r="W247" s="44">
        <v>1056149.1599999999</v>
      </c>
      <c r="X247" s="44">
        <v>660192.45000000007</v>
      </c>
      <c r="Y247" s="44">
        <v>894734.28</v>
      </c>
      <c r="Z247" s="44">
        <v>103707.52</v>
      </c>
      <c r="AA247" s="44">
        <v>103835.92</v>
      </c>
      <c r="AB247" s="44">
        <v>75549.400000000009</v>
      </c>
      <c r="AC247" s="44">
        <f t="shared" si="13"/>
        <v>73803.599999999991</v>
      </c>
      <c r="AD247" s="227">
        <v>2862273.1300000004</v>
      </c>
      <c r="AE247" s="227">
        <v>2935811.52</v>
      </c>
      <c r="AF247" s="244">
        <f t="shared" si="11"/>
        <v>73538.389999999665</v>
      </c>
      <c r="AG247" s="244">
        <f t="shared" si="12"/>
        <v>40.854661111110921</v>
      </c>
    </row>
    <row r="248" spans="1:33">
      <c r="A248" s="32">
        <v>761</v>
      </c>
      <c r="B248" s="229" t="s">
        <v>261</v>
      </c>
      <c r="C248" s="233">
        <v>8410</v>
      </c>
      <c r="D248" s="233">
        <v>8429</v>
      </c>
      <c r="E248" s="34">
        <v>322</v>
      </c>
      <c r="F248" s="34">
        <v>304</v>
      </c>
      <c r="G248" s="34">
        <v>64</v>
      </c>
      <c r="H248" s="34">
        <v>66</v>
      </c>
      <c r="I248" s="34">
        <v>513</v>
      </c>
      <c r="J248" s="34">
        <v>497</v>
      </c>
      <c r="K248" s="34">
        <v>254</v>
      </c>
      <c r="L248" s="34">
        <v>248</v>
      </c>
      <c r="M248" s="34">
        <v>7257</v>
      </c>
      <c r="N248" s="34">
        <v>7314</v>
      </c>
      <c r="O248" s="34">
        <v>4187</v>
      </c>
      <c r="P248" s="34">
        <v>4187</v>
      </c>
      <c r="R248" s="44">
        <v>2720883.9000000004</v>
      </c>
      <c r="S248" s="44">
        <v>2669001.4400000004</v>
      </c>
      <c r="T248" s="44">
        <v>574438.40000000002</v>
      </c>
      <c r="U248" s="44">
        <v>616168.07999999996</v>
      </c>
      <c r="V248" s="44">
        <v>3880788.5700000003</v>
      </c>
      <c r="W248" s="44">
        <v>3976561.61</v>
      </c>
      <c r="X248" s="44">
        <v>3288017.3000000003</v>
      </c>
      <c r="Y248" s="44">
        <v>3362031.84</v>
      </c>
      <c r="Z248" s="44">
        <v>479977.98</v>
      </c>
      <c r="AA248" s="44">
        <v>502618.08</v>
      </c>
      <c r="AB248" s="44">
        <v>349530.76</v>
      </c>
      <c r="AC248" s="44">
        <f t="shared" si="13"/>
        <v>361421.83999999997</v>
      </c>
      <c r="AD248" s="227">
        <v>11293636.910000002</v>
      </c>
      <c r="AE248" s="227">
        <v>11487802.890000001</v>
      </c>
      <c r="AF248" s="244">
        <f t="shared" si="11"/>
        <v>194165.97999999858</v>
      </c>
      <c r="AG248" s="244">
        <f t="shared" si="12"/>
        <v>23.035470399810013</v>
      </c>
    </row>
    <row r="249" spans="1:33">
      <c r="A249" s="32">
        <v>762</v>
      </c>
      <c r="B249" s="229" t="s">
        <v>262</v>
      </c>
      <c r="C249" s="233">
        <v>3637</v>
      </c>
      <c r="D249" s="233">
        <v>3570</v>
      </c>
      <c r="E249" s="34">
        <v>121</v>
      </c>
      <c r="F249" s="34">
        <v>112</v>
      </c>
      <c r="G249" s="34">
        <v>27</v>
      </c>
      <c r="H249" s="34">
        <v>23</v>
      </c>
      <c r="I249" s="34">
        <v>190</v>
      </c>
      <c r="J249" s="34">
        <v>181</v>
      </c>
      <c r="K249" s="34">
        <v>115</v>
      </c>
      <c r="L249" s="34">
        <v>112</v>
      </c>
      <c r="M249" s="34">
        <v>3184</v>
      </c>
      <c r="N249" s="34">
        <v>3142</v>
      </c>
      <c r="O249" s="34">
        <v>1743</v>
      </c>
      <c r="P249" s="34">
        <v>1700</v>
      </c>
      <c r="R249" s="44">
        <v>1022443.9500000001</v>
      </c>
      <c r="S249" s="44">
        <v>983316.32000000007</v>
      </c>
      <c r="T249" s="44">
        <v>242341.2</v>
      </c>
      <c r="U249" s="44">
        <v>214725.24</v>
      </c>
      <c r="V249" s="44">
        <v>1437329.1</v>
      </c>
      <c r="W249" s="44">
        <v>1448204.53</v>
      </c>
      <c r="X249" s="44">
        <v>1488669.25</v>
      </c>
      <c r="Y249" s="44">
        <v>1518336.96</v>
      </c>
      <c r="Z249" s="44">
        <v>210589.76</v>
      </c>
      <c r="AA249" s="44">
        <v>215918.24</v>
      </c>
      <c r="AB249" s="44">
        <v>145505.64000000001</v>
      </c>
      <c r="AC249" s="44">
        <f t="shared" si="13"/>
        <v>146744</v>
      </c>
      <c r="AD249" s="227">
        <v>4546878.8999999994</v>
      </c>
      <c r="AE249" s="227">
        <v>4527245.29</v>
      </c>
      <c r="AF249" s="244">
        <f t="shared" si="11"/>
        <v>-19633.609999999404</v>
      </c>
      <c r="AG249" s="244">
        <f t="shared" si="12"/>
        <v>-5.4996106442575359</v>
      </c>
    </row>
    <row r="250" spans="1:33">
      <c r="A250" s="32">
        <v>765</v>
      </c>
      <c r="B250" s="229" t="s">
        <v>263</v>
      </c>
      <c r="C250" s="233">
        <v>10274</v>
      </c>
      <c r="D250" s="233">
        <v>10185</v>
      </c>
      <c r="E250" s="34">
        <v>452</v>
      </c>
      <c r="F250" s="34">
        <v>446</v>
      </c>
      <c r="G250" s="34">
        <v>108</v>
      </c>
      <c r="H250" s="34">
        <v>77</v>
      </c>
      <c r="I250" s="34">
        <v>690</v>
      </c>
      <c r="J250" s="34">
        <v>685</v>
      </c>
      <c r="K250" s="34">
        <v>365</v>
      </c>
      <c r="L250" s="34">
        <v>368</v>
      </c>
      <c r="M250" s="34">
        <v>8659</v>
      </c>
      <c r="N250" s="34">
        <v>8609</v>
      </c>
      <c r="O250" s="34">
        <v>5481</v>
      </c>
      <c r="P250" s="34">
        <v>5433</v>
      </c>
      <c r="R250" s="44">
        <v>3819377.4000000004</v>
      </c>
      <c r="S250" s="44">
        <v>3915706.06</v>
      </c>
      <c r="T250" s="44">
        <v>969364.8</v>
      </c>
      <c r="U250" s="44">
        <v>718862.75999999989</v>
      </c>
      <c r="V250" s="44">
        <v>5219774.1000000006</v>
      </c>
      <c r="W250" s="44">
        <v>5480774.0499999998</v>
      </c>
      <c r="X250" s="44">
        <v>4724906.75</v>
      </c>
      <c r="Y250" s="44">
        <v>4988821.4400000004</v>
      </c>
      <c r="Z250" s="44">
        <v>572706.26</v>
      </c>
      <c r="AA250" s="44">
        <v>591610.48</v>
      </c>
      <c r="AB250" s="44">
        <v>457553.88</v>
      </c>
      <c r="AC250" s="44">
        <f t="shared" si="13"/>
        <v>468976.55999999994</v>
      </c>
      <c r="AD250" s="227">
        <v>15763683.190000001</v>
      </c>
      <c r="AE250" s="227">
        <v>16164751.350000003</v>
      </c>
      <c r="AF250" s="244">
        <f t="shared" si="11"/>
        <v>401068.16000000201</v>
      </c>
      <c r="AG250" s="244">
        <f t="shared" si="12"/>
        <v>39.378317133038983</v>
      </c>
    </row>
    <row r="251" spans="1:33">
      <c r="A251" s="32">
        <v>768</v>
      </c>
      <c r="B251" s="229" t="s">
        <v>264</v>
      </c>
      <c r="C251" s="233">
        <v>2368</v>
      </c>
      <c r="D251" s="233">
        <v>2361</v>
      </c>
      <c r="E251" s="34">
        <v>66</v>
      </c>
      <c r="F251" s="34">
        <v>71</v>
      </c>
      <c r="G251" s="34">
        <v>18</v>
      </c>
      <c r="H251" s="34">
        <v>8</v>
      </c>
      <c r="I251" s="34">
        <v>102</v>
      </c>
      <c r="J251" s="34">
        <v>108</v>
      </c>
      <c r="K251" s="34">
        <v>44</v>
      </c>
      <c r="L251" s="34">
        <v>46</v>
      </c>
      <c r="M251" s="34">
        <v>2138</v>
      </c>
      <c r="N251" s="34">
        <v>2128</v>
      </c>
      <c r="O251" s="34">
        <v>1093</v>
      </c>
      <c r="P251" s="34">
        <v>1088</v>
      </c>
      <c r="R251" s="44">
        <v>557696.70000000007</v>
      </c>
      <c r="S251" s="44">
        <v>623352.31000000006</v>
      </c>
      <c r="T251" s="44">
        <v>161560.80000000002</v>
      </c>
      <c r="U251" s="44">
        <v>74687.039999999994</v>
      </c>
      <c r="V251" s="44">
        <v>771618.78</v>
      </c>
      <c r="W251" s="44">
        <v>864122.04</v>
      </c>
      <c r="X251" s="44">
        <v>569577.80000000005</v>
      </c>
      <c r="Y251" s="44">
        <v>623602.68000000005</v>
      </c>
      <c r="Z251" s="44">
        <v>141407.32</v>
      </c>
      <c r="AA251" s="44">
        <v>146236.16</v>
      </c>
      <c r="AB251" s="44">
        <v>91243.64</v>
      </c>
      <c r="AC251" s="44">
        <f t="shared" si="13"/>
        <v>93916.159999999989</v>
      </c>
      <c r="AD251" s="227">
        <v>2293105.0400000005</v>
      </c>
      <c r="AE251" s="227">
        <v>2425916.3900000006</v>
      </c>
      <c r="AF251" s="244">
        <f t="shared" si="11"/>
        <v>132811.35000000009</v>
      </c>
      <c r="AG251" s="244">
        <f t="shared" si="12"/>
        <v>56.252160101651882</v>
      </c>
    </row>
    <row r="252" spans="1:33">
      <c r="A252" s="32">
        <v>777</v>
      </c>
      <c r="B252" s="229" t="s">
        <v>265</v>
      </c>
      <c r="C252" s="233">
        <v>7172</v>
      </c>
      <c r="D252" s="233">
        <v>7038</v>
      </c>
      <c r="E252" s="34">
        <v>191</v>
      </c>
      <c r="F252" s="34">
        <v>183</v>
      </c>
      <c r="G252" s="34">
        <v>40</v>
      </c>
      <c r="H252" s="34">
        <v>43</v>
      </c>
      <c r="I252" s="34">
        <v>336</v>
      </c>
      <c r="J252" s="34">
        <v>326</v>
      </c>
      <c r="K252" s="34">
        <v>167</v>
      </c>
      <c r="L252" s="34">
        <v>170</v>
      </c>
      <c r="M252" s="34">
        <v>6438</v>
      </c>
      <c r="N252" s="34">
        <v>6316</v>
      </c>
      <c r="O252" s="34">
        <v>3347</v>
      </c>
      <c r="P252" s="34">
        <v>3215</v>
      </c>
      <c r="R252" s="44">
        <v>1613940.4500000002</v>
      </c>
      <c r="S252" s="44">
        <v>1606668.6300000001</v>
      </c>
      <c r="T252" s="44">
        <v>359024</v>
      </c>
      <c r="U252" s="44">
        <v>401442.83999999997</v>
      </c>
      <c r="V252" s="44">
        <v>2541803.04</v>
      </c>
      <c r="W252" s="44">
        <v>2608368.38</v>
      </c>
      <c r="X252" s="44">
        <v>2161806.65</v>
      </c>
      <c r="Y252" s="44">
        <v>2304618.6</v>
      </c>
      <c r="Z252" s="44">
        <v>425809.32</v>
      </c>
      <c r="AA252" s="44">
        <v>434035.52</v>
      </c>
      <c r="AB252" s="44">
        <v>279407.56</v>
      </c>
      <c r="AC252" s="44">
        <f t="shared" si="13"/>
        <v>277518.8</v>
      </c>
      <c r="AD252" s="227">
        <v>7381791.0200000005</v>
      </c>
      <c r="AE252" s="227">
        <v>7632652.7699999986</v>
      </c>
      <c r="AF252" s="244">
        <f t="shared" si="11"/>
        <v>250861.74999999814</v>
      </c>
      <c r="AG252" s="244">
        <f t="shared" si="12"/>
        <v>35.643897414037816</v>
      </c>
    </row>
    <row r="253" spans="1:33">
      <c r="A253" s="32">
        <v>778</v>
      </c>
      <c r="B253" s="229" t="s">
        <v>266</v>
      </c>
      <c r="C253" s="233">
        <v>6708</v>
      </c>
      <c r="D253" s="233">
        <v>6632</v>
      </c>
      <c r="E253" s="34">
        <v>254</v>
      </c>
      <c r="F253" s="34">
        <v>231</v>
      </c>
      <c r="G253" s="34">
        <v>51</v>
      </c>
      <c r="H253" s="34">
        <v>51</v>
      </c>
      <c r="I253" s="34">
        <v>416</v>
      </c>
      <c r="J253" s="34">
        <v>394</v>
      </c>
      <c r="K253" s="34">
        <v>219</v>
      </c>
      <c r="L253" s="34">
        <v>217</v>
      </c>
      <c r="M253" s="34">
        <v>5768</v>
      </c>
      <c r="N253" s="34">
        <v>5739</v>
      </c>
      <c r="O253" s="34">
        <v>3380</v>
      </c>
      <c r="P253" s="34">
        <v>3314</v>
      </c>
      <c r="R253" s="44">
        <v>2146287.3000000003</v>
      </c>
      <c r="S253" s="44">
        <v>2028089.9100000001</v>
      </c>
      <c r="T253" s="44">
        <v>457755.60000000003</v>
      </c>
      <c r="U253" s="44">
        <v>476129.87999999995</v>
      </c>
      <c r="V253" s="44">
        <v>3146994.24</v>
      </c>
      <c r="W253" s="44">
        <v>3152445.22</v>
      </c>
      <c r="X253" s="44">
        <v>2834944.0500000003</v>
      </c>
      <c r="Y253" s="44">
        <v>2941777.86</v>
      </c>
      <c r="Z253" s="44">
        <v>381495.52</v>
      </c>
      <c r="AA253" s="44">
        <v>394384.08</v>
      </c>
      <c r="AB253" s="44">
        <v>282162.40000000002</v>
      </c>
      <c r="AC253" s="44">
        <f t="shared" si="13"/>
        <v>286064.48</v>
      </c>
      <c r="AD253" s="227">
        <v>9249639.1100000013</v>
      </c>
      <c r="AE253" s="227">
        <v>9278891.4299999997</v>
      </c>
      <c r="AF253" s="244">
        <f t="shared" si="11"/>
        <v>29252.319999998435</v>
      </c>
      <c r="AG253" s="244">
        <f t="shared" si="12"/>
        <v>4.4107840772012112</v>
      </c>
    </row>
    <row r="254" spans="1:33">
      <c r="A254" s="32">
        <v>781</v>
      </c>
      <c r="B254" s="229" t="s">
        <v>267</v>
      </c>
      <c r="C254" s="233">
        <v>3496</v>
      </c>
      <c r="D254" s="233">
        <v>3428</v>
      </c>
      <c r="E254" s="34">
        <v>81</v>
      </c>
      <c r="F254" s="34">
        <v>75</v>
      </c>
      <c r="G254" s="34">
        <v>17</v>
      </c>
      <c r="H254" s="34">
        <v>12</v>
      </c>
      <c r="I254" s="34">
        <v>137</v>
      </c>
      <c r="J254" s="34">
        <v>129</v>
      </c>
      <c r="K254" s="34">
        <v>68</v>
      </c>
      <c r="L254" s="34">
        <v>61</v>
      </c>
      <c r="M254" s="34">
        <v>3193</v>
      </c>
      <c r="N254" s="34">
        <v>3151</v>
      </c>
      <c r="O254" s="34">
        <v>1537</v>
      </c>
      <c r="P254" s="34">
        <v>1524</v>
      </c>
      <c r="R254" s="44">
        <v>684445.95000000007</v>
      </c>
      <c r="S254" s="44">
        <v>658470.75</v>
      </c>
      <c r="T254" s="44">
        <v>152585.20000000001</v>
      </c>
      <c r="U254" s="44">
        <v>112030.56</v>
      </c>
      <c r="V254" s="44">
        <v>1036389.93</v>
      </c>
      <c r="W254" s="44">
        <v>1032145.77</v>
      </c>
      <c r="X254" s="44">
        <v>880256.60000000009</v>
      </c>
      <c r="Y254" s="44">
        <v>826951.38</v>
      </c>
      <c r="Z254" s="44">
        <v>211185.02</v>
      </c>
      <c r="AA254" s="44">
        <v>216536.72</v>
      </c>
      <c r="AB254" s="44">
        <v>128308.76000000001</v>
      </c>
      <c r="AC254" s="44">
        <f t="shared" si="13"/>
        <v>131551.67999999999</v>
      </c>
      <c r="AD254" s="227">
        <v>3093171.46</v>
      </c>
      <c r="AE254" s="227">
        <v>2977686.8600000003</v>
      </c>
      <c r="AF254" s="244">
        <f t="shared" si="11"/>
        <v>-115484.59999999963</v>
      </c>
      <c r="AG254" s="244">
        <f t="shared" si="12"/>
        <v>-33.688623103850531</v>
      </c>
    </row>
    <row r="255" spans="1:33">
      <c r="A255" s="32">
        <v>783</v>
      </c>
      <c r="B255" s="229" t="s">
        <v>268</v>
      </c>
      <c r="C255" s="233">
        <v>6377</v>
      </c>
      <c r="D255" s="233">
        <v>6256</v>
      </c>
      <c r="E255" s="34">
        <v>233</v>
      </c>
      <c r="F255" s="34">
        <v>221</v>
      </c>
      <c r="G255" s="34">
        <v>45</v>
      </c>
      <c r="H255" s="34">
        <v>45</v>
      </c>
      <c r="I255" s="34">
        <v>373</v>
      </c>
      <c r="J255" s="34">
        <v>351</v>
      </c>
      <c r="K255" s="34">
        <v>221</v>
      </c>
      <c r="L255" s="34">
        <v>206</v>
      </c>
      <c r="M255" s="34">
        <v>5505</v>
      </c>
      <c r="N255" s="34">
        <v>5433</v>
      </c>
      <c r="O255" s="34">
        <v>3266</v>
      </c>
      <c r="P255" s="34">
        <v>3187</v>
      </c>
      <c r="R255" s="44">
        <v>1968838.35</v>
      </c>
      <c r="S255" s="44">
        <v>1940293.81</v>
      </c>
      <c r="T255" s="44">
        <v>403902</v>
      </c>
      <c r="U255" s="44">
        <v>420114.6</v>
      </c>
      <c r="V255" s="44">
        <v>2821703.97</v>
      </c>
      <c r="W255" s="44">
        <v>2808396.63</v>
      </c>
      <c r="X255" s="44">
        <v>2860833.95</v>
      </c>
      <c r="Y255" s="44">
        <v>2792655.48</v>
      </c>
      <c r="Z255" s="44">
        <v>364100.7</v>
      </c>
      <c r="AA255" s="44">
        <v>373355.76</v>
      </c>
      <c r="AB255" s="44">
        <v>272645.68</v>
      </c>
      <c r="AC255" s="44">
        <f t="shared" si="13"/>
        <v>275101.83999999997</v>
      </c>
      <c r="AD255" s="227">
        <v>8692024.6500000004</v>
      </c>
      <c r="AE255" s="227">
        <v>8609918.1199999992</v>
      </c>
      <c r="AF255" s="244">
        <f t="shared" si="11"/>
        <v>-82106.530000001192</v>
      </c>
      <c r="AG255" s="244">
        <f t="shared" si="12"/>
        <v>-13.12444533248101</v>
      </c>
    </row>
    <row r="256" spans="1:33">
      <c r="A256" s="32">
        <v>785</v>
      </c>
      <c r="B256" s="229" t="s">
        <v>269</v>
      </c>
      <c r="C256" s="233">
        <v>2589</v>
      </c>
      <c r="D256" s="233">
        <v>2581</v>
      </c>
      <c r="E256" s="34">
        <v>86</v>
      </c>
      <c r="F256" s="34">
        <v>88</v>
      </c>
      <c r="G256" s="34">
        <v>20</v>
      </c>
      <c r="H256" s="34">
        <v>18</v>
      </c>
      <c r="I256" s="34">
        <v>135</v>
      </c>
      <c r="J256" s="34">
        <v>133</v>
      </c>
      <c r="K256" s="34">
        <v>63</v>
      </c>
      <c r="L256" s="34">
        <v>59</v>
      </c>
      <c r="M256" s="34">
        <v>2285</v>
      </c>
      <c r="N256" s="34">
        <v>2283</v>
      </c>
      <c r="O256" s="34">
        <v>1213</v>
      </c>
      <c r="P256" s="34">
        <v>1193</v>
      </c>
      <c r="R256" s="44">
        <v>726695.70000000007</v>
      </c>
      <c r="S256" s="44">
        <v>772605.68</v>
      </c>
      <c r="T256" s="44">
        <v>179512</v>
      </c>
      <c r="U256" s="44">
        <v>168045.84</v>
      </c>
      <c r="V256" s="44">
        <v>1021260.15</v>
      </c>
      <c r="W256" s="44">
        <v>1064150.29</v>
      </c>
      <c r="X256" s="44">
        <v>815531.85000000009</v>
      </c>
      <c r="Y256" s="44">
        <v>799838.22</v>
      </c>
      <c r="Z256" s="44">
        <v>151129.9</v>
      </c>
      <c r="AA256" s="44">
        <v>156887.76</v>
      </c>
      <c r="AB256" s="44">
        <v>101261.24</v>
      </c>
      <c r="AC256" s="44">
        <f t="shared" si="13"/>
        <v>102979.76</v>
      </c>
      <c r="AD256" s="227">
        <v>2995390.8400000003</v>
      </c>
      <c r="AE256" s="227">
        <v>3064507.55</v>
      </c>
      <c r="AF256" s="244">
        <f t="shared" si="11"/>
        <v>69116.709999999497</v>
      </c>
      <c r="AG256" s="244">
        <f t="shared" si="12"/>
        <v>26.779043006586399</v>
      </c>
    </row>
    <row r="257" spans="1:33">
      <c r="A257" s="32">
        <v>790</v>
      </c>
      <c r="B257" s="229" t="s">
        <v>270</v>
      </c>
      <c r="C257" s="233">
        <v>23515</v>
      </c>
      <c r="D257" s="233">
        <v>23464</v>
      </c>
      <c r="E257" s="34">
        <v>946</v>
      </c>
      <c r="F257" s="34">
        <v>938</v>
      </c>
      <c r="G257" s="34">
        <v>201</v>
      </c>
      <c r="H257" s="34">
        <v>189</v>
      </c>
      <c r="I257" s="34">
        <v>1406</v>
      </c>
      <c r="J257" s="34">
        <v>1394</v>
      </c>
      <c r="K257" s="34">
        <v>791</v>
      </c>
      <c r="L257" s="34">
        <v>786</v>
      </c>
      <c r="M257" s="34">
        <v>20171</v>
      </c>
      <c r="N257" s="34">
        <v>20157</v>
      </c>
      <c r="O257" s="34">
        <v>12163</v>
      </c>
      <c r="P257" s="34">
        <v>12083</v>
      </c>
      <c r="R257" s="44">
        <v>7993652.7000000011</v>
      </c>
      <c r="S257" s="44">
        <v>8235274.1800000006</v>
      </c>
      <c r="T257" s="44">
        <v>1804095.6</v>
      </c>
      <c r="U257" s="44">
        <v>1764481.3199999998</v>
      </c>
      <c r="V257" s="44">
        <v>10636235.34</v>
      </c>
      <c r="W257" s="44">
        <v>11153575.220000001</v>
      </c>
      <c r="X257" s="44">
        <v>10239455.450000001</v>
      </c>
      <c r="Y257" s="44">
        <v>10655471.880000001</v>
      </c>
      <c r="Z257" s="44">
        <v>1334109.94</v>
      </c>
      <c r="AA257" s="44">
        <v>1385189.04</v>
      </c>
      <c r="AB257" s="44">
        <v>1015367.24</v>
      </c>
      <c r="AC257" s="44">
        <f t="shared" si="13"/>
        <v>1043004.5599999999</v>
      </c>
      <c r="AD257" s="227">
        <v>33022916.270000003</v>
      </c>
      <c r="AE257" s="227">
        <v>34236996.200000003</v>
      </c>
      <c r="AF257" s="244">
        <f t="shared" si="11"/>
        <v>1214079.9299999997</v>
      </c>
      <c r="AG257" s="244">
        <f t="shared" si="12"/>
        <v>51.74224045346061</v>
      </c>
    </row>
    <row r="258" spans="1:33">
      <c r="A258" s="32">
        <v>791</v>
      </c>
      <c r="B258" s="229" t="s">
        <v>271</v>
      </c>
      <c r="C258" s="233">
        <v>4931</v>
      </c>
      <c r="D258" s="233">
        <v>4938</v>
      </c>
      <c r="E258" s="34">
        <v>227</v>
      </c>
      <c r="F258" s="34">
        <v>229</v>
      </c>
      <c r="G258" s="34">
        <v>51</v>
      </c>
      <c r="H258" s="34">
        <v>36</v>
      </c>
      <c r="I258" s="34">
        <v>311</v>
      </c>
      <c r="J258" s="34">
        <v>305</v>
      </c>
      <c r="K258" s="34">
        <v>178</v>
      </c>
      <c r="L258" s="34">
        <v>181</v>
      </c>
      <c r="M258" s="34">
        <v>4164</v>
      </c>
      <c r="N258" s="34">
        <v>4187</v>
      </c>
      <c r="O258" s="34">
        <v>2445</v>
      </c>
      <c r="P258" s="34">
        <v>2420</v>
      </c>
      <c r="R258" s="44">
        <v>1918138.6500000001</v>
      </c>
      <c r="S258" s="44">
        <v>2010530.6900000002</v>
      </c>
      <c r="T258" s="44">
        <v>457755.60000000003</v>
      </c>
      <c r="U258" s="44">
        <v>336091.68</v>
      </c>
      <c r="V258" s="44">
        <v>2352680.79</v>
      </c>
      <c r="W258" s="44">
        <v>2440344.65</v>
      </c>
      <c r="X258" s="44">
        <v>2304201.1</v>
      </c>
      <c r="Y258" s="44">
        <v>2453740.98</v>
      </c>
      <c r="Z258" s="44">
        <v>275406.96000000002</v>
      </c>
      <c r="AA258" s="44">
        <v>287730.64</v>
      </c>
      <c r="AB258" s="44">
        <v>204108.6</v>
      </c>
      <c r="AC258" s="44">
        <f t="shared" si="13"/>
        <v>208894.4</v>
      </c>
      <c r="AD258" s="227">
        <v>7512291.7000000002</v>
      </c>
      <c r="AE258" s="227">
        <v>7737333.04</v>
      </c>
      <c r="AF258" s="244">
        <f t="shared" si="11"/>
        <v>225041.33999999985</v>
      </c>
      <c r="AG258" s="244">
        <f t="shared" si="12"/>
        <v>45.573377885783685</v>
      </c>
    </row>
    <row r="259" spans="1:33">
      <c r="A259" s="32">
        <v>831</v>
      </c>
      <c r="B259" s="229" t="s">
        <v>272</v>
      </c>
      <c r="C259" s="233">
        <v>4625</v>
      </c>
      <c r="D259" s="233">
        <v>4596</v>
      </c>
      <c r="E259" s="34">
        <v>227</v>
      </c>
      <c r="F259" s="34">
        <v>219</v>
      </c>
      <c r="G259" s="34">
        <v>35</v>
      </c>
      <c r="H259" s="34">
        <v>43</v>
      </c>
      <c r="I259" s="34">
        <v>312</v>
      </c>
      <c r="J259" s="34">
        <v>283</v>
      </c>
      <c r="K259" s="34">
        <v>157</v>
      </c>
      <c r="L259" s="34">
        <v>160</v>
      </c>
      <c r="M259" s="34">
        <v>3894</v>
      </c>
      <c r="N259" s="34">
        <v>3891</v>
      </c>
      <c r="O259" s="34">
        <v>2443</v>
      </c>
      <c r="P259" s="34">
        <v>2401</v>
      </c>
      <c r="R259" s="44">
        <v>1918138.6500000001</v>
      </c>
      <c r="S259" s="44">
        <v>1922734.59</v>
      </c>
      <c r="T259" s="44">
        <v>314146</v>
      </c>
      <c r="U259" s="44">
        <v>401442.83999999997</v>
      </c>
      <c r="V259" s="44">
        <v>2360245.6800000002</v>
      </c>
      <c r="W259" s="44">
        <v>2264319.79</v>
      </c>
      <c r="X259" s="44">
        <v>2032357.1500000001</v>
      </c>
      <c r="Y259" s="44">
        <v>2169052.7999999998</v>
      </c>
      <c r="Z259" s="44">
        <v>257549.16</v>
      </c>
      <c r="AA259" s="44">
        <v>267389.52</v>
      </c>
      <c r="AB259" s="44">
        <v>203941.64</v>
      </c>
      <c r="AC259" s="44">
        <f t="shared" si="13"/>
        <v>207254.31999999998</v>
      </c>
      <c r="AD259" s="227">
        <v>7086378.2800000003</v>
      </c>
      <c r="AE259" s="227">
        <v>7232193.8600000013</v>
      </c>
      <c r="AF259" s="244">
        <f t="shared" si="11"/>
        <v>145815.58000000101</v>
      </c>
      <c r="AG259" s="244">
        <f t="shared" si="12"/>
        <v>31.726627502176022</v>
      </c>
    </row>
    <row r="260" spans="1:33">
      <c r="A260" s="32">
        <v>832</v>
      </c>
      <c r="B260" s="229" t="s">
        <v>273</v>
      </c>
      <c r="C260" s="233">
        <v>3731</v>
      </c>
      <c r="D260" s="233">
        <v>3657</v>
      </c>
      <c r="E260" s="34">
        <v>163</v>
      </c>
      <c r="F260" s="34">
        <v>151</v>
      </c>
      <c r="G260" s="34">
        <v>37</v>
      </c>
      <c r="H260" s="34">
        <v>21</v>
      </c>
      <c r="I260" s="34">
        <v>209</v>
      </c>
      <c r="J260" s="34">
        <v>217</v>
      </c>
      <c r="K260" s="34">
        <v>162</v>
      </c>
      <c r="L260" s="34">
        <v>146</v>
      </c>
      <c r="M260" s="34">
        <v>3160</v>
      </c>
      <c r="N260" s="34">
        <v>3122</v>
      </c>
      <c r="O260" s="34">
        <v>1818</v>
      </c>
      <c r="P260" s="34">
        <v>1759</v>
      </c>
      <c r="R260" s="44">
        <v>1377341.85</v>
      </c>
      <c r="S260" s="44">
        <v>1325721.1100000001</v>
      </c>
      <c r="T260" s="44">
        <v>332097.2</v>
      </c>
      <c r="U260" s="44">
        <v>196053.47999999998</v>
      </c>
      <c r="V260" s="44">
        <v>1581062.01</v>
      </c>
      <c r="W260" s="44">
        <v>1736245.21</v>
      </c>
      <c r="X260" s="44">
        <v>2097081.9000000001</v>
      </c>
      <c r="Y260" s="44">
        <v>1979260.68</v>
      </c>
      <c r="Z260" s="44">
        <v>209002.4</v>
      </c>
      <c r="AA260" s="44">
        <v>214543.84</v>
      </c>
      <c r="AB260" s="44">
        <v>151766.64000000001</v>
      </c>
      <c r="AC260" s="44">
        <f t="shared" si="13"/>
        <v>151836.87999999998</v>
      </c>
      <c r="AD260" s="227">
        <v>5748352</v>
      </c>
      <c r="AE260" s="227">
        <v>5603661.1999999993</v>
      </c>
      <c r="AF260" s="244">
        <f t="shared" si="11"/>
        <v>-144690.80000000075</v>
      </c>
      <c r="AG260" s="244">
        <f t="shared" si="12"/>
        <v>-39.565436149849809</v>
      </c>
    </row>
    <row r="261" spans="1:33">
      <c r="A261" s="32">
        <v>833</v>
      </c>
      <c r="B261" s="229" t="s">
        <v>274</v>
      </c>
      <c r="C261" s="233">
        <v>1705</v>
      </c>
      <c r="D261" s="233">
        <v>1692</v>
      </c>
      <c r="E261" s="34">
        <v>71</v>
      </c>
      <c r="F261" s="34">
        <v>70</v>
      </c>
      <c r="G261" s="34">
        <v>14</v>
      </c>
      <c r="H261" s="34">
        <v>13</v>
      </c>
      <c r="I261" s="34">
        <v>98</v>
      </c>
      <c r="J261" s="34">
        <v>93</v>
      </c>
      <c r="K261" s="34">
        <v>54</v>
      </c>
      <c r="L261" s="34">
        <v>52</v>
      </c>
      <c r="M261" s="34">
        <v>1468</v>
      </c>
      <c r="N261" s="34">
        <v>1464</v>
      </c>
      <c r="O261" s="34">
        <v>830</v>
      </c>
      <c r="P261" s="34">
        <v>811</v>
      </c>
      <c r="R261" s="44">
        <v>599946.45000000007</v>
      </c>
      <c r="S261" s="44">
        <v>614572.70000000007</v>
      </c>
      <c r="T261" s="44">
        <v>125658.40000000001</v>
      </c>
      <c r="U261" s="44">
        <v>121366.43999999999</v>
      </c>
      <c r="V261" s="44">
        <v>741359.22000000009</v>
      </c>
      <c r="W261" s="44">
        <v>744105.09</v>
      </c>
      <c r="X261" s="44">
        <v>699027.3</v>
      </c>
      <c r="Y261" s="44">
        <v>704942.16</v>
      </c>
      <c r="Z261" s="44">
        <v>97093.52</v>
      </c>
      <c r="AA261" s="44">
        <v>100606.08</v>
      </c>
      <c r="AB261" s="44">
        <v>69288.400000000009</v>
      </c>
      <c r="AC261" s="44">
        <f t="shared" si="13"/>
        <v>70005.51999999999</v>
      </c>
      <c r="AD261" s="227">
        <v>2332373.29</v>
      </c>
      <c r="AE261" s="227">
        <v>2355597.9900000002</v>
      </c>
      <c r="AF261" s="244">
        <f t="shared" si="11"/>
        <v>23224.700000000186</v>
      </c>
      <c r="AG261" s="244">
        <f t="shared" si="12"/>
        <v>13.726182033097038</v>
      </c>
    </row>
    <row r="262" spans="1:33">
      <c r="A262" s="32">
        <v>834</v>
      </c>
      <c r="B262" s="229" t="s">
        <v>275</v>
      </c>
      <c r="C262" s="233">
        <v>5844</v>
      </c>
      <c r="D262" s="233">
        <v>5832</v>
      </c>
      <c r="E262" s="34">
        <v>253</v>
      </c>
      <c r="F262" s="34">
        <v>248</v>
      </c>
      <c r="G262" s="34">
        <v>43</v>
      </c>
      <c r="H262" s="34">
        <v>52</v>
      </c>
      <c r="I262" s="34">
        <v>332</v>
      </c>
      <c r="J262" s="34">
        <v>316</v>
      </c>
      <c r="K262" s="34">
        <v>222</v>
      </c>
      <c r="L262" s="34">
        <v>230</v>
      </c>
      <c r="M262" s="34">
        <v>4994</v>
      </c>
      <c r="N262" s="34">
        <v>4986</v>
      </c>
      <c r="O262" s="34">
        <v>3129</v>
      </c>
      <c r="P262" s="34">
        <v>3089</v>
      </c>
      <c r="R262" s="44">
        <v>2137837.35</v>
      </c>
      <c r="S262" s="44">
        <v>2177343.2800000003</v>
      </c>
      <c r="T262" s="44">
        <v>385950.8</v>
      </c>
      <c r="U262" s="44">
        <v>485465.75999999995</v>
      </c>
      <c r="V262" s="44">
        <v>2511543.48</v>
      </c>
      <c r="W262" s="44">
        <v>2528357.08</v>
      </c>
      <c r="X262" s="44">
        <v>2873778.9000000004</v>
      </c>
      <c r="Y262" s="44">
        <v>3118013.4</v>
      </c>
      <c r="Z262" s="44">
        <v>330303.15999999997</v>
      </c>
      <c r="AA262" s="44">
        <v>342637.92</v>
      </c>
      <c r="AB262" s="44">
        <v>261208.92</v>
      </c>
      <c r="AC262" s="44">
        <f t="shared" si="13"/>
        <v>266642.48</v>
      </c>
      <c r="AD262" s="227">
        <v>8500622.6100000013</v>
      </c>
      <c r="AE262" s="227">
        <v>8918459.9199999999</v>
      </c>
      <c r="AF262" s="244">
        <f t="shared" si="11"/>
        <v>417837.30999999866</v>
      </c>
      <c r="AG262" s="244">
        <f t="shared" si="12"/>
        <v>71.645629286693875</v>
      </c>
    </row>
    <row r="263" spans="1:33">
      <c r="A263" s="32">
        <v>837</v>
      </c>
      <c r="B263" s="229" t="s">
        <v>276</v>
      </c>
      <c r="C263" s="233">
        <v>255050</v>
      </c>
      <c r="D263" s="233">
        <v>260180</v>
      </c>
      <c r="E263" s="34">
        <v>12144</v>
      </c>
      <c r="F263" s="34">
        <v>12219</v>
      </c>
      <c r="G263" s="34">
        <v>2018</v>
      </c>
      <c r="H263" s="34">
        <v>2054</v>
      </c>
      <c r="I263" s="34">
        <v>13506</v>
      </c>
      <c r="J263" s="34">
        <v>13471</v>
      </c>
      <c r="K263" s="34">
        <v>6681</v>
      </c>
      <c r="L263" s="34">
        <v>6845</v>
      </c>
      <c r="M263" s="34">
        <v>220701</v>
      </c>
      <c r="N263" s="34">
        <v>225591</v>
      </c>
      <c r="O263" s="34">
        <v>167614</v>
      </c>
      <c r="P263" s="34">
        <v>171528</v>
      </c>
      <c r="R263" s="44">
        <v>102616192.80000001</v>
      </c>
      <c r="S263" s="44">
        <v>107278054.59</v>
      </c>
      <c r="T263" s="44">
        <v>18112760.800000001</v>
      </c>
      <c r="U263" s="44">
        <v>19175897.52</v>
      </c>
      <c r="V263" s="44">
        <v>102171404.34</v>
      </c>
      <c r="W263" s="44">
        <v>107783222.23</v>
      </c>
      <c r="X263" s="44">
        <v>86485210.950000003</v>
      </c>
      <c r="Y263" s="44">
        <v>92794790.099999994</v>
      </c>
      <c r="Z263" s="44">
        <v>14597164.140000001</v>
      </c>
      <c r="AA263" s="44">
        <v>15502613.52</v>
      </c>
      <c r="AB263" s="44">
        <v>13992416.720000001</v>
      </c>
      <c r="AC263" s="44">
        <f t="shared" si="13"/>
        <v>14806296.959999999</v>
      </c>
      <c r="AD263" s="227">
        <v>337975149.75</v>
      </c>
      <c r="AE263" s="227">
        <v>357340874.91999996</v>
      </c>
      <c r="AF263" s="244">
        <f t="shared" si="11"/>
        <v>19365725.169999957</v>
      </c>
      <c r="AG263" s="244">
        <f t="shared" si="12"/>
        <v>74.43202848028271</v>
      </c>
    </row>
    <row r="264" spans="1:33">
      <c r="A264" s="32">
        <v>844</v>
      </c>
      <c r="B264" s="229" t="s">
        <v>277</v>
      </c>
      <c r="C264" s="233">
        <v>1412</v>
      </c>
      <c r="D264" s="233">
        <v>1388</v>
      </c>
      <c r="E264" s="34">
        <v>34</v>
      </c>
      <c r="F264" s="34">
        <v>32</v>
      </c>
      <c r="G264" s="34">
        <v>10</v>
      </c>
      <c r="H264" s="34">
        <v>11</v>
      </c>
      <c r="I264" s="34">
        <v>68</v>
      </c>
      <c r="J264" s="34">
        <v>69</v>
      </c>
      <c r="K264" s="34">
        <v>20</v>
      </c>
      <c r="L264" s="34">
        <v>30</v>
      </c>
      <c r="M264" s="34">
        <v>1280</v>
      </c>
      <c r="N264" s="34">
        <v>1246</v>
      </c>
      <c r="O264" s="34">
        <v>656</v>
      </c>
      <c r="P264" s="34">
        <v>613</v>
      </c>
      <c r="R264" s="44">
        <v>287298.30000000005</v>
      </c>
      <c r="S264" s="44">
        <v>280947.52</v>
      </c>
      <c r="T264" s="44">
        <v>89756</v>
      </c>
      <c r="U264" s="44">
        <v>102694.68</v>
      </c>
      <c r="V264" s="44">
        <v>514412.52</v>
      </c>
      <c r="W264" s="44">
        <v>552077.97</v>
      </c>
      <c r="X264" s="44">
        <v>258899</v>
      </c>
      <c r="Y264" s="44">
        <v>406697.4</v>
      </c>
      <c r="Z264" s="44">
        <v>84659.199999999997</v>
      </c>
      <c r="AA264" s="44">
        <v>85625.12</v>
      </c>
      <c r="AB264" s="44">
        <v>54762.880000000005</v>
      </c>
      <c r="AC264" s="44">
        <f t="shared" si="13"/>
        <v>52914.159999999996</v>
      </c>
      <c r="AD264" s="227">
        <v>1289787.8999999999</v>
      </c>
      <c r="AE264" s="227">
        <v>1480956.8499999999</v>
      </c>
      <c r="AF264" s="244">
        <f t="shared" si="11"/>
        <v>191168.94999999995</v>
      </c>
      <c r="AG264" s="244">
        <f t="shared" si="12"/>
        <v>137.72979106628239</v>
      </c>
    </row>
    <row r="265" spans="1:33">
      <c r="A265" s="32">
        <v>845</v>
      </c>
      <c r="B265" s="229" t="s">
        <v>278</v>
      </c>
      <c r="C265" s="233">
        <v>2831</v>
      </c>
      <c r="D265" s="233">
        <v>2826</v>
      </c>
      <c r="E265" s="34">
        <v>154</v>
      </c>
      <c r="F265" s="34">
        <v>144</v>
      </c>
      <c r="G265" s="34">
        <v>23</v>
      </c>
      <c r="H265" s="34">
        <v>38</v>
      </c>
      <c r="I265" s="34">
        <v>185</v>
      </c>
      <c r="J265" s="34">
        <v>180</v>
      </c>
      <c r="K265" s="34">
        <v>101</v>
      </c>
      <c r="L265" s="34">
        <v>99</v>
      </c>
      <c r="M265" s="34">
        <v>2368</v>
      </c>
      <c r="N265" s="34">
        <v>2365</v>
      </c>
      <c r="O265" s="34">
        <v>1409</v>
      </c>
      <c r="P265" s="34">
        <v>1399</v>
      </c>
      <c r="R265" s="44">
        <v>1301292.3</v>
      </c>
      <c r="S265" s="44">
        <v>1264263.8400000001</v>
      </c>
      <c r="T265" s="44">
        <v>206438.80000000002</v>
      </c>
      <c r="U265" s="44">
        <v>354763.43999999994</v>
      </c>
      <c r="V265" s="44">
        <v>1399504.6500000001</v>
      </c>
      <c r="W265" s="44">
        <v>1440203.4</v>
      </c>
      <c r="X265" s="44">
        <v>1307439.9500000002</v>
      </c>
      <c r="Y265" s="44">
        <v>1342101.42</v>
      </c>
      <c r="Z265" s="44">
        <v>156619.51999999999</v>
      </c>
      <c r="AA265" s="44">
        <v>162522.79999999999</v>
      </c>
      <c r="AB265" s="44">
        <v>117623.32</v>
      </c>
      <c r="AC265" s="44">
        <f t="shared" si="13"/>
        <v>120761.68</v>
      </c>
      <c r="AD265" s="227">
        <v>4488918.54</v>
      </c>
      <c r="AE265" s="227">
        <v>4684616.5799999991</v>
      </c>
      <c r="AF265" s="244">
        <f t="shared" si="11"/>
        <v>195698.03999999911</v>
      </c>
      <c r="AG265" s="244">
        <f t="shared" si="12"/>
        <v>69.249129511676969</v>
      </c>
    </row>
    <row r="266" spans="1:33">
      <c r="A266" s="32">
        <v>846</v>
      </c>
      <c r="B266" s="229" t="s">
        <v>279</v>
      </c>
      <c r="C266" s="233">
        <v>4758</v>
      </c>
      <c r="D266" s="233">
        <v>4662</v>
      </c>
      <c r="E266" s="34">
        <v>191</v>
      </c>
      <c r="F266" s="34">
        <v>168</v>
      </c>
      <c r="G266" s="34">
        <v>37</v>
      </c>
      <c r="H266" s="34">
        <v>44</v>
      </c>
      <c r="I266" s="34">
        <v>305</v>
      </c>
      <c r="J266" s="34">
        <v>280</v>
      </c>
      <c r="K266" s="34">
        <v>171</v>
      </c>
      <c r="L266" s="34">
        <v>165</v>
      </c>
      <c r="M266" s="34">
        <v>4054</v>
      </c>
      <c r="N266" s="34">
        <v>4005</v>
      </c>
      <c r="O266" s="34">
        <v>2285</v>
      </c>
      <c r="P266" s="34">
        <v>2220</v>
      </c>
      <c r="R266" s="44">
        <v>1613940.4500000002</v>
      </c>
      <c r="S266" s="44">
        <v>1474974.48</v>
      </c>
      <c r="T266" s="44">
        <v>332097.2</v>
      </c>
      <c r="U266" s="44">
        <v>410778.72</v>
      </c>
      <c r="V266" s="44">
        <v>2307291.4500000002</v>
      </c>
      <c r="W266" s="44">
        <v>2240316.4</v>
      </c>
      <c r="X266" s="44">
        <v>2213586.4500000002</v>
      </c>
      <c r="Y266" s="44">
        <v>2236835.7000000002</v>
      </c>
      <c r="Z266" s="44">
        <v>268131.56</v>
      </c>
      <c r="AA266" s="44">
        <v>275223.59999999998</v>
      </c>
      <c r="AB266" s="44">
        <v>190751.80000000002</v>
      </c>
      <c r="AC266" s="44">
        <f t="shared" si="13"/>
        <v>191630.4</v>
      </c>
      <c r="AD266" s="227">
        <v>6925798.9100000001</v>
      </c>
      <c r="AE266" s="227">
        <v>6829759.2999999998</v>
      </c>
      <c r="AF266" s="244">
        <f t="shared" si="11"/>
        <v>-96039.610000000335</v>
      </c>
      <c r="AG266" s="244">
        <f t="shared" si="12"/>
        <v>-20.600516945517018</v>
      </c>
    </row>
    <row r="267" spans="1:33">
      <c r="A267" s="32">
        <v>848</v>
      </c>
      <c r="B267" s="229" t="s">
        <v>280</v>
      </c>
      <c r="C267" s="233">
        <v>4066</v>
      </c>
      <c r="D267" s="233">
        <v>3976</v>
      </c>
      <c r="E267" s="34">
        <v>145</v>
      </c>
      <c r="F267" s="34">
        <v>137</v>
      </c>
      <c r="G267" s="34">
        <v>28</v>
      </c>
      <c r="H267" s="34">
        <v>24</v>
      </c>
      <c r="I267" s="34">
        <v>250</v>
      </c>
      <c r="J267" s="34">
        <v>242</v>
      </c>
      <c r="K267" s="34">
        <v>138</v>
      </c>
      <c r="L267" s="34">
        <v>131</v>
      </c>
      <c r="M267" s="34">
        <v>3505</v>
      </c>
      <c r="N267" s="34">
        <v>3442</v>
      </c>
      <c r="O267" s="34">
        <v>1964</v>
      </c>
      <c r="P267" s="34">
        <v>1896</v>
      </c>
      <c r="R267" s="44">
        <v>1225242.75</v>
      </c>
      <c r="S267" s="44">
        <v>1202806.57</v>
      </c>
      <c r="T267" s="44">
        <v>251316.80000000002</v>
      </c>
      <c r="U267" s="44">
        <v>224061.12</v>
      </c>
      <c r="V267" s="44">
        <v>1891222.5</v>
      </c>
      <c r="W267" s="44">
        <v>1936273.46</v>
      </c>
      <c r="X267" s="44">
        <v>1786403.1</v>
      </c>
      <c r="Y267" s="44">
        <v>1775911.98</v>
      </c>
      <c r="Z267" s="44">
        <v>231820.7</v>
      </c>
      <c r="AA267" s="44">
        <v>236534.24</v>
      </c>
      <c r="AB267" s="44">
        <v>163954.72</v>
      </c>
      <c r="AC267" s="44">
        <f t="shared" si="13"/>
        <v>163662.72</v>
      </c>
      <c r="AD267" s="227">
        <v>5549960.5700000003</v>
      </c>
      <c r="AE267" s="227">
        <v>5539250.0899999999</v>
      </c>
      <c r="AF267" s="244">
        <f t="shared" ref="AF267:AF302" si="14">AE267-AD267</f>
        <v>-10710.480000000447</v>
      </c>
      <c r="AG267" s="244">
        <f t="shared" ref="AG267:AG302" si="15">AF267/D267</f>
        <v>-2.6937826961771747</v>
      </c>
    </row>
    <row r="268" spans="1:33">
      <c r="A268" s="32">
        <v>849</v>
      </c>
      <c r="B268" s="229" t="s">
        <v>281</v>
      </c>
      <c r="C268" s="233">
        <v>2849</v>
      </c>
      <c r="D268" s="233">
        <v>2799</v>
      </c>
      <c r="E268" s="34">
        <v>140</v>
      </c>
      <c r="F268" s="34">
        <v>135</v>
      </c>
      <c r="G268" s="34">
        <v>32</v>
      </c>
      <c r="H268" s="34">
        <v>30</v>
      </c>
      <c r="I268" s="34">
        <v>225</v>
      </c>
      <c r="J268" s="34">
        <v>217</v>
      </c>
      <c r="K268" s="34">
        <v>132</v>
      </c>
      <c r="L268" s="34">
        <v>134</v>
      </c>
      <c r="M268" s="34">
        <v>2320</v>
      </c>
      <c r="N268" s="34">
        <v>2283</v>
      </c>
      <c r="O268" s="34">
        <v>1381</v>
      </c>
      <c r="P268" s="34">
        <v>1322</v>
      </c>
      <c r="R268" s="44">
        <v>1182993</v>
      </c>
      <c r="S268" s="44">
        <v>1185247.3500000001</v>
      </c>
      <c r="T268" s="44">
        <v>287219.20000000001</v>
      </c>
      <c r="U268" s="44">
        <v>280076.39999999997</v>
      </c>
      <c r="V268" s="44">
        <v>1702100.25</v>
      </c>
      <c r="W268" s="44">
        <v>1736245.21</v>
      </c>
      <c r="X268" s="44">
        <v>1708733.4000000001</v>
      </c>
      <c r="Y268" s="44">
        <v>1816581.72</v>
      </c>
      <c r="Z268" s="44">
        <v>153444.79999999999</v>
      </c>
      <c r="AA268" s="44">
        <v>156887.76</v>
      </c>
      <c r="AB268" s="44">
        <v>115285.88</v>
      </c>
      <c r="AC268" s="44">
        <f t="shared" ref="AC268:AC302" si="16">86.32*P268</f>
        <v>114115.04</v>
      </c>
      <c r="AD268" s="227">
        <v>5149776.53</v>
      </c>
      <c r="AE268" s="227">
        <v>5289153.4799999995</v>
      </c>
      <c r="AF268" s="244">
        <f t="shared" si="14"/>
        <v>139376.94999999925</v>
      </c>
      <c r="AG268" s="244">
        <f t="shared" si="15"/>
        <v>49.795266166487764</v>
      </c>
    </row>
    <row r="269" spans="1:33">
      <c r="A269" s="32">
        <v>850</v>
      </c>
      <c r="B269" s="229" t="s">
        <v>282</v>
      </c>
      <c r="C269" s="233">
        <v>2368</v>
      </c>
      <c r="D269" s="233">
        <v>2349</v>
      </c>
      <c r="E269" s="34">
        <v>118</v>
      </c>
      <c r="F269" s="34">
        <v>114</v>
      </c>
      <c r="G269" s="34">
        <v>20</v>
      </c>
      <c r="H269" s="34">
        <v>25</v>
      </c>
      <c r="I269" s="34">
        <v>193</v>
      </c>
      <c r="J269" s="34">
        <v>168</v>
      </c>
      <c r="K269" s="34">
        <v>109</v>
      </c>
      <c r="L269" s="34">
        <v>126</v>
      </c>
      <c r="M269" s="34">
        <v>1928</v>
      </c>
      <c r="N269" s="34">
        <v>1916</v>
      </c>
      <c r="O269" s="34">
        <v>1161</v>
      </c>
      <c r="P269" s="34">
        <v>1162</v>
      </c>
      <c r="R269" s="44">
        <v>997094.10000000009</v>
      </c>
      <c r="S269" s="44">
        <v>1000875.54</v>
      </c>
      <c r="T269" s="44">
        <v>179512</v>
      </c>
      <c r="U269" s="44">
        <v>233396.99999999997</v>
      </c>
      <c r="V269" s="44">
        <v>1460023.77</v>
      </c>
      <c r="W269" s="44">
        <v>1344189.84</v>
      </c>
      <c r="X269" s="44">
        <v>1410999.55</v>
      </c>
      <c r="Y269" s="44">
        <v>1708129.08</v>
      </c>
      <c r="Z269" s="44">
        <v>127517.92</v>
      </c>
      <c r="AA269" s="44">
        <v>131667.51999999999</v>
      </c>
      <c r="AB269" s="44">
        <v>96920.28</v>
      </c>
      <c r="AC269" s="44">
        <f t="shared" si="16"/>
        <v>100303.84</v>
      </c>
      <c r="AD269" s="227">
        <v>4272067.62</v>
      </c>
      <c r="AE269" s="227">
        <v>4518562.8199999994</v>
      </c>
      <c r="AF269" s="244">
        <f t="shared" si="14"/>
        <v>246495.19999999925</v>
      </c>
      <c r="AG269" s="244">
        <f t="shared" si="15"/>
        <v>104.93622818220487</v>
      </c>
    </row>
    <row r="270" spans="1:33">
      <c r="A270" s="32">
        <v>851</v>
      </c>
      <c r="B270" s="229" t="s">
        <v>283</v>
      </c>
      <c r="C270" s="233">
        <v>21018</v>
      </c>
      <c r="D270" s="233">
        <v>20959</v>
      </c>
      <c r="E270" s="34">
        <v>1099</v>
      </c>
      <c r="F270" s="34">
        <v>1057</v>
      </c>
      <c r="G270" s="34">
        <v>211</v>
      </c>
      <c r="H270" s="34">
        <v>207</v>
      </c>
      <c r="I270" s="34">
        <v>1475</v>
      </c>
      <c r="J270" s="34">
        <v>1406</v>
      </c>
      <c r="K270" s="34">
        <v>845</v>
      </c>
      <c r="L270" s="34">
        <v>866</v>
      </c>
      <c r="M270" s="34">
        <v>17388</v>
      </c>
      <c r="N270" s="34">
        <v>17423</v>
      </c>
      <c r="O270" s="34">
        <v>11394</v>
      </c>
      <c r="P270" s="34">
        <v>11373</v>
      </c>
      <c r="R270" s="44">
        <v>9286495.0500000007</v>
      </c>
      <c r="S270" s="44">
        <v>9280047.7700000014</v>
      </c>
      <c r="T270" s="44">
        <v>1893851.6</v>
      </c>
      <c r="U270" s="44">
        <v>1932527.16</v>
      </c>
      <c r="V270" s="44">
        <v>11158212.75</v>
      </c>
      <c r="W270" s="44">
        <v>11249588.779999999</v>
      </c>
      <c r="X270" s="44">
        <v>10938482.75</v>
      </c>
      <c r="Y270" s="44">
        <v>11739998.279999999</v>
      </c>
      <c r="Z270" s="44">
        <v>1150042.32</v>
      </c>
      <c r="AA270" s="44">
        <v>1197308.56</v>
      </c>
      <c r="AB270" s="44">
        <v>951171.12</v>
      </c>
      <c r="AC270" s="44">
        <f t="shared" si="16"/>
        <v>981717.35999999987</v>
      </c>
      <c r="AD270" s="227">
        <v>35378255.589999996</v>
      </c>
      <c r="AE270" s="227">
        <v>36381187.910000004</v>
      </c>
      <c r="AF270" s="244">
        <f t="shared" si="14"/>
        <v>1002932.3200000077</v>
      </c>
      <c r="AG270" s="244">
        <f t="shared" si="15"/>
        <v>47.852107447874793</v>
      </c>
    </row>
    <row r="271" spans="1:33">
      <c r="A271" s="32">
        <v>853</v>
      </c>
      <c r="B271" s="229" t="s">
        <v>284</v>
      </c>
      <c r="C271" s="233">
        <v>201863</v>
      </c>
      <c r="D271" s="233">
        <v>206073</v>
      </c>
      <c r="E271" s="34">
        <v>9371</v>
      </c>
      <c r="F271" s="34">
        <v>9508</v>
      </c>
      <c r="G271" s="34">
        <v>1602</v>
      </c>
      <c r="H271" s="34">
        <v>1576</v>
      </c>
      <c r="I271" s="34">
        <v>10202</v>
      </c>
      <c r="J271" s="34">
        <v>10325</v>
      </c>
      <c r="K271" s="34">
        <v>5115</v>
      </c>
      <c r="L271" s="34">
        <v>5253</v>
      </c>
      <c r="M271" s="34">
        <v>175573</v>
      </c>
      <c r="N271" s="34">
        <v>179411</v>
      </c>
      <c r="O271" s="34">
        <v>130708</v>
      </c>
      <c r="P271" s="34">
        <v>133939</v>
      </c>
      <c r="R271" s="44">
        <v>79184481.450000003</v>
      </c>
      <c r="S271" s="44">
        <v>83476531.88000001</v>
      </c>
      <c r="T271" s="44">
        <v>14378911.200000001</v>
      </c>
      <c r="U271" s="44">
        <v>14713346.879999999</v>
      </c>
      <c r="V271" s="44">
        <v>77177007.780000001</v>
      </c>
      <c r="W271" s="44">
        <v>82611667.25</v>
      </c>
      <c r="X271" s="44">
        <v>66213419.25</v>
      </c>
      <c r="Y271" s="44">
        <v>71212714.739999995</v>
      </c>
      <c r="Z271" s="44">
        <v>11612398.220000001</v>
      </c>
      <c r="AA271" s="44">
        <v>12329123.92</v>
      </c>
      <c r="AB271" s="44">
        <v>10911503.84</v>
      </c>
      <c r="AC271" s="44">
        <f t="shared" si="16"/>
        <v>11561614.479999999</v>
      </c>
      <c r="AD271" s="227">
        <v>259477721.74000001</v>
      </c>
      <c r="AE271" s="227">
        <v>275904999.14999998</v>
      </c>
      <c r="AF271" s="244">
        <f t="shared" si="14"/>
        <v>16427277.409999967</v>
      </c>
      <c r="AG271" s="244">
        <f t="shared" si="15"/>
        <v>79.715816288402493</v>
      </c>
    </row>
    <row r="272" spans="1:33">
      <c r="A272" s="32">
        <v>854</v>
      </c>
      <c r="B272" s="229" t="s">
        <v>285</v>
      </c>
      <c r="C272" s="233">
        <v>3253</v>
      </c>
      <c r="D272" s="233">
        <v>3191</v>
      </c>
      <c r="E272" s="34">
        <v>96</v>
      </c>
      <c r="F272" s="34">
        <v>102</v>
      </c>
      <c r="G272" s="34">
        <v>21</v>
      </c>
      <c r="H272" s="34">
        <v>10</v>
      </c>
      <c r="I272" s="34">
        <v>151</v>
      </c>
      <c r="J272" s="34">
        <v>149</v>
      </c>
      <c r="K272" s="34">
        <v>65</v>
      </c>
      <c r="L272" s="34">
        <v>69</v>
      </c>
      <c r="M272" s="34">
        <v>2920</v>
      </c>
      <c r="N272" s="34">
        <v>2861</v>
      </c>
      <c r="O272" s="34">
        <v>1462</v>
      </c>
      <c r="P272" s="34">
        <v>1408</v>
      </c>
      <c r="R272" s="44">
        <v>811195.20000000007</v>
      </c>
      <c r="S272" s="44">
        <v>895520.22000000009</v>
      </c>
      <c r="T272" s="44">
        <v>188487.6</v>
      </c>
      <c r="U272" s="44">
        <v>93358.799999999988</v>
      </c>
      <c r="V272" s="44">
        <v>1142298.3900000001</v>
      </c>
      <c r="W272" s="44">
        <v>1192168.3700000001</v>
      </c>
      <c r="X272" s="44">
        <v>841421.75</v>
      </c>
      <c r="Y272" s="44">
        <v>935404.02</v>
      </c>
      <c r="Z272" s="44">
        <v>193128.8</v>
      </c>
      <c r="AA272" s="44">
        <v>196607.91999999998</v>
      </c>
      <c r="AB272" s="44">
        <v>122047.76000000001</v>
      </c>
      <c r="AC272" s="44">
        <f t="shared" si="16"/>
        <v>121538.56</v>
      </c>
      <c r="AD272" s="227">
        <v>3298579.5</v>
      </c>
      <c r="AE272" s="227">
        <v>3434597.89</v>
      </c>
      <c r="AF272" s="244">
        <f t="shared" si="14"/>
        <v>136018.39000000013</v>
      </c>
      <c r="AG272" s="244">
        <f t="shared" si="15"/>
        <v>42.625631463491111</v>
      </c>
    </row>
    <row r="273" spans="1:33">
      <c r="A273" s="32">
        <v>857</v>
      </c>
      <c r="B273" s="229" t="s">
        <v>286</v>
      </c>
      <c r="C273" s="233">
        <v>2313</v>
      </c>
      <c r="D273" s="233">
        <v>2311</v>
      </c>
      <c r="E273" s="34">
        <v>58</v>
      </c>
      <c r="F273" s="34">
        <v>58</v>
      </c>
      <c r="G273" s="34">
        <v>14</v>
      </c>
      <c r="H273" s="34">
        <v>8</v>
      </c>
      <c r="I273" s="34">
        <v>102</v>
      </c>
      <c r="J273" s="34">
        <v>105</v>
      </c>
      <c r="K273" s="34">
        <v>65</v>
      </c>
      <c r="L273" s="34">
        <v>62</v>
      </c>
      <c r="M273" s="34">
        <v>2074</v>
      </c>
      <c r="N273" s="34">
        <v>2078</v>
      </c>
      <c r="O273" s="34">
        <v>1093</v>
      </c>
      <c r="P273" s="34">
        <v>1078</v>
      </c>
      <c r="R273" s="44">
        <v>490097.10000000003</v>
      </c>
      <c r="S273" s="44">
        <v>509217.38</v>
      </c>
      <c r="T273" s="44">
        <v>125658.40000000001</v>
      </c>
      <c r="U273" s="44">
        <v>74687.039999999994</v>
      </c>
      <c r="V273" s="44">
        <v>771618.78</v>
      </c>
      <c r="W273" s="44">
        <v>840118.65</v>
      </c>
      <c r="X273" s="44">
        <v>841421.75</v>
      </c>
      <c r="Y273" s="44">
        <v>840507.96</v>
      </c>
      <c r="Z273" s="44">
        <v>137174.36000000002</v>
      </c>
      <c r="AA273" s="44">
        <v>142800.16</v>
      </c>
      <c r="AB273" s="44">
        <v>91243.64</v>
      </c>
      <c r="AC273" s="44">
        <f t="shared" si="16"/>
        <v>93052.959999999992</v>
      </c>
      <c r="AD273" s="227">
        <v>2457214.0300000003</v>
      </c>
      <c r="AE273" s="227">
        <v>2500384.1500000004</v>
      </c>
      <c r="AF273" s="244">
        <f t="shared" si="14"/>
        <v>43170.120000000112</v>
      </c>
      <c r="AG273" s="244">
        <f t="shared" si="15"/>
        <v>18.68027693639122</v>
      </c>
    </row>
    <row r="274" spans="1:33">
      <c r="A274" s="32">
        <v>858</v>
      </c>
      <c r="B274" s="229" t="s">
        <v>287</v>
      </c>
      <c r="C274" s="233">
        <v>41338</v>
      </c>
      <c r="D274" s="233">
        <v>42225</v>
      </c>
      <c r="E274" s="34">
        <v>2369</v>
      </c>
      <c r="F274" s="34">
        <v>2407</v>
      </c>
      <c r="G274" s="34">
        <v>446</v>
      </c>
      <c r="H274" s="34">
        <v>433</v>
      </c>
      <c r="I274" s="34">
        <v>3109</v>
      </c>
      <c r="J274" s="34">
        <v>3066</v>
      </c>
      <c r="K274" s="34">
        <v>1821</v>
      </c>
      <c r="L274" s="34">
        <v>1769</v>
      </c>
      <c r="M274" s="34">
        <v>33593</v>
      </c>
      <c r="N274" s="34">
        <v>34550</v>
      </c>
      <c r="O274" s="34">
        <v>24737</v>
      </c>
      <c r="P274" s="34">
        <v>25332</v>
      </c>
      <c r="R274" s="44">
        <v>20017931.550000001</v>
      </c>
      <c r="S274" s="44">
        <v>21132521.27</v>
      </c>
      <c r="T274" s="44">
        <v>4003117.6</v>
      </c>
      <c r="U274" s="44">
        <v>4042436.0399999996</v>
      </c>
      <c r="V274" s="44">
        <v>23519243.010000002</v>
      </c>
      <c r="W274" s="44">
        <v>24531464.580000002</v>
      </c>
      <c r="X274" s="44">
        <v>23572753.950000003</v>
      </c>
      <c r="Y274" s="44">
        <v>23981590.02</v>
      </c>
      <c r="Z274" s="44">
        <v>2221841.02</v>
      </c>
      <c r="AA274" s="44">
        <v>2374276</v>
      </c>
      <c r="AB274" s="44">
        <v>2065044.76</v>
      </c>
      <c r="AC274" s="44">
        <f t="shared" si="16"/>
        <v>2186658.2399999998</v>
      </c>
      <c r="AD274" s="227">
        <v>75399931.890000015</v>
      </c>
      <c r="AE274" s="227">
        <v>78248946.149999991</v>
      </c>
      <c r="AF274" s="244">
        <f t="shared" si="14"/>
        <v>2849014.2599999756</v>
      </c>
      <c r="AG274" s="244">
        <f t="shared" si="15"/>
        <v>67.472214564830679</v>
      </c>
    </row>
    <row r="275" spans="1:33">
      <c r="A275" s="32">
        <v>859</v>
      </c>
      <c r="B275" s="229" t="s">
        <v>288</v>
      </c>
      <c r="C275" s="233">
        <v>6525</v>
      </c>
      <c r="D275" s="233">
        <v>6501</v>
      </c>
      <c r="E275" s="34">
        <v>590</v>
      </c>
      <c r="F275" s="34">
        <v>573</v>
      </c>
      <c r="G275" s="34">
        <v>113</v>
      </c>
      <c r="H275" s="34">
        <v>117</v>
      </c>
      <c r="I275" s="34">
        <v>832</v>
      </c>
      <c r="J275" s="34">
        <v>807</v>
      </c>
      <c r="K275" s="34">
        <v>488</v>
      </c>
      <c r="L275" s="34">
        <v>438</v>
      </c>
      <c r="M275" s="34">
        <v>4502</v>
      </c>
      <c r="N275" s="34">
        <v>4566</v>
      </c>
      <c r="O275" s="34">
        <v>3258</v>
      </c>
      <c r="P275" s="34">
        <v>3275</v>
      </c>
      <c r="R275" s="44">
        <v>4985470.5</v>
      </c>
      <c r="S275" s="44">
        <v>5030716.53</v>
      </c>
      <c r="T275" s="44">
        <v>1014242.8</v>
      </c>
      <c r="U275" s="44">
        <v>1092297.96</v>
      </c>
      <c r="V275" s="44">
        <v>6293988.4800000004</v>
      </c>
      <c r="W275" s="44">
        <v>6456911.9100000001</v>
      </c>
      <c r="X275" s="44">
        <v>6317135.6000000006</v>
      </c>
      <c r="Y275" s="44">
        <v>5937782.04</v>
      </c>
      <c r="Z275" s="44">
        <v>297762.28000000003</v>
      </c>
      <c r="AA275" s="44">
        <v>313775.52</v>
      </c>
      <c r="AB275" s="44">
        <v>271977.84000000003</v>
      </c>
      <c r="AC275" s="44">
        <f t="shared" si="16"/>
        <v>282698</v>
      </c>
      <c r="AD275" s="227">
        <v>19180577.500000004</v>
      </c>
      <c r="AE275" s="227">
        <v>19114181.960000001</v>
      </c>
      <c r="AF275" s="244">
        <f t="shared" si="14"/>
        <v>-66395.540000002831</v>
      </c>
      <c r="AG275" s="244">
        <f t="shared" si="15"/>
        <v>-10.213127211198712</v>
      </c>
    </row>
    <row r="276" spans="1:33">
      <c r="A276" s="32">
        <v>886</v>
      </c>
      <c r="B276" s="229" t="s">
        <v>289</v>
      </c>
      <c r="C276" s="233">
        <v>12533</v>
      </c>
      <c r="D276" s="233">
        <v>12382</v>
      </c>
      <c r="E276" s="34">
        <v>627</v>
      </c>
      <c r="F276" s="34">
        <v>610</v>
      </c>
      <c r="G276" s="34">
        <v>136</v>
      </c>
      <c r="H276" s="34">
        <v>107</v>
      </c>
      <c r="I276" s="34">
        <v>917</v>
      </c>
      <c r="J276" s="34">
        <v>896</v>
      </c>
      <c r="K276" s="34">
        <v>514</v>
      </c>
      <c r="L276" s="34">
        <v>504</v>
      </c>
      <c r="M276" s="34">
        <v>10339</v>
      </c>
      <c r="N276" s="34">
        <v>10265</v>
      </c>
      <c r="O276" s="34">
        <v>6569</v>
      </c>
      <c r="P276" s="34">
        <v>6462</v>
      </c>
      <c r="R276" s="44">
        <v>5298118.6500000004</v>
      </c>
      <c r="S276" s="44">
        <v>5355562.1000000006</v>
      </c>
      <c r="T276" s="44">
        <v>1220681.6000000001</v>
      </c>
      <c r="U276" s="44">
        <v>998939.15999999992</v>
      </c>
      <c r="V276" s="44">
        <v>6937004.1299999999</v>
      </c>
      <c r="W276" s="44">
        <v>7169012.4800000004</v>
      </c>
      <c r="X276" s="44">
        <v>6653704.3000000007</v>
      </c>
      <c r="Y276" s="44">
        <v>6832516.3200000003</v>
      </c>
      <c r="Z276" s="44">
        <v>683821.46</v>
      </c>
      <c r="AA276" s="44">
        <v>705410.8</v>
      </c>
      <c r="AB276" s="44">
        <v>548380.12</v>
      </c>
      <c r="AC276" s="44">
        <f t="shared" si="16"/>
        <v>557799.84</v>
      </c>
      <c r="AD276" s="227">
        <v>21341710.260000002</v>
      </c>
      <c r="AE276" s="227">
        <v>21619240.700000003</v>
      </c>
      <c r="AF276" s="244">
        <f t="shared" si="14"/>
        <v>277530.44000000134</v>
      </c>
      <c r="AG276" s="244">
        <f t="shared" si="15"/>
        <v>22.41402358262004</v>
      </c>
    </row>
    <row r="277" spans="1:33">
      <c r="A277" s="32">
        <v>887</v>
      </c>
      <c r="B277" s="229" t="s">
        <v>290</v>
      </c>
      <c r="C277" s="233">
        <v>4568</v>
      </c>
      <c r="D277" s="233">
        <v>4493</v>
      </c>
      <c r="E277" s="34">
        <v>180</v>
      </c>
      <c r="F277" s="34">
        <v>159</v>
      </c>
      <c r="G277" s="34">
        <v>36</v>
      </c>
      <c r="H277" s="34">
        <v>38</v>
      </c>
      <c r="I277" s="34">
        <v>251</v>
      </c>
      <c r="J277" s="34">
        <v>242</v>
      </c>
      <c r="K277" s="34">
        <v>144</v>
      </c>
      <c r="L277" s="34">
        <v>132</v>
      </c>
      <c r="M277" s="34">
        <v>3957</v>
      </c>
      <c r="N277" s="34">
        <v>3922</v>
      </c>
      <c r="O277" s="34">
        <v>2272</v>
      </c>
      <c r="P277" s="34">
        <v>2247</v>
      </c>
      <c r="R277" s="44">
        <v>1520991.0000000002</v>
      </c>
      <c r="S277" s="44">
        <v>1395957.99</v>
      </c>
      <c r="T277" s="44">
        <v>323121.60000000003</v>
      </c>
      <c r="U277" s="44">
        <v>354763.43999999994</v>
      </c>
      <c r="V277" s="44">
        <v>1898787.3900000001</v>
      </c>
      <c r="W277" s="44">
        <v>1936273.46</v>
      </c>
      <c r="X277" s="44">
        <v>1864072.8</v>
      </c>
      <c r="Y277" s="44">
        <v>1789468.56</v>
      </c>
      <c r="Z277" s="44">
        <v>261715.98</v>
      </c>
      <c r="AA277" s="44">
        <v>269519.83999999997</v>
      </c>
      <c r="AB277" s="44">
        <v>189666.56</v>
      </c>
      <c r="AC277" s="44">
        <f t="shared" si="16"/>
        <v>193961.03999999998</v>
      </c>
      <c r="AD277" s="227">
        <v>6058355.3300000001</v>
      </c>
      <c r="AE277" s="227">
        <v>5939944.3299999991</v>
      </c>
      <c r="AF277" s="244">
        <f t="shared" si="14"/>
        <v>-118411.00000000093</v>
      </c>
      <c r="AG277" s="244">
        <f t="shared" si="15"/>
        <v>-26.354551524594019</v>
      </c>
    </row>
    <row r="278" spans="1:33">
      <c r="A278" s="32">
        <v>889</v>
      </c>
      <c r="B278" s="229" t="s">
        <v>291</v>
      </c>
      <c r="C278" s="233">
        <v>2491</v>
      </c>
      <c r="D278" s="233">
        <v>2466</v>
      </c>
      <c r="E278" s="34">
        <v>100</v>
      </c>
      <c r="F278" s="34">
        <v>105</v>
      </c>
      <c r="G278" s="34">
        <v>19</v>
      </c>
      <c r="H278" s="34">
        <v>16</v>
      </c>
      <c r="I278" s="34">
        <v>187</v>
      </c>
      <c r="J278" s="34">
        <v>172</v>
      </c>
      <c r="K278" s="34">
        <v>78</v>
      </c>
      <c r="L278" s="34">
        <v>96</v>
      </c>
      <c r="M278" s="34">
        <v>2107</v>
      </c>
      <c r="N278" s="34">
        <v>2077</v>
      </c>
      <c r="O278" s="34">
        <v>1210</v>
      </c>
      <c r="P278" s="34">
        <v>1190</v>
      </c>
      <c r="R278" s="44">
        <v>844995.00000000012</v>
      </c>
      <c r="S278" s="44">
        <v>921859.05</v>
      </c>
      <c r="T278" s="44">
        <v>170536.4</v>
      </c>
      <c r="U278" s="44">
        <v>149374.07999999999</v>
      </c>
      <c r="V278" s="44">
        <v>1414634.4300000002</v>
      </c>
      <c r="W278" s="44">
        <v>1376194.36</v>
      </c>
      <c r="X278" s="44">
        <v>1009706.1000000001</v>
      </c>
      <c r="Y278" s="44">
        <v>1301431.68</v>
      </c>
      <c r="Z278" s="44">
        <v>139356.98000000001</v>
      </c>
      <c r="AA278" s="44">
        <v>142731.44</v>
      </c>
      <c r="AB278" s="44">
        <v>101010.8</v>
      </c>
      <c r="AC278" s="44">
        <f t="shared" si="16"/>
        <v>102720.79999999999</v>
      </c>
      <c r="AD278" s="227">
        <v>3680239.71</v>
      </c>
      <c r="AE278" s="227">
        <v>3994311.4099999997</v>
      </c>
      <c r="AF278" s="244">
        <f t="shared" si="14"/>
        <v>314071.69999999972</v>
      </c>
      <c r="AG278" s="244">
        <f t="shared" si="15"/>
        <v>127.36078669910775</v>
      </c>
    </row>
    <row r="279" spans="1:33">
      <c r="A279" s="32">
        <v>890</v>
      </c>
      <c r="B279" s="229" t="s">
        <v>292</v>
      </c>
      <c r="C279" s="233">
        <v>1139</v>
      </c>
      <c r="D279" s="233">
        <v>1137</v>
      </c>
      <c r="E279" s="34">
        <v>41</v>
      </c>
      <c r="F279" s="34">
        <v>50</v>
      </c>
      <c r="G279" s="34">
        <v>8</v>
      </c>
      <c r="H279" s="34">
        <v>8</v>
      </c>
      <c r="I279" s="34">
        <v>56</v>
      </c>
      <c r="J279" s="34">
        <v>55</v>
      </c>
      <c r="K279" s="34">
        <v>40</v>
      </c>
      <c r="L279" s="34">
        <v>33</v>
      </c>
      <c r="M279" s="34">
        <v>994</v>
      </c>
      <c r="N279" s="34">
        <v>991</v>
      </c>
      <c r="O279" s="34">
        <v>600</v>
      </c>
      <c r="P279" s="34">
        <v>603</v>
      </c>
      <c r="R279" s="44">
        <v>346447.95</v>
      </c>
      <c r="S279" s="44">
        <v>438980.5</v>
      </c>
      <c r="T279" s="44">
        <v>71804.800000000003</v>
      </c>
      <c r="U279" s="44">
        <v>74687.039999999994</v>
      </c>
      <c r="V279" s="44">
        <v>423633.84</v>
      </c>
      <c r="W279" s="44">
        <v>440062.15</v>
      </c>
      <c r="X279" s="44">
        <v>517798</v>
      </c>
      <c r="Y279" s="44">
        <v>447367.14</v>
      </c>
      <c r="Z279" s="44">
        <v>65743.16</v>
      </c>
      <c r="AA279" s="44">
        <v>68101.52</v>
      </c>
      <c r="AB279" s="44">
        <v>50088</v>
      </c>
      <c r="AC279" s="44">
        <f t="shared" si="16"/>
        <v>52050.96</v>
      </c>
      <c r="AD279" s="227">
        <v>1475515.75</v>
      </c>
      <c r="AE279" s="227">
        <v>1521249.31</v>
      </c>
      <c r="AF279" s="244">
        <f t="shared" si="14"/>
        <v>45733.560000000056</v>
      </c>
      <c r="AG279" s="244">
        <f t="shared" si="15"/>
        <v>40.223007915567329</v>
      </c>
    </row>
    <row r="280" spans="1:33">
      <c r="A280" s="32">
        <v>892</v>
      </c>
      <c r="B280" s="229" t="s">
        <v>293</v>
      </c>
      <c r="C280" s="233">
        <v>3615</v>
      </c>
      <c r="D280" s="233">
        <v>3657</v>
      </c>
      <c r="E280" s="34">
        <v>284</v>
      </c>
      <c r="F280" s="34">
        <v>301</v>
      </c>
      <c r="G280" s="34">
        <v>50</v>
      </c>
      <c r="H280" s="34">
        <v>59</v>
      </c>
      <c r="I280" s="34">
        <v>392</v>
      </c>
      <c r="J280" s="34">
        <v>376</v>
      </c>
      <c r="K280" s="34">
        <v>212</v>
      </c>
      <c r="L280" s="34">
        <v>211</v>
      </c>
      <c r="M280" s="34">
        <v>2677</v>
      </c>
      <c r="N280" s="34">
        <v>2710</v>
      </c>
      <c r="O280" s="34">
        <v>1815</v>
      </c>
      <c r="P280" s="34">
        <v>1830</v>
      </c>
      <c r="R280" s="44">
        <v>2399785.8000000003</v>
      </c>
      <c r="S280" s="44">
        <v>2642662.6100000003</v>
      </c>
      <c r="T280" s="44">
        <v>448780</v>
      </c>
      <c r="U280" s="44">
        <v>550816.91999999993</v>
      </c>
      <c r="V280" s="44">
        <v>2965436.8800000004</v>
      </c>
      <c r="W280" s="44">
        <v>3008424.88</v>
      </c>
      <c r="X280" s="44">
        <v>2744329.4000000004</v>
      </c>
      <c r="Y280" s="44">
        <v>2860438.38</v>
      </c>
      <c r="Z280" s="44">
        <v>177056.78</v>
      </c>
      <c r="AA280" s="44">
        <v>186231.19999999998</v>
      </c>
      <c r="AB280" s="44">
        <v>151516.20000000001</v>
      </c>
      <c r="AC280" s="44">
        <f t="shared" si="16"/>
        <v>157965.59999999998</v>
      </c>
      <c r="AD280" s="227">
        <v>8886905.0600000005</v>
      </c>
      <c r="AE280" s="227">
        <v>9406539.589999998</v>
      </c>
      <c r="AF280" s="244">
        <f t="shared" si="14"/>
        <v>519634.52999999747</v>
      </c>
      <c r="AG280" s="244">
        <f t="shared" si="15"/>
        <v>142.09311730926919</v>
      </c>
    </row>
    <row r="281" spans="1:33">
      <c r="A281" s="32">
        <v>893</v>
      </c>
      <c r="B281" s="229" t="s">
        <v>294</v>
      </c>
      <c r="C281" s="233">
        <v>7500</v>
      </c>
      <c r="D281" s="233">
        <v>7439</v>
      </c>
      <c r="E281" s="34">
        <v>451</v>
      </c>
      <c r="F281" s="34">
        <v>451</v>
      </c>
      <c r="G281" s="34">
        <v>73</v>
      </c>
      <c r="H281" s="34">
        <v>72</v>
      </c>
      <c r="I281" s="34">
        <v>593</v>
      </c>
      <c r="J281" s="34">
        <v>572</v>
      </c>
      <c r="K281" s="34">
        <v>314</v>
      </c>
      <c r="L281" s="34">
        <v>292</v>
      </c>
      <c r="M281" s="34">
        <v>6069</v>
      </c>
      <c r="N281" s="34">
        <v>6052</v>
      </c>
      <c r="O281" s="34">
        <v>3905</v>
      </c>
      <c r="P281" s="34">
        <v>3872</v>
      </c>
      <c r="R281" s="44">
        <v>3810927.45</v>
      </c>
      <c r="S281" s="44">
        <v>3959604.1100000003</v>
      </c>
      <c r="T281" s="44">
        <v>655218.80000000005</v>
      </c>
      <c r="U281" s="44">
        <v>672183.36</v>
      </c>
      <c r="V281" s="44">
        <v>4485979.7700000005</v>
      </c>
      <c r="W281" s="44">
        <v>4576646.3600000003</v>
      </c>
      <c r="X281" s="44">
        <v>4064714.3000000003</v>
      </c>
      <c r="Y281" s="44">
        <v>3958521.36</v>
      </c>
      <c r="Z281" s="44">
        <v>401403.66</v>
      </c>
      <c r="AA281" s="44">
        <v>415893.44</v>
      </c>
      <c r="AB281" s="44">
        <v>325989.40000000002</v>
      </c>
      <c r="AC281" s="44">
        <f t="shared" si="16"/>
        <v>334231.03999999998</v>
      </c>
      <c r="AD281" s="227">
        <v>13744233.380000001</v>
      </c>
      <c r="AE281" s="227">
        <v>13917079.67</v>
      </c>
      <c r="AF281" s="244">
        <f t="shared" si="14"/>
        <v>172846.28999999911</v>
      </c>
      <c r="AG281" s="244">
        <f t="shared" si="15"/>
        <v>23.235151230003911</v>
      </c>
    </row>
    <row r="282" spans="1:33">
      <c r="A282" s="32">
        <v>895</v>
      </c>
      <c r="B282" s="229" t="s">
        <v>295</v>
      </c>
      <c r="C282" s="233">
        <v>14938</v>
      </c>
      <c r="D282" s="233">
        <v>14814</v>
      </c>
      <c r="E282" s="34">
        <v>620</v>
      </c>
      <c r="F282" s="34">
        <v>597</v>
      </c>
      <c r="G282" s="34">
        <v>116</v>
      </c>
      <c r="H282" s="34">
        <v>112</v>
      </c>
      <c r="I282" s="34">
        <v>879</v>
      </c>
      <c r="J282" s="34">
        <v>855</v>
      </c>
      <c r="K282" s="34">
        <v>470</v>
      </c>
      <c r="L282" s="34">
        <v>467</v>
      </c>
      <c r="M282" s="34">
        <v>12853</v>
      </c>
      <c r="N282" s="34">
        <v>12783</v>
      </c>
      <c r="O282" s="34">
        <v>7881</v>
      </c>
      <c r="P282" s="34">
        <v>7785</v>
      </c>
      <c r="R282" s="44">
        <v>5238969</v>
      </c>
      <c r="S282" s="44">
        <v>5241427.17</v>
      </c>
      <c r="T282" s="44">
        <v>1041169.6000000001</v>
      </c>
      <c r="U282" s="44">
        <v>1045618.5599999999</v>
      </c>
      <c r="V282" s="44">
        <v>6649538.3100000005</v>
      </c>
      <c r="W282" s="44">
        <v>6840966.1500000004</v>
      </c>
      <c r="X282" s="44">
        <v>6084126.5</v>
      </c>
      <c r="Y282" s="44">
        <v>6330922.8600000003</v>
      </c>
      <c r="Z282" s="44">
        <v>850097.42</v>
      </c>
      <c r="AA282" s="44">
        <v>878447.76</v>
      </c>
      <c r="AB282" s="44">
        <v>657905.88</v>
      </c>
      <c r="AC282" s="44">
        <f t="shared" si="16"/>
        <v>672001.2</v>
      </c>
      <c r="AD282" s="227">
        <v>20521806.710000001</v>
      </c>
      <c r="AE282" s="227">
        <v>21009383.699999999</v>
      </c>
      <c r="AF282" s="244">
        <f t="shared" si="14"/>
        <v>487576.98999999836</v>
      </c>
      <c r="AG282" s="244">
        <f t="shared" si="15"/>
        <v>32.913257054137866</v>
      </c>
    </row>
    <row r="283" spans="1:33">
      <c r="A283" s="32">
        <v>905</v>
      </c>
      <c r="B283" s="229" t="s">
        <v>296</v>
      </c>
      <c r="C283" s="233">
        <v>68956</v>
      </c>
      <c r="D283" s="233">
        <v>70361</v>
      </c>
      <c r="E283" s="34">
        <v>3325</v>
      </c>
      <c r="F283" s="34">
        <v>3354</v>
      </c>
      <c r="G283" s="34">
        <v>598</v>
      </c>
      <c r="H283" s="34">
        <v>589</v>
      </c>
      <c r="I283" s="34">
        <v>4300</v>
      </c>
      <c r="J283" s="34">
        <v>4281</v>
      </c>
      <c r="K283" s="34">
        <v>2264</v>
      </c>
      <c r="L283" s="34">
        <v>2249</v>
      </c>
      <c r="M283" s="34">
        <v>58469</v>
      </c>
      <c r="N283" s="34">
        <v>59888</v>
      </c>
      <c r="O283" s="34">
        <v>42721</v>
      </c>
      <c r="P283" s="34">
        <v>43929</v>
      </c>
      <c r="R283" s="44">
        <v>28096083.750000004</v>
      </c>
      <c r="S283" s="44">
        <v>29446811.940000001</v>
      </c>
      <c r="T283" s="44">
        <v>5367408.8</v>
      </c>
      <c r="U283" s="44">
        <v>5498833.3199999994</v>
      </c>
      <c r="V283" s="44">
        <v>32529027</v>
      </c>
      <c r="W283" s="44">
        <v>34252837.530000001</v>
      </c>
      <c r="X283" s="44">
        <v>29307366.800000001</v>
      </c>
      <c r="Y283" s="44">
        <v>30488748.419999998</v>
      </c>
      <c r="Z283" s="44">
        <v>3867139.66</v>
      </c>
      <c r="AA283" s="44">
        <v>4115503.36</v>
      </c>
      <c r="AB283" s="44">
        <v>3566349.08</v>
      </c>
      <c r="AC283" s="44">
        <f t="shared" si="16"/>
        <v>3791951.28</v>
      </c>
      <c r="AD283" s="227">
        <v>102733375.09</v>
      </c>
      <c r="AE283" s="227">
        <v>107594685.84999999</v>
      </c>
      <c r="AF283" s="244">
        <f t="shared" si="14"/>
        <v>4861310.7599999905</v>
      </c>
      <c r="AG283" s="244">
        <f t="shared" si="15"/>
        <v>69.090984494250947</v>
      </c>
    </row>
    <row r="284" spans="1:33">
      <c r="A284" s="32">
        <v>908</v>
      </c>
      <c r="B284" s="229" t="s">
        <v>297</v>
      </c>
      <c r="C284" s="233">
        <v>20694</v>
      </c>
      <c r="D284" s="233">
        <v>20847</v>
      </c>
      <c r="E284" s="34">
        <v>934</v>
      </c>
      <c r="F284" s="34">
        <v>901</v>
      </c>
      <c r="G284" s="34">
        <v>171</v>
      </c>
      <c r="H284" s="34">
        <v>189</v>
      </c>
      <c r="I284" s="34">
        <v>1383</v>
      </c>
      <c r="J284" s="34">
        <v>1354</v>
      </c>
      <c r="K284" s="34">
        <v>803</v>
      </c>
      <c r="L284" s="34">
        <v>785</v>
      </c>
      <c r="M284" s="34">
        <v>17403</v>
      </c>
      <c r="N284" s="34">
        <v>17618</v>
      </c>
      <c r="O284" s="34">
        <v>11040</v>
      </c>
      <c r="P284" s="34">
        <v>11189</v>
      </c>
      <c r="R284" s="44">
        <v>7892253.3000000007</v>
      </c>
      <c r="S284" s="44">
        <v>7910428.6100000003</v>
      </c>
      <c r="T284" s="44">
        <v>1534827.6</v>
      </c>
      <c r="U284" s="44">
        <v>1764481.3199999998</v>
      </c>
      <c r="V284" s="44">
        <v>10462242.870000001</v>
      </c>
      <c r="W284" s="44">
        <v>10833530.02</v>
      </c>
      <c r="X284" s="44">
        <v>10394794.850000001</v>
      </c>
      <c r="Y284" s="44">
        <v>10641915.300000001</v>
      </c>
      <c r="Z284" s="44">
        <v>1151034.42</v>
      </c>
      <c r="AA284" s="44">
        <v>1210708.96</v>
      </c>
      <c r="AB284" s="44">
        <v>921619.20000000007</v>
      </c>
      <c r="AC284" s="44">
        <f t="shared" si="16"/>
        <v>965834.48</v>
      </c>
      <c r="AD284" s="227">
        <v>32356772.240000006</v>
      </c>
      <c r="AE284" s="227">
        <v>33326898.690000001</v>
      </c>
      <c r="AF284" s="244">
        <f t="shared" si="14"/>
        <v>970126.44999999553</v>
      </c>
      <c r="AG284" s="244">
        <f t="shared" si="15"/>
        <v>46.535542284261311</v>
      </c>
    </row>
    <row r="285" spans="1:33">
      <c r="A285" s="32">
        <v>915</v>
      </c>
      <c r="B285" s="229" t="s">
        <v>298</v>
      </c>
      <c r="C285" s="233">
        <v>19727</v>
      </c>
      <c r="D285" s="233">
        <v>19669</v>
      </c>
      <c r="E285" s="34">
        <v>727</v>
      </c>
      <c r="F285" s="34">
        <v>706</v>
      </c>
      <c r="G285" s="34">
        <v>146</v>
      </c>
      <c r="H285" s="34">
        <v>131</v>
      </c>
      <c r="I285" s="34">
        <v>971</v>
      </c>
      <c r="J285" s="34">
        <v>966</v>
      </c>
      <c r="K285" s="34">
        <v>590</v>
      </c>
      <c r="L285" s="34">
        <v>549</v>
      </c>
      <c r="M285" s="34">
        <v>17293</v>
      </c>
      <c r="N285" s="34">
        <v>17317</v>
      </c>
      <c r="O285" s="34">
        <v>10248</v>
      </c>
      <c r="P285" s="34">
        <v>10202</v>
      </c>
      <c r="R285" s="44">
        <v>6143113.6500000004</v>
      </c>
      <c r="S285" s="44">
        <v>6198404.6600000001</v>
      </c>
      <c r="T285" s="44">
        <v>1310437.6000000001</v>
      </c>
      <c r="U285" s="44">
        <v>1223000.2799999998</v>
      </c>
      <c r="V285" s="44">
        <v>7345508.1900000004</v>
      </c>
      <c r="W285" s="44">
        <v>7729091.5800000001</v>
      </c>
      <c r="X285" s="44">
        <v>7637520.5</v>
      </c>
      <c r="Y285" s="44">
        <v>7442562.4199999999</v>
      </c>
      <c r="Z285" s="44">
        <v>1143759.02</v>
      </c>
      <c r="AA285" s="44">
        <v>1190024.24</v>
      </c>
      <c r="AB285" s="44">
        <v>855503.04</v>
      </c>
      <c r="AC285" s="44">
        <f t="shared" si="16"/>
        <v>880636.6399999999</v>
      </c>
      <c r="AD285" s="227">
        <v>24435842</v>
      </c>
      <c r="AE285" s="227">
        <v>24663719.819999997</v>
      </c>
      <c r="AF285" s="244">
        <f t="shared" si="14"/>
        <v>227877.81999999657</v>
      </c>
      <c r="AG285" s="244">
        <f t="shared" si="15"/>
        <v>11.585633229955594</v>
      </c>
    </row>
    <row r="286" spans="1:33">
      <c r="A286" s="32">
        <v>918</v>
      </c>
      <c r="B286" s="229" t="s">
        <v>299</v>
      </c>
      <c r="C286" s="233">
        <v>2245</v>
      </c>
      <c r="D286" s="233">
        <v>2246</v>
      </c>
      <c r="E286" s="34">
        <v>108</v>
      </c>
      <c r="F286" s="34">
        <v>107</v>
      </c>
      <c r="G286" s="34">
        <v>17</v>
      </c>
      <c r="H286" s="34">
        <v>22</v>
      </c>
      <c r="I286" s="34">
        <v>136</v>
      </c>
      <c r="J286" s="34">
        <v>131</v>
      </c>
      <c r="K286" s="34">
        <v>72</v>
      </c>
      <c r="L286" s="34">
        <v>74</v>
      </c>
      <c r="M286" s="34">
        <v>1912</v>
      </c>
      <c r="N286" s="34">
        <v>1912</v>
      </c>
      <c r="O286" s="34">
        <v>1184</v>
      </c>
      <c r="P286" s="34">
        <v>1184</v>
      </c>
      <c r="R286" s="44">
        <v>912594.60000000009</v>
      </c>
      <c r="S286" s="44">
        <v>939418.27</v>
      </c>
      <c r="T286" s="44">
        <v>152585.20000000001</v>
      </c>
      <c r="U286" s="44">
        <v>205389.36</v>
      </c>
      <c r="V286" s="44">
        <v>1028825.04</v>
      </c>
      <c r="W286" s="44">
        <v>1048148.03</v>
      </c>
      <c r="X286" s="44">
        <v>932036.4</v>
      </c>
      <c r="Y286" s="44">
        <v>1003186.92</v>
      </c>
      <c r="Z286" s="44">
        <v>126459.68000000001</v>
      </c>
      <c r="AA286" s="44">
        <v>131392.63999999998</v>
      </c>
      <c r="AB286" s="44">
        <v>98840.320000000007</v>
      </c>
      <c r="AC286" s="44">
        <f t="shared" si="16"/>
        <v>102202.87999999999</v>
      </c>
      <c r="AD286" s="227">
        <v>3251341.24</v>
      </c>
      <c r="AE286" s="227">
        <v>3429738.1</v>
      </c>
      <c r="AF286" s="244">
        <f t="shared" si="14"/>
        <v>178396.85999999987</v>
      </c>
      <c r="AG286" s="244">
        <f t="shared" si="15"/>
        <v>79.428699910952744</v>
      </c>
    </row>
    <row r="287" spans="1:33">
      <c r="A287" s="32">
        <v>921</v>
      </c>
      <c r="B287" s="229" t="s">
        <v>300</v>
      </c>
      <c r="C287" s="233">
        <v>1895</v>
      </c>
      <c r="D287" s="233">
        <v>1851</v>
      </c>
      <c r="E287" s="34">
        <v>45</v>
      </c>
      <c r="F287" s="34">
        <v>44</v>
      </c>
      <c r="G287" s="34">
        <v>7</v>
      </c>
      <c r="H287" s="34">
        <v>9</v>
      </c>
      <c r="I287" s="34">
        <v>74</v>
      </c>
      <c r="J287" s="34">
        <v>68</v>
      </c>
      <c r="K287" s="34">
        <v>51</v>
      </c>
      <c r="L287" s="34">
        <v>53</v>
      </c>
      <c r="M287" s="34">
        <v>1718</v>
      </c>
      <c r="N287" s="34">
        <v>1677</v>
      </c>
      <c r="O287" s="34">
        <v>864</v>
      </c>
      <c r="P287" s="34">
        <v>835</v>
      </c>
      <c r="R287" s="44">
        <v>380247.75000000006</v>
      </c>
      <c r="S287" s="44">
        <v>386302.84</v>
      </c>
      <c r="T287" s="44">
        <v>62829.200000000004</v>
      </c>
      <c r="U287" s="44">
        <v>84022.92</v>
      </c>
      <c r="V287" s="44">
        <v>559801.86</v>
      </c>
      <c r="W287" s="44">
        <v>544076.84</v>
      </c>
      <c r="X287" s="44">
        <v>660192.45000000007</v>
      </c>
      <c r="Y287" s="44">
        <v>718498.74</v>
      </c>
      <c r="Z287" s="44">
        <v>113628.52</v>
      </c>
      <c r="AA287" s="44">
        <v>115243.44</v>
      </c>
      <c r="AB287" s="44">
        <v>72126.720000000001</v>
      </c>
      <c r="AC287" s="44">
        <f t="shared" si="16"/>
        <v>72077.2</v>
      </c>
      <c r="AD287" s="227">
        <v>1848826.5000000002</v>
      </c>
      <c r="AE287" s="227">
        <v>1920221.9799999997</v>
      </c>
      <c r="AF287" s="244">
        <f t="shared" si="14"/>
        <v>71395.479999999516</v>
      </c>
      <c r="AG287" s="244">
        <f t="shared" si="15"/>
        <v>38.571301998919239</v>
      </c>
    </row>
    <row r="288" spans="1:33">
      <c r="A288" s="32">
        <v>922</v>
      </c>
      <c r="B288" s="229" t="s">
        <v>301</v>
      </c>
      <c r="C288" s="233">
        <v>4469</v>
      </c>
      <c r="D288" s="233">
        <v>4511</v>
      </c>
      <c r="E288" s="34">
        <v>256</v>
      </c>
      <c r="F288" s="34">
        <v>265</v>
      </c>
      <c r="G288" s="34">
        <v>55</v>
      </c>
      <c r="H288" s="34">
        <v>49</v>
      </c>
      <c r="I288" s="34">
        <v>390</v>
      </c>
      <c r="J288" s="34">
        <v>386</v>
      </c>
      <c r="K288" s="34">
        <v>218</v>
      </c>
      <c r="L288" s="34">
        <v>218</v>
      </c>
      <c r="M288" s="34">
        <v>3550</v>
      </c>
      <c r="N288" s="34">
        <v>3593</v>
      </c>
      <c r="O288" s="34">
        <v>2552</v>
      </c>
      <c r="P288" s="34">
        <v>2568</v>
      </c>
      <c r="R288" s="44">
        <v>2163187.2000000002</v>
      </c>
      <c r="S288" s="44">
        <v>2326596.6500000004</v>
      </c>
      <c r="T288" s="44">
        <v>493658</v>
      </c>
      <c r="U288" s="44">
        <v>457458.11999999994</v>
      </c>
      <c r="V288" s="44">
        <v>2950307.1</v>
      </c>
      <c r="W288" s="44">
        <v>3088436.18</v>
      </c>
      <c r="X288" s="44">
        <v>2821999.1</v>
      </c>
      <c r="Y288" s="44">
        <v>2955334.44</v>
      </c>
      <c r="Z288" s="44">
        <v>234797</v>
      </c>
      <c r="AA288" s="44">
        <v>246910.96</v>
      </c>
      <c r="AB288" s="44">
        <v>213040.96000000002</v>
      </c>
      <c r="AC288" s="44">
        <f t="shared" si="16"/>
        <v>221669.75999999998</v>
      </c>
      <c r="AD288" s="227">
        <v>8876989.3600000013</v>
      </c>
      <c r="AE288" s="227">
        <v>9296406.1100000013</v>
      </c>
      <c r="AF288" s="244">
        <f t="shared" si="14"/>
        <v>419416.75</v>
      </c>
      <c r="AG288" s="244">
        <f t="shared" si="15"/>
        <v>92.976446464198631</v>
      </c>
    </row>
    <row r="289" spans="1:33">
      <c r="A289" s="32">
        <v>924</v>
      </c>
      <c r="B289" s="229" t="s">
        <v>302</v>
      </c>
      <c r="C289" s="233">
        <v>2936</v>
      </c>
      <c r="D289" s="233">
        <v>2931</v>
      </c>
      <c r="E289" s="34">
        <v>126</v>
      </c>
      <c r="F289" s="34">
        <v>124</v>
      </c>
      <c r="G289" s="34">
        <v>26</v>
      </c>
      <c r="H289" s="34">
        <v>19</v>
      </c>
      <c r="I289" s="34">
        <v>180</v>
      </c>
      <c r="J289" s="34">
        <v>176</v>
      </c>
      <c r="K289" s="34">
        <v>126</v>
      </c>
      <c r="L289" s="34">
        <v>119</v>
      </c>
      <c r="M289" s="34">
        <v>2478</v>
      </c>
      <c r="N289" s="34">
        <v>2493</v>
      </c>
      <c r="O289" s="34">
        <v>1447</v>
      </c>
      <c r="P289" s="34">
        <v>1444</v>
      </c>
      <c r="R289" s="44">
        <v>1064693.7000000002</v>
      </c>
      <c r="S289" s="44">
        <v>1088671.6400000001</v>
      </c>
      <c r="T289" s="44">
        <v>233365.6</v>
      </c>
      <c r="U289" s="44">
        <v>177381.71999999997</v>
      </c>
      <c r="V289" s="44">
        <v>1361680.2</v>
      </c>
      <c r="W289" s="44">
        <v>1408198.8800000001</v>
      </c>
      <c r="X289" s="44">
        <v>1631063.7000000002</v>
      </c>
      <c r="Y289" s="44">
        <v>1613233.02</v>
      </c>
      <c r="Z289" s="44">
        <v>163894.92000000001</v>
      </c>
      <c r="AA289" s="44">
        <v>171318.96</v>
      </c>
      <c r="AB289" s="44">
        <v>120795.56000000001</v>
      </c>
      <c r="AC289" s="44">
        <f t="shared" si="16"/>
        <v>124646.07999999999</v>
      </c>
      <c r="AD289" s="227">
        <v>4575493.68</v>
      </c>
      <c r="AE289" s="227">
        <v>4583450.3</v>
      </c>
      <c r="AF289" s="244">
        <f t="shared" si="14"/>
        <v>7956.6200000001118</v>
      </c>
      <c r="AG289" s="244">
        <f t="shared" si="15"/>
        <v>2.7146434663937602</v>
      </c>
    </row>
    <row r="290" spans="1:33">
      <c r="A290" s="32">
        <v>925</v>
      </c>
      <c r="B290" s="229" t="s">
        <v>303</v>
      </c>
      <c r="C290" s="233">
        <v>3387</v>
      </c>
      <c r="D290" s="233">
        <v>3352</v>
      </c>
      <c r="E290" s="34">
        <v>132</v>
      </c>
      <c r="F290" s="34">
        <v>123</v>
      </c>
      <c r="G290" s="34">
        <v>31</v>
      </c>
      <c r="H290" s="34">
        <v>33</v>
      </c>
      <c r="I290" s="34">
        <v>231</v>
      </c>
      <c r="J290" s="34">
        <v>224</v>
      </c>
      <c r="K290" s="34">
        <v>117</v>
      </c>
      <c r="L290" s="34">
        <v>136</v>
      </c>
      <c r="M290" s="34">
        <v>2876</v>
      </c>
      <c r="N290" s="34">
        <v>2836</v>
      </c>
      <c r="O290" s="34">
        <v>1837</v>
      </c>
      <c r="P290" s="34">
        <v>1796</v>
      </c>
      <c r="R290" s="44">
        <v>1115393.4000000001</v>
      </c>
      <c r="S290" s="44">
        <v>1079892.03</v>
      </c>
      <c r="T290" s="44">
        <v>278243.60000000003</v>
      </c>
      <c r="U290" s="44">
        <v>308084.03999999998</v>
      </c>
      <c r="V290" s="44">
        <v>1747489.59</v>
      </c>
      <c r="W290" s="44">
        <v>1792253.12</v>
      </c>
      <c r="X290" s="44">
        <v>1514559.1500000001</v>
      </c>
      <c r="Y290" s="44">
        <v>1843694.88</v>
      </c>
      <c r="Z290" s="44">
        <v>190218.64</v>
      </c>
      <c r="AA290" s="44">
        <v>194889.91999999998</v>
      </c>
      <c r="AB290" s="44">
        <v>153352.76</v>
      </c>
      <c r="AC290" s="44">
        <f t="shared" si="16"/>
        <v>155030.72</v>
      </c>
      <c r="AD290" s="227">
        <v>4999257.1399999997</v>
      </c>
      <c r="AE290" s="227">
        <v>5373844.71</v>
      </c>
      <c r="AF290" s="244">
        <f t="shared" si="14"/>
        <v>374587.5700000003</v>
      </c>
      <c r="AG290" s="244">
        <f t="shared" si="15"/>
        <v>111.7504683770884</v>
      </c>
    </row>
    <row r="291" spans="1:33">
      <c r="A291" s="32">
        <v>927</v>
      </c>
      <c r="B291" s="229" t="s">
        <v>304</v>
      </c>
      <c r="C291" s="233">
        <v>28811</v>
      </c>
      <c r="D291" s="233">
        <v>28799</v>
      </c>
      <c r="E291" s="34">
        <v>1523</v>
      </c>
      <c r="F291" s="34">
        <v>1462</v>
      </c>
      <c r="G291" s="34">
        <v>316</v>
      </c>
      <c r="H291" s="34">
        <v>298</v>
      </c>
      <c r="I291" s="34">
        <v>2107</v>
      </c>
      <c r="J291" s="34">
        <v>2031</v>
      </c>
      <c r="K291" s="34">
        <v>1303</v>
      </c>
      <c r="L291" s="34">
        <v>1248</v>
      </c>
      <c r="M291" s="34">
        <v>23562</v>
      </c>
      <c r="N291" s="34">
        <v>23760</v>
      </c>
      <c r="O291" s="34">
        <v>16584</v>
      </c>
      <c r="P291" s="34">
        <v>16635</v>
      </c>
      <c r="R291" s="44">
        <v>12869273.850000001</v>
      </c>
      <c r="S291" s="44">
        <v>12835789.82</v>
      </c>
      <c r="T291" s="44">
        <v>2836289.6</v>
      </c>
      <c r="U291" s="44">
        <v>2782092.2399999998</v>
      </c>
      <c r="V291" s="44">
        <v>15939223.23</v>
      </c>
      <c r="W291" s="44">
        <v>16250295.029999999</v>
      </c>
      <c r="X291" s="44">
        <v>16867269.850000001</v>
      </c>
      <c r="Y291" s="44">
        <v>16918611.84</v>
      </c>
      <c r="Z291" s="44">
        <v>1558390.68</v>
      </c>
      <c r="AA291" s="44">
        <v>1632787.2</v>
      </c>
      <c r="AB291" s="44">
        <v>1384432.32</v>
      </c>
      <c r="AC291" s="44">
        <f t="shared" si="16"/>
        <v>1435933.2</v>
      </c>
      <c r="AD291" s="227">
        <v>51454879.530000001</v>
      </c>
      <c r="AE291" s="227">
        <v>51855509.330000006</v>
      </c>
      <c r="AF291" s="244">
        <f t="shared" si="14"/>
        <v>400629.80000000447</v>
      </c>
      <c r="AG291" s="244">
        <f t="shared" si="15"/>
        <v>13.91123997361035</v>
      </c>
    </row>
    <row r="292" spans="1:33">
      <c r="A292" s="32">
        <v>931</v>
      </c>
      <c r="B292" s="229" t="s">
        <v>305</v>
      </c>
      <c r="C292" s="233">
        <v>5877</v>
      </c>
      <c r="D292" s="233">
        <v>5764</v>
      </c>
      <c r="E292" s="34">
        <v>225</v>
      </c>
      <c r="F292" s="34">
        <v>219</v>
      </c>
      <c r="G292" s="34">
        <v>43</v>
      </c>
      <c r="H292" s="34">
        <v>44</v>
      </c>
      <c r="I292" s="34">
        <v>274</v>
      </c>
      <c r="J292" s="34">
        <v>278</v>
      </c>
      <c r="K292" s="34">
        <v>161</v>
      </c>
      <c r="L292" s="34">
        <v>154</v>
      </c>
      <c r="M292" s="34">
        <v>5174</v>
      </c>
      <c r="N292" s="34">
        <v>5069</v>
      </c>
      <c r="O292" s="34">
        <v>2777</v>
      </c>
      <c r="P292" s="34">
        <v>2668</v>
      </c>
      <c r="R292" s="44">
        <v>1901238.7500000002</v>
      </c>
      <c r="S292" s="44">
        <v>1922734.59</v>
      </c>
      <c r="T292" s="44">
        <v>385950.8</v>
      </c>
      <c r="U292" s="44">
        <v>410778.72</v>
      </c>
      <c r="V292" s="44">
        <v>2072779.86</v>
      </c>
      <c r="W292" s="44">
        <v>2224314.14</v>
      </c>
      <c r="X292" s="44">
        <v>2084136.9500000002</v>
      </c>
      <c r="Y292" s="44">
        <v>2087713.32</v>
      </c>
      <c r="Z292" s="44">
        <v>342208.36</v>
      </c>
      <c r="AA292" s="44">
        <v>348341.68</v>
      </c>
      <c r="AB292" s="44">
        <v>231823.96000000002</v>
      </c>
      <c r="AC292" s="44">
        <f t="shared" si="16"/>
        <v>230301.75999999998</v>
      </c>
      <c r="AD292" s="227">
        <v>7018138.6800000006</v>
      </c>
      <c r="AE292" s="227">
        <v>7224184.21</v>
      </c>
      <c r="AF292" s="244">
        <f t="shared" si="14"/>
        <v>206045.52999999933</v>
      </c>
      <c r="AG292" s="244">
        <f t="shared" si="15"/>
        <v>35.746969118667472</v>
      </c>
    </row>
    <row r="293" spans="1:33">
      <c r="A293" s="32">
        <v>934</v>
      </c>
      <c r="B293" s="229" t="s">
        <v>306</v>
      </c>
      <c r="C293" s="233">
        <v>2656</v>
      </c>
      <c r="D293" s="233">
        <v>2607</v>
      </c>
      <c r="E293" s="34">
        <v>77</v>
      </c>
      <c r="F293" s="34">
        <v>70</v>
      </c>
      <c r="G293" s="34">
        <v>17</v>
      </c>
      <c r="H293" s="34">
        <v>15</v>
      </c>
      <c r="I293" s="34">
        <v>180</v>
      </c>
      <c r="J293" s="34">
        <v>164</v>
      </c>
      <c r="K293" s="34">
        <v>95</v>
      </c>
      <c r="L293" s="34">
        <v>101</v>
      </c>
      <c r="M293" s="34">
        <v>2287</v>
      </c>
      <c r="N293" s="34">
        <v>2257</v>
      </c>
      <c r="O293" s="34">
        <v>1350</v>
      </c>
      <c r="P293" s="34">
        <v>1310</v>
      </c>
      <c r="R293" s="44">
        <v>650646.15</v>
      </c>
      <c r="S293" s="44">
        <v>614572.70000000007</v>
      </c>
      <c r="T293" s="44">
        <v>152585.20000000001</v>
      </c>
      <c r="U293" s="44">
        <v>140038.19999999998</v>
      </c>
      <c r="V293" s="44">
        <v>1361680.2</v>
      </c>
      <c r="W293" s="44">
        <v>1312185.32</v>
      </c>
      <c r="X293" s="44">
        <v>1229770.25</v>
      </c>
      <c r="Y293" s="44">
        <v>1369214.58</v>
      </c>
      <c r="Z293" s="44">
        <v>151262.18</v>
      </c>
      <c r="AA293" s="44">
        <v>155101.04</v>
      </c>
      <c r="AB293" s="44">
        <v>112698</v>
      </c>
      <c r="AC293" s="44">
        <f t="shared" si="16"/>
        <v>113079.2</v>
      </c>
      <c r="AD293" s="227">
        <v>3658641.98</v>
      </c>
      <c r="AE293" s="227">
        <v>3704191.0400000005</v>
      </c>
      <c r="AF293" s="244">
        <f t="shared" si="14"/>
        <v>45549.060000000522</v>
      </c>
      <c r="AG293" s="244">
        <f t="shared" si="15"/>
        <v>17.471829689298243</v>
      </c>
    </row>
    <row r="294" spans="1:33">
      <c r="A294" s="32">
        <v>935</v>
      </c>
      <c r="B294" s="229" t="s">
        <v>307</v>
      </c>
      <c r="C294" s="233">
        <v>2927</v>
      </c>
      <c r="D294" s="233">
        <v>2831</v>
      </c>
      <c r="E294" s="34">
        <v>82</v>
      </c>
      <c r="F294" s="34">
        <v>66</v>
      </c>
      <c r="G294" s="34">
        <v>16</v>
      </c>
      <c r="H294" s="34">
        <v>16</v>
      </c>
      <c r="I294" s="34">
        <v>152</v>
      </c>
      <c r="J294" s="34">
        <v>133</v>
      </c>
      <c r="K294" s="34">
        <v>90</v>
      </c>
      <c r="L294" s="34">
        <v>91</v>
      </c>
      <c r="M294" s="34">
        <v>2587</v>
      </c>
      <c r="N294" s="34">
        <v>2525</v>
      </c>
      <c r="O294" s="34">
        <v>1500</v>
      </c>
      <c r="P294" s="34">
        <v>1427</v>
      </c>
      <c r="R294" s="44">
        <v>692895.9</v>
      </c>
      <c r="S294" s="44">
        <v>579454.26</v>
      </c>
      <c r="T294" s="44">
        <v>143609.60000000001</v>
      </c>
      <c r="U294" s="44">
        <v>149374.07999999999</v>
      </c>
      <c r="V294" s="44">
        <v>1149863.28</v>
      </c>
      <c r="W294" s="44">
        <v>1064150.29</v>
      </c>
      <c r="X294" s="44">
        <v>1165045.5</v>
      </c>
      <c r="Y294" s="44">
        <v>1233648.78</v>
      </c>
      <c r="Z294" s="44">
        <v>171104.18</v>
      </c>
      <c r="AA294" s="44">
        <v>173518</v>
      </c>
      <c r="AB294" s="44">
        <v>125220</v>
      </c>
      <c r="AC294" s="44">
        <f t="shared" si="16"/>
        <v>123178.63999999998</v>
      </c>
      <c r="AD294" s="227">
        <v>3447738.4600000004</v>
      </c>
      <c r="AE294" s="227">
        <v>3323324.0500000003</v>
      </c>
      <c r="AF294" s="244">
        <f t="shared" si="14"/>
        <v>-124414.41000000015</v>
      </c>
      <c r="AG294" s="244">
        <f t="shared" si="15"/>
        <v>-43.947160014129338</v>
      </c>
    </row>
    <row r="295" spans="1:33">
      <c r="A295" s="32">
        <v>936</v>
      </c>
      <c r="B295" s="229" t="s">
        <v>308</v>
      </c>
      <c r="C295" s="233">
        <v>6275</v>
      </c>
      <c r="D295" s="233">
        <v>6190</v>
      </c>
      <c r="E295" s="34">
        <v>234</v>
      </c>
      <c r="F295" s="34">
        <v>212</v>
      </c>
      <c r="G295" s="34">
        <v>42</v>
      </c>
      <c r="H295" s="34">
        <v>40</v>
      </c>
      <c r="I295" s="34">
        <v>321</v>
      </c>
      <c r="J295" s="34">
        <v>312</v>
      </c>
      <c r="K295" s="34">
        <v>187</v>
      </c>
      <c r="L295" s="34">
        <v>190</v>
      </c>
      <c r="M295" s="34">
        <v>5491</v>
      </c>
      <c r="N295" s="34">
        <v>5436</v>
      </c>
      <c r="O295" s="34">
        <v>2955</v>
      </c>
      <c r="P295" s="34">
        <v>2924</v>
      </c>
      <c r="R295" s="44">
        <v>1977288.3000000003</v>
      </c>
      <c r="S295" s="44">
        <v>1861277.32</v>
      </c>
      <c r="T295" s="44">
        <v>376975.2</v>
      </c>
      <c r="U295" s="44">
        <v>373435.19999999995</v>
      </c>
      <c r="V295" s="44">
        <v>2428329.69</v>
      </c>
      <c r="W295" s="44">
        <v>2496352.56</v>
      </c>
      <c r="X295" s="44">
        <v>2420705.65</v>
      </c>
      <c r="Y295" s="44">
        <v>2575750.2000000002</v>
      </c>
      <c r="Z295" s="44">
        <v>363174.74</v>
      </c>
      <c r="AA295" s="44">
        <v>373561.92</v>
      </c>
      <c r="AB295" s="44">
        <v>246683.40000000002</v>
      </c>
      <c r="AC295" s="44">
        <f t="shared" si="16"/>
        <v>252399.68</v>
      </c>
      <c r="AD295" s="227">
        <v>7813156.9800000004</v>
      </c>
      <c r="AE295" s="227">
        <v>7932776.8799999999</v>
      </c>
      <c r="AF295" s="244">
        <f t="shared" si="14"/>
        <v>119619.89999999944</v>
      </c>
      <c r="AG295" s="244">
        <f t="shared" si="15"/>
        <v>19.324701130856131</v>
      </c>
    </row>
    <row r="296" spans="1:33">
      <c r="A296" s="32">
        <v>946</v>
      </c>
      <c r="B296" s="229" t="s">
        <v>309</v>
      </c>
      <c r="C296" s="233">
        <v>6291</v>
      </c>
      <c r="D296" s="233">
        <v>6210</v>
      </c>
      <c r="E296" s="34">
        <v>371</v>
      </c>
      <c r="F296" s="34">
        <v>358</v>
      </c>
      <c r="G296" s="34">
        <v>73</v>
      </c>
      <c r="H296" s="34">
        <v>59</v>
      </c>
      <c r="I296" s="34">
        <v>462</v>
      </c>
      <c r="J296" s="34">
        <v>447</v>
      </c>
      <c r="K296" s="34">
        <v>264</v>
      </c>
      <c r="L296" s="34">
        <v>262</v>
      </c>
      <c r="M296" s="34">
        <v>5121</v>
      </c>
      <c r="N296" s="34">
        <v>5084</v>
      </c>
      <c r="O296" s="34">
        <v>3195</v>
      </c>
      <c r="P296" s="34">
        <v>3161</v>
      </c>
      <c r="R296" s="44">
        <v>3134931.45</v>
      </c>
      <c r="S296" s="44">
        <v>3143100.3800000004</v>
      </c>
      <c r="T296" s="44">
        <v>655218.80000000005</v>
      </c>
      <c r="U296" s="44">
        <v>550816.91999999993</v>
      </c>
      <c r="V296" s="44">
        <v>3494979.18</v>
      </c>
      <c r="W296" s="44">
        <v>3576505.11</v>
      </c>
      <c r="X296" s="44">
        <v>3417466.8000000003</v>
      </c>
      <c r="Y296" s="44">
        <v>3551823.96</v>
      </c>
      <c r="Z296" s="44">
        <v>338702.94</v>
      </c>
      <c r="AA296" s="44">
        <v>349372.48</v>
      </c>
      <c r="AB296" s="44">
        <v>266718.60000000003</v>
      </c>
      <c r="AC296" s="44">
        <f t="shared" si="16"/>
        <v>272857.51999999996</v>
      </c>
      <c r="AD296" s="227">
        <v>11308017.77</v>
      </c>
      <c r="AE296" s="227">
        <v>11444476.370000001</v>
      </c>
      <c r="AF296" s="244">
        <f t="shared" si="14"/>
        <v>136458.60000000149</v>
      </c>
      <c r="AG296" s="244">
        <f t="shared" si="15"/>
        <v>21.974009661835989</v>
      </c>
    </row>
    <row r="297" spans="1:33">
      <c r="A297" s="32">
        <v>976</v>
      </c>
      <c r="B297" s="229" t="s">
        <v>310</v>
      </c>
      <c r="C297" s="233">
        <v>3765</v>
      </c>
      <c r="D297" s="233">
        <v>3721</v>
      </c>
      <c r="E297" s="34">
        <v>124</v>
      </c>
      <c r="F297" s="34">
        <v>110</v>
      </c>
      <c r="G297" s="34">
        <v>16</v>
      </c>
      <c r="H297" s="34">
        <v>28</v>
      </c>
      <c r="I297" s="34">
        <v>166</v>
      </c>
      <c r="J297" s="34">
        <v>151</v>
      </c>
      <c r="K297" s="34">
        <v>115</v>
      </c>
      <c r="L297" s="34">
        <v>122</v>
      </c>
      <c r="M297" s="34">
        <v>3344</v>
      </c>
      <c r="N297" s="34">
        <v>3310</v>
      </c>
      <c r="O297" s="34">
        <v>1763</v>
      </c>
      <c r="P297" s="34">
        <v>1712</v>
      </c>
      <c r="R297" s="44">
        <v>1047793.8</v>
      </c>
      <c r="S297" s="44">
        <v>965757.10000000009</v>
      </c>
      <c r="T297" s="44">
        <v>143609.60000000001</v>
      </c>
      <c r="U297" s="44">
        <v>261404.63999999998</v>
      </c>
      <c r="V297" s="44">
        <v>1255771.74</v>
      </c>
      <c r="W297" s="44">
        <v>1208170.6300000001</v>
      </c>
      <c r="X297" s="44">
        <v>1488669.25</v>
      </c>
      <c r="Y297" s="44">
        <v>1653902.76</v>
      </c>
      <c r="Z297" s="44">
        <v>221172.16</v>
      </c>
      <c r="AA297" s="44">
        <v>227463.19999999998</v>
      </c>
      <c r="AB297" s="44">
        <v>147175.24000000002</v>
      </c>
      <c r="AC297" s="44">
        <f t="shared" si="16"/>
        <v>147779.84</v>
      </c>
      <c r="AD297" s="227">
        <v>4304191.79</v>
      </c>
      <c r="AE297" s="227">
        <v>4464478.17</v>
      </c>
      <c r="AF297" s="244">
        <f t="shared" si="14"/>
        <v>160286.37999999989</v>
      </c>
      <c r="AG297" s="244">
        <f t="shared" si="15"/>
        <v>43.076156947057214</v>
      </c>
    </row>
    <row r="298" spans="1:33">
      <c r="A298" s="32">
        <v>977</v>
      </c>
      <c r="B298" s="229" t="s">
        <v>311</v>
      </c>
      <c r="C298" s="233">
        <v>15369</v>
      </c>
      <c r="D298" s="233">
        <v>15406</v>
      </c>
      <c r="E298" s="34">
        <v>974</v>
      </c>
      <c r="F298" s="34">
        <v>929</v>
      </c>
      <c r="G298" s="34">
        <v>205</v>
      </c>
      <c r="H298" s="34">
        <v>194</v>
      </c>
      <c r="I298" s="34">
        <v>1416</v>
      </c>
      <c r="J298" s="34">
        <v>1378</v>
      </c>
      <c r="K298" s="34">
        <v>692</v>
      </c>
      <c r="L298" s="34">
        <v>698</v>
      </c>
      <c r="M298" s="34">
        <v>12082</v>
      </c>
      <c r="N298" s="34">
        <v>12207</v>
      </c>
      <c r="O298" s="34">
        <v>8287</v>
      </c>
      <c r="P298" s="34">
        <v>8291</v>
      </c>
      <c r="R298" s="44">
        <v>8230251.3000000007</v>
      </c>
      <c r="S298" s="44">
        <v>8156257.6900000004</v>
      </c>
      <c r="T298" s="44">
        <v>1839998</v>
      </c>
      <c r="U298" s="44">
        <v>1811160.7199999997</v>
      </c>
      <c r="V298" s="44">
        <v>10711884.24</v>
      </c>
      <c r="W298" s="44">
        <v>11025557.140000001</v>
      </c>
      <c r="X298" s="44">
        <v>8957905.4000000004</v>
      </c>
      <c r="Y298" s="44">
        <v>9462492.8399999999</v>
      </c>
      <c r="Z298" s="44">
        <v>799103.48</v>
      </c>
      <c r="AA298" s="44">
        <v>838865.04</v>
      </c>
      <c r="AB298" s="44">
        <v>691798.76</v>
      </c>
      <c r="AC298" s="44">
        <f t="shared" si="16"/>
        <v>715679.12</v>
      </c>
      <c r="AD298" s="227">
        <v>31230941.18</v>
      </c>
      <c r="AE298" s="227">
        <v>32010012.550000001</v>
      </c>
      <c r="AF298" s="244">
        <f t="shared" si="14"/>
        <v>779071.37000000104</v>
      </c>
      <c r="AG298" s="244">
        <f t="shared" si="15"/>
        <v>50.569347656757174</v>
      </c>
    </row>
    <row r="299" spans="1:33">
      <c r="A299" s="32">
        <v>980</v>
      </c>
      <c r="B299" s="229" t="s">
        <v>312</v>
      </c>
      <c r="C299" s="233">
        <v>33677</v>
      </c>
      <c r="D299" s="233">
        <v>33704</v>
      </c>
      <c r="E299" s="34">
        <v>2244</v>
      </c>
      <c r="F299" s="34">
        <v>2205</v>
      </c>
      <c r="G299" s="34">
        <v>391</v>
      </c>
      <c r="H299" s="34">
        <v>404</v>
      </c>
      <c r="I299" s="34">
        <v>2989</v>
      </c>
      <c r="J299" s="34">
        <v>2842</v>
      </c>
      <c r="K299" s="34">
        <v>1548</v>
      </c>
      <c r="L299" s="34">
        <v>1582</v>
      </c>
      <c r="M299" s="34">
        <v>26505</v>
      </c>
      <c r="N299" s="34">
        <v>26671</v>
      </c>
      <c r="O299" s="34">
        <v>18825</v>
      </c>
      <c r="P299" s="34">
        <v>18815</v>
      </c>
      <c r="R299" s="44">
        <v>18961687.800000001</v>
      </c>
      <c r="S299" s="44">
        <v>19359040.050000001</v>
      </c>
      <c r="T299" s="44">
        <v>3509459.6</v>
      </c>
      <c r="U299" s="44">
        <v>3771695.5199999996</v>
      </c>
      <c r="V299" s="44">
        <v>22611456.210000001</v>
      </c>
      <c r="W299" s="44">
        <v>22739211.460000001</v>
      </c>
      <c r="X299" s="44">
        <v>20038782.600000001</v>
      </c>
      <c r="Y299" s="44">
        <v>21446509.559999999</v>
      </c>
      <c r="Z299" s="44">
        <v>1753040.7</v>
      </c>
      <c r="AA299" s="44">
        <v>1832831.1199999999</v>
      </c>
      <c r="AB299" s="44">
        <v>1571511</v>
      </c>
      <c r="AC299" s="44">
        <f t="shared" si="16"/>
        <v>1624110.7999999998</v>
      </c>
      <c r="AD299" s="227">
        <v>68445937.909999996</v>
      </c>
      <c r="AE299" s="227">
        <v>70773398.510000005</v>
      </c>
      <c r="AF299" s="244">
        <f t="shared" si="14"/>
        <v>2327460.6000000089</v>
      </c>
      <c r="AG299" s="244">
        <f t="shared" si="15"/>
        <v>69.055916211725872</v>
      </c>
    </row>
    <row r="300" spans="1:33">
      <c r="A300" s="32">
        <v>981</v>
      </c>
      <c r="B300" s="229" t="s">
        <v>313</v>
      </c>
      <c r="C300" s="233">
        <v>2207</v>
      </c>
      <c r="D300" s="233">
        <v>2193</v>
      </c>
      <c r="E300" s="34">
        <v>67</v>
      </c>
      <c r="F300" s="34">
        <v>65</v>
      </c>
      <c r="G300" s="34">
        <v>14</v>
      </c>
      <c r="H300" s="34">
        <v>17</v>
      </c>
      <c r="I300" s="34">
        <v>117</v>
      </c>
      <c r="J300" s="34">
        <v>105</v>
      </c>
      <c r="K300" s="34">
        <v>71</v>
      </c>
      <c r="L300" s="34">
        <v>67</v>
      </c>
      <c r="M300" s="34">
        <v>1938</v>
      </c>
      <c r="N300" s="34">
        <v>1939</v>
      </c>
      <c r="O300" s="34">
        <v>1214</v>
      </c>
      <c r="P300" s="34">
        <v>1204</v>
      </c>
      <c r="R300" s="44">
        <v>566146.65</v>
      </c>
      <c r="S300" s="44">
        <v>570674.65</v>
      </c>
      <c r="T300" s="44">
        <v>125658.40000000001</v>
      </c>
      <c r="U300" s="44">
        <v>158709.96</v>
      </c>
      <c r="V300" s="44">
        <v>885092.13</v>
      </c>
      <c r="W300" s="44">
        <v>840118.65</v>
      </c>
      <c r="X300" s="44">
        <v>919091.45000000007</v>
      </c>
      <c r="Y300" s="44">
        <v>908290.86</v>
      </c>
      <c r="Z300" s="44">
        <v>128179.32</v>
      </c>
      <c r="AA300" s="44">
        <v>133248.07999999999</v>
      </c>
      <c r="AB300" s="44">
        <v>101344.72</v>
      </c>
      <c r="AC300" s="44">
        <f t="shared" si="16"/>
        <v>103929.28</v>
      </c>
      <c r="AD300" s="227">
        <v>2725512.6700000004</v>
      </c>
      <c r="AE300" s="227">
        <v>2714971.48</v>
      </c>
      <c r="AF300" s="244">
        <f t="shared" si="14"/>
        <v>-10541.19000000041</v>
      </c>
      <c r="AG300" s="244">
        <f t="shared" si="15"/>
        <v>-4.8067441860466982</v>
      </c>
    </row>
    <row r="301" spans="1:33">
      <c r="A301" s="32">
        <v>989</v>
      </c>
      <c r="B301" s="229" t="s">
        <v>314</v>
      </c>
      <c r="C301" s="233">
        <v>5316</v>
      </c>
      <c r="D301" s="233">
        <v>5220</v>
      </c>
      <c r="E301" s="34">
        <v>205</v>
      </c>
      <c r="F301" s="34">
        <v>191</v>
      </c>
      <c r="G301" s="34">
        <v>49</v>
      </c>
      <c r="H301" s="34">
        <v>33</v>
      </c>
      <c r="I301" s="34">
        <v>286</v>
      </c>
      <c r="J301" s="34">
        <v>292</v>
      </c>
      <c r="K301" s="34">
        <v>198</v>
      </c>
      <c r="L301" s="34">
        <v>165</v>
      </c>
      <c r="M301" s="34">
        <v>4578</v>
      </c>
      <c r="N301" s="34">
        <v>4539</v>
      </c>
      <c r="O301" s="34">
        <v>2564</v>
      </c>
      <c r="P301" s="34">
        <v>2512</v>
      </c>
      <c r="R301" s="44">
        <v>1732239.7500000002</v>
      </c>
      <c r="S301" s="44">
        <v>1676905.51</v>
      </c>
      <c r="T301" s="44">
        <v>439804.4</v>
      </c>
      <c r="U301" s="44">
        <v>308084.03999999998</v>
      </c>
      <c r="V301" s="44">
        <v>2163558.54</v>
      </c>
      <c r="W301" s="44">
        <v>2336329.96</v>
      </c>
      <c r="X301" s="44">
        <v>2563100.1</v>
      </c>
      <c r="Y301" s="44">
        <v>2236835.7000000002</v>
      </c>
      <c r="Z301" s="44">
        <v>302788.92</v>
      </c>
      <c r="AA301" s="44">
        <v>311920.08</v>
      </c>
      <c r="AB301" s="44">
        <v>214042.72</v>
      </c>
      <c r="AC301" s="44">
        <f t="shared" si="16"/>
        <v>216835.84</v>
      </c>
      <c r="AD301" s="227">
        <v>7415534.4300000006</v>
      </c>
      <c r="AE301" s="227">
        <v>7086911.1299999999</v>
      </c>
      <c r="AF301" s="244">
        <f t="shared" si="14"/>
        <v>-328623.30000000075</v>
      </c>
      <c r="AG301" s="244">
        <f t="shared" si="15"/>
        <v>-62.954655172413936</v>
      </c>
    </row>
    <row r="302" spans="1:33">
      <c r="A302" s="32">
        <v>992</v>
      </c>
      <c r="B302" s="229" t="s">
        <v>315</v>
      </c>
      <c r="C302" s="233">
        <v>17971</v>
      </c>
      <c r="D302" s="233">
        <v>17740</v>
      </c>
      <c r="E302" s="34">
        <v>782</v>
      </c>
      <c r="F302" s="34">
        <v>742</v>
      </c>
      <c r="G302" s="34">
        <v>156</v>
      </c>
      <c r="H302" s="34">
        <v>152</v>
      </c>
      <c r="I302" s="34">
        <v>1179</v>
      </c>
      <c r="J302" s="34">
        <v>1131</v>
      </c>
      <c r="K302" s="34">
        <v>660</v>
      </c>
      <c r="L302" s="34">
        <v>661</v>
      </c>
      <c r="M302" s="34">
        <v>15194</v>
      </c>
      <c r="N302" s="34">
        <v>15054</v>
      </c>
      <c r="O302" s="34">
        <v>9414</v>
      </c>
      <c r="P302" s="34">
        <v>9210</v>
      </c>
      <c r="R302" s="44">
        <v>6607860.9000000004</v>
      </c>
      <c r="S302" s="44">
        <v>6514470.6200000001</v>
      </c>
      <c r="T302" s="44">
        <v>1400193.6</v>
      </c>
      <c r="U302" s="44">
        <v>1419053.7599999998</v>
      </c>
      <c r="V302" s="44">
        <v>8919005.3100000005</v>
      </c>
      <c r="W302" s="44">
        <v>9049278.0299999993</v>
      </c>
      <c r="X302" s="44">
        <v>8543667</v>
      </c>
      <c r="Y302" s="44">
        <v>8960899.3800000008</v>
      </c>
      <c r="Z302" s="44">
        <v>1004931.16</v>
      </c>
      <c r="AA302" s="44">
        <v>1034510.88</v>
      </c>
      <c r="AB302" s="44">
        <v>785880.72000000009</v>
      </c>
      <c r="AC302" s="44">
        <f t="shared" si="16"/>
        <v>795007.2</v>
      </c>
      <c r="AD302" s="227">
        <v>27261538.690000001</v>
      </c>
      <c r="AE302" s="227">
        <v>27773219.869999997</v>
      </c>
      <c r="AF302" s="244">
        <f t="shared" si="14"/>
        <v>511681.17999999598</v>
      </c>
      <c r="AG302" s="244">
        <f t="shared" si="15"/>
        <v>28.84335851183743</v>
      </c>
    </row>
    <row r="303" spans="1:33">
      <c r="N303" s="38"/>
      <c r="O303" s="32"/>
      <c r="P303" s="32"/>
      <c r="AC303" s="32"/>
      <c r="AF303" s="244"/>
    </row>
    <row r="304" spans="1:33">
      <c r="N304" s="38"/>
      <c r="O304" s="32"/>
      <c r="P304" s="32"/>
      <c r="AC304" s="32"/>
      <c r="AF304" s="244"/>
    </row>
    <row r="305" spans="5:32">
      <c r="N305" s="38"/>
      <c r="O305" s="32"/>
      <c r="P305" s="32"/>
      <c r="AC305" s="32"/>
      <c r="AF305" s="244"/>
    </row>
    <row r="306" spans="5:32">
      <c r="N306" s="38"/>
      <c r="O306" s="32"/>
      <c r="P306" s="32"/>
      <c r="AC306" s="32"/>
      <c r="AF306" s="244"/>
    </row>
    <row r="307" spans="5:32">
      <c r="E307" s="34"/>
      <c r="F307" s="34"/>
      <c r="G307" s="34"/>
      <c r="H307" s="34"/>
      <c r="I307" s="34"/>
      <c r="J307" s="34"/>
      <c r="K307" s="34"/>
      <c r="L307" s="34"/>
      <c r="M307" s="34"/>
      <c r="N307" s="34"/>
      <c r="O307" s="32"/>
      <c r="P307" s="32"/>
      <c r="AC307" s="32"/>
      <c r="AF307" s="244"/>
    </row>
    <row r="308" spans="5:32">
      <c r="N308" s="38"/>
      <c r="O308" s="32"/>
      <c r="P308" s="32"/>
      <c r="AC308" s="32"/>
      <c r="AF308" s="244"/>
    </row>
    <row r="309" spans="5:32">
      <c r="E309" s="34"/>
      <c r="F309" s="34"/>
      <c r="G309" s="34"/>
      <c r="H309" s="34"/>
      <c r="I309" s="34"/>
      <c r="J309" s="34"/>
      <c r="K309" s="34"/>
      <c r="L309" s="34"/>
      <c r="M309" s="34"/>
      <c r="N309" s="34"/>
      <c r="O309" s="32"/>
      <c r="P309" s="32"/>
      <c r="AC309" s="32"/>
      <c r="AF309" s="244"/>
    </row>
  </sheetData>
  <autoFilter ref="A10:AG10" xr:uid="{AD9C0E0E-9C26-4964-BD74-F8514E893F4F}">
    <sortState xmlns:xlrd2="http://schemas.microsoft.com/office/spreadsheetml/2017/richdata2" ref="A11:AG302">
      <sortCondition ref="A10"/>
    </sortState>
  </autoFilter>
  <sortState xmlns:xlrd2="http://schemas.microsoft.com/office/spreadsheetml/2017/richdata2" columnSort="1" ref="R1:AF309">
    <sortCondition ref="R9:AF9"/>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A2009-52EA-47E3-9231-A8884B148C6D}">
  <dimension ref="A1:BD326"/>
  <sheetViews>
    <sheetView zoomScale="96" zoomScaleNormal="96" workbookViewId="0">
      <pane xSplit="4" ySplit="10" topLeftCell="E11" activePane="bottomRight" state="frozen"/>
      <selection pane="topRight" activeCell="C1" sqref="C1"/>
      <selection pane="bottomLeft" activeCell="A11" sqref="A11"/>
      <selection pane="bottomRight" activeCell="A295" sqref="A295:XFD295"/>
    </sheetView>
  </sheetViews>
  <sheetFormatPr defaultColWidth="9.140625" defaultRowHeight="16.5"/>
  <cols>
    <col min="1" max="1" width="6.28515625" style="9" customWidth="1"/>
    <col min="2" max="2" width="8.85546875" style="9" bestFit="1" customWidth="1"/>
    <col min="3" max="3" width="5.7109375" style="9" bestFit="1" customWidth="1"/>
    <col min="4" max="4" width="13.85546875" style="9" customWidth="1"/>
    <col min="5" max="5" width="9.85546875" style="9" bestFit="1" customWidth="1"/>
    <col min="6" max="6" width="9.85546875" style="14" bestFit="1" customWidth="1"/>
    <col min="7" max="7" width="11" style="14" customWidth="1"/>
    <col min="8" max="8" width="11" style="7" customWidth="1"/>
    <col min="9" max="9" width="5.140625" style="14" customWidth="1"/>
    <col min="10" max="10" width="12.140625" style="9" bestFit="1" customWidth="1"/>
    <col min="11" max="11" width="10.85546875" style="9" bestFit="1" customWidth="1"/>
    <col min="12" max="12" width="12.140625" style="11" customWidth="1"/>
    <col min="13" max="13" width="7.42578125" style="9" customWidth="1"/>
    <col min="14" max="14" width="12.140625" style="9" bestFit="1" customWidth="1"/>
    <col min="15" max="15" width="10.85546875" style="9" bestFit="1" customWidth="1"/>
    <col min="16" max="16" width="13.42578125" style="9" customWidth="1"/>
    <col min="17" max="17" width="14.28515625" style="9" customWidth="1"/>
    <col min="18" max="18" width="12.5703125" style="11" bestFit="1" customWidth="1"/>
    <col min="19" max="19" width="4.7109375" style="9" customWidth="1"/>
    <col min="20" max="20" width="12.140625" style="9" bestFit="1" customWidth="1"/>
    <col min="21" max="21" width="10.85546875" style="9" bestFit="1" customWidth="1"/>
    <col min="22" max="23" width="17" style="9" customWidth="1"/>
    <col min="24" max="24" width="13.42578125" style="9" customWidth="1"/>
    <col min="25" max="25" width="11.5703125" style="9" customWidth="1"/>
    <col min="26" max="26" width="12.28515625" style="11" bestFit="1" customWidth="1"/>
    <col min="27" max="27" width="6.7109375" style="11" customWidth="1"/>
    <col min="28" max="28" width="16.7109375" style="9" bestFit="1" customWidth="1"/>
    <col min="29" max="29" width="19.28515625" style="9" customWidth="1"/>
    <col min="30" max="30" width="17.5703125" style="9" customWidth="1"/>
    <col min="31" max="31" width="16.5703125" style="9" bestFit="1" customWidth="1"/>
    <col min="32" max="32" width="12.28515625" style="11" customWidth="1"/>
    <col min="33" max="33" width="3.7109375" style="163" customWidth="1"/>
    <col min="34" max="35" width="12.140625" customWidth="1"/>
    <col min="36" max="36" width="12.140625" style="9" customWidth="1"/>
    <col min="37" max="37" width="5.85546875" style="9" customWidth="1"/>
    <col min="38" max="39" width="12.140625" style="9" customWidth="1"/>
    <col min="40" max="40" width="13.42578125" style="9" customWidth="1"/>
    <col min="41" max="41" width="14.85546875" style="9" customWidth="1"/>
    <col min="42" max="42" width="12.140625" style="9" customWidth="1"/>
    <col min="43" max="43" width="6.5703125" style="9" customWidth="1"/>
    <col min="44" max="44" width="12.140625" style="9" customWidth="1"/>
    <col min="45" max="48" width="13.42578125" style="9" customWidth="1"/>
    <col min="49" max="49" width="10.42578125" style="9" customWidth="1"/>
    <col min="50" max="50" width="12.140625" style="9" customWidth="1"/>
    <col min="51" max="51" width="9.140625" style="9"/>
    <col min="52" max="52" width="12.140625" style="9" customWidth="1"/>
    <col min="53" max="53" width="11.85546875" style="9" customWidth="1"/>
    <col min="54" max="56" width="12.140625" style="9" customWidth="1"/>
    <col min="57" max="16384" width="9.140625" style="9"/>
  </cols>
  <sheetData>
    <row r="1" spans="1:56" ht="45.75">
      <c r="A1" s="155" t="s">
        <v>560</v>
      </c>
      <c r="H1" s="206"/>
      <c r="J1" s="139"/>
      <c r="K1" s="139"/>
      <c r="L1" s="140"/>
      <c r="M1" s="139"/>
      <c r="N1" s="139"/>
      <c r="O1" s="139"/>
      <c r="P1" s="139"/>
      <c r="Q1" s="139"/>
      <c r="S1" s="20"/>
      <c r="T1" s="20"/>
      <c r="U1" s="20"/>
      <c r="V1" s="20"/>
      <c r="W1" s="20"/>
      <c r="X1" s="139"/>
      <c r="AB1" s="20"/>
      <c r="AC1" s="20"/>
      <c r="AD1" s="20"/>
      <c r="AE1" s="20"/>
      <c r="AH1" s="138" t="s">
        <v>566</v>
      </c>
    </row>
    <row r="2" spans="1:56" s="25" customFormat="1" ht="26.25">
      <c r="A2" s="195" t="s">
        <v>390</v>
      </c>
      <c r="F2" s="196"/>
      <c r="G2" s="196"/>
      <c r="H2" s="213"/>
      <c r="I2" s="196"/>
      <c r="J2" s="197"/>
      <c r="K2" s="194" t="s">
        <v>512</v>
      </c>
      <c r="M2" s="197"/>
      <c r="N2" s="197"/>
      <c r="O2" s="197"/>
      <c r="P2" s="197"/>
      <c r="S2" s="198"/>
      <c r="T2" s="198"/>
      <c r="U2" s="198"/>
      <c r="V2" s="198"/>
      <c r="W2" s="198"/>
      <c r="X2" s="197"/>
      <c r="AB2" s="141"/>
      <c r="AC2" s="141"/>
      <c r="AD2" s="141"/>
      <c r="AE2" s="141"/>
      <c r="AG2" s="199"/>
      <c r="AH2" s="200" t="s">
        <v>381</v>
      </c>
      <c r="AI2" s="45"/>
    </row>
    <row r="3" spans="1:56">
      <c r="A3" s="150" t="s">
        <v>389</v>
      </c>
      <c r="H3" s="206"/>
      <c r="J3" s="139"/>
      <c r="K3" s="139"/>
      <c r="L3" s="140"/>
      <c r="M3" s="139"/>
      <c r="N3" s="139"/>
      <c r="O3" s="139"/>
      <c r="P3" s="139"/>
      <c r="Q3" s="139"/>
      <c r="S3" s="141"/>
      <c r="T3" s="141"/>
      <c r="U3" s="141"/>
      <c r="V3" s="141"/>
      <c r="W3" s="141"/>
      <c r="X3" s="139"/>
      <c r="AB3" s="141"/>
      <c r="AC3" s="141"/>
      <c r="AD3" s="141"/>
      <c r="AE3" s="141"/>
    </row>
    <row r="4" spans="1:56">
      <c r="A4" s="150" t="s">
        <v>385</v>
      </c>
      <c r="H4" s="206"/>
      <c r="J4" s="139"/>
      <c r="K4" s="139"/>
      <c r="L4" s="140"/>
      <c r="M4" s="139"/>
      <c r="N4" s="139"/>
      <c r="O4" s="139"/>
      <c r="P4" s="139"/>
      <c r="Q4" s="139"/>
      <c r="S4" s="141"/>
      <c r="T4" s="141"/>
      <c r="U4" s="141"/>
      <c r="V4" s="141"/>
      <c r="W4" s="141"/>
      <c r="X4" s="139"/>
      <c r="AB4" s="141"/>
      <c r="AC4" s="141"/>
      <c r="AD4" s="141"/>
      <c r="AE4" s="141"/>
    </row>
    <row r="5" spans="1:56">
      <c r="A5" s="150" t="s">
        <v>386</v>
      </c>
      <c r="G5" s="142"/>
      <c r="H5" s="216"/>
      <c r="I5" s="142"/>
      <c r="J5" s="139"/>
      <c r="K5" s="139"/>
      <c r="L5" s="140"/>
      <c r="M5" s="139"/>
      <c r="N5" s="139"/>
      <c r="O5" s="139"/>
      <c r="P5" s="139"/>
      <c r="Q5" s="139"/>
      <c r="S5" s="141"/>
      <c r="T5" s="141"/>
      <c r="U5" s="141"/>
      <c r="V5" s="141"/>
      <c r="W5" s="141"/>
      <c r="X5" s="144"/>
      <c r="AB5" s="141"/>
      <c r="AC5" s="141"/>
      <c r="AD5" s="141"/>
      <c r="AE5" s="141"/>
    </row>
    <row r="6" spans="1:56">
      <c r="A6" s="150" t="s">
        <v>402</v>
      </c>
      <c r="G6" s="143"/>
      <c r="H6" s="217"/>
      <c r="I6" s="143"/>
      <c r="J6" s="139"/>
      <c r="K6" s="139"/>
      <c r="L6" s="140"/>
      <c r="M6" s="139"/>
      <c r="N6" s="139"/>
      <c r="O6" s="139"/>
      <c r="P6" s="139"/>
      <c r="Q6" s="139"/>
      <c r="S6" s="141"/>
      <c r="T6" s="141"/>
      <c r="U6" s="141"/>
      <c r="V6" s="141"/>
      <c r="W6" s="141"/>
      <c r="X6" s="139"/>
      <c r="AB6" s="141"/>
      <c r="AC6" s="141"/>
      <c r="AD6" s="141"/>
      <c r="AE6" s="141"/>
    </row>
    <row r="7" spans="1:56" ht="16.5" customHeight="1">
      <c r="A7" s="150" t="s">
        <v>387</v>
      </c>
      <c r="G7" s="143"/>
      <c r="H7" s="217"/>
      <c r="I7" s="143"/>
      <c r="J7" s="139"/>
      <c r="K7" s="139"/>
      <c r="L7" s="140"/>
      <c r="M7" s="139"/>
      <c r="N7" s="139"/>
      <c r="O7" s="139"/>
      <c r="P7" s="139"/>
      <c r="Q7" s="139"/>
      <c r="S7" s="141"/>
      <c r="T7" s="141"/>
      <c r="U7" s="141"/>
      <c r="V7" s="141"/>
      <c r="W7" s="141"/>
      <c r="X7" s="139"/>
      <c r="AB7" s="141"/>
      <c r="AC7" s="141"/>
      <c r="AD7" s="141"/>
      <c r="AE7" s="141"/>
    </row>
    <row r="8" spans="1:56" ht="16.5" customHeight="1">
      <c r="A8" s="150" t="s">
        <v>388</v>
      </c>
      <c r="G8" s="143"/>
      <c r="H8" s="217"/>
      <c r="I8" s="143"/>
      <c r="J8" s="139"/>
      <c r="K8" s="139"/>
      <c r="L8" s="140"/>
      <c r="M8" s="139"/>
      <c r="N8" s="139"/>
      <c r="O8" s="139"/>
      <c r="P8" s="139"/>
      <c r="Q8" s="139"/>
      <c r="S8" s="141"/>
      <c r="T8" s="141"/>
      <c r="U8" s="141"/>
      <c r="V8" s="141"/>
      <c r="W8" s="141"/>
      <c r="X8" s="139"/>
      <c r="AB8" s="141"/>
      <c r="AC8" s="141"/>
      <c r="AD8" s="141"/>
      <c r="AE8" s="141"/>
    </row>
    <row r="9" spans="1:56" ht="165">
      <c r="A9" s="132" t="s">
        <v>10</v>
      </c>
      <c r="B9" s="132" t="s">
        <v>16</v>
      </c>
      <c r="C9" s="132" t="s">
        <v>17</v>
      </c>
      <c r="D9" s="132" t="s">
        <v>11</v>
      </c>
      <c r="E9" s="130" t="s">
        <v>20</v>
      </c>
      <c r="F9" s="130" t="s">
        <v>12</v>
      </c>
      <c r="G9" s="130" t="s">
        <v>357</v>
      </c>
      <c r="H9" s="130" t="s">
        <v>521</v>
      </c>
      <c r="I9" s="130"/>
      <c r="J9" s="145" t="s">
        <v>368</v>
      </c>
      <c r="K9" s="145" t="s">
        <v>316</v>
      </c>
      <c r="L9" s="146" t="s">
        <v>377</v>
      </c>
      <c r="M9" s="129"/>
      <c r="N9" s="147" t="s">
        <v>369</v>
      </c>
      <c r="O9" s="148" t="s">
        <v>370</v>
      </c>
      <c r="P9" s="148" t="s">
        <v>373</v>
      </c>
      <c r="Q9" s="148" t="s">
        <v>374</v>
      </c>
      <c r="R9" s="149" t="s">
        <v>378</v>
      </c>
      <c r="S9" s="129"/>
      <c r="T9" s="151" t="s">
        <v>372</v>
      </c>
      <c r="U9" s="151" t="s">
        <v>371</v>
      </c>
      <c r="V9" s="152" t="s">
        <v>401</v>
      </c>
      <c r="W9" s="152" t="s">
        <v>375</v>
      </c>
      <c r="X9" s="151" t="s">
        <v>380</v>
      </c>
      <c r="Y9" s="153" t="s">
        <v>376</v>
      </c>
      <c r="Z9" s="154" t="s">
        <v>379</v>
      </c>
      <c r="AA9" s="30"/>
      <c r="AB9" s="287" t="s">
        <v>562</v>
      </c>
      <c r="AC9" s="287" t="s">
        <v>561</v>
      </c>
      <c r="AD9" s="287" t="s">
        <v>564</v>
      </c>
      <c r="AE9" s="287" t="s">
        <v>563</v>
      </c>
      <c r="AF9" s="288" t="s">
        <v>565</v>
      </c>
      <c r="AH9" s="145" t="s">
        <v>368</v>
      </c>
      <c r="AI9" s="145" t="s">
        <v>316</v>
      </c>
      <c r="AJ9" s="146" t="s">
        <v>377</v>
      </c>
      <c r="AK9" s="129"/>
      <c r="AL9" s="147" t="s">
        <v>369</v>
      </c>
      <c r="AM9" s="148" t="s">
        <v>370</v>
      </c>
      <c r="AN9" s="148" t="s">
        <v>373</v>
      </c>
      <c r="AO9" s="148" t="s">
        <v>374</v>
      </c>
      <c r="AP9" s="149" t="s">
        <v>378</v>
      </c>
      <c r="AQ9" s="129"/>
      <c r="AR9" s="151" t="s">
        <v>372</v>
      </c>
      <c r="AS9" s="151" t="s">
        <v>383</v>
      </c>
      <c r="AT9" s="151" t="s">
        <v>382</v>
      </c>
      <c r="AU9" s="151" t="s">
        <v>375</v>
      </c>
      <c r="AV9" s="151" t="s">
        <v>384</v>
      </c>
      <c r="AW9" s="153" t="s">
        <v>376</v>
      </c>
      <c r="AX9" s="154" t="s">
        <v>379</v>
      </c>
      <c r="AZ9" s="287" t="s">
        <v>562</v>
      </c>
      <c r="BA9" s="287" t="s">
        <v>561</v>
      </c>
      <c r="BB9" s="287" t="s">
        <v>564</v>
      </c>
      <c r="BC9" s="287" t="s">
        <v>563</v>
      </c>
      <c r="BD9" s="288" t="s">
        <v>565</v>
      </c>
    </row>
    <row r="10" spans="1:56" ht="34.5" customHeight="1">
      <c r="A10" s="133"/>
      <c r="B10" s="135">
        <v>0</v>
      </c>
      <c r="C10" s="136">
        <v>0</v>
      </c>
      <c r="D10" s="116" t="s">
        <v>22</v>
      </c>
      <c r="E10" s="134">
        <v>5517897</v>
      </c>
      <c r="F10" s="131">
        <v>5533611</v>
      </c>
      <c r="G10" s="131">
        <v>5573310</v>
      </c>
      <c r="H10" s="131">
        <v>5605317</v>
      </c>
      <c r="I10" s="131"/>
      <c r="J10" s="131">
        <v>-1081400.9573035128</v>
      </c>
      <c r="K10" s="131">
        <v>1673009.2263127551</v>
      </c>
      <c r="L10" s="131">
        <f>SUM(J10:K10)</f>
        <v>591608.2690092423</v>
      </c>
      <c r="M10" s="131"/>
      <c r="N10" s="131">
        <v>0.1680094916082453</v>
      </c>
      <c r="O10" s="131">
        <f t="shared" ref="O10" si="0">SUM(O11:O303)</f>
        <v>-5.4598785936832428E-8</v>
      </c>
      <c r="P10" s="131">
        <f>SUM(P11:P303)</f>
        <v>-501184768.01953149</v>
      </c>
      <c r="Q10" s="131">
        <v>192000000</v>
      </c>
      <c r="R10" s="131">
        <f>SUM(N10:Q10)</f>
        <v>-309184767.85152203</v>
      </c>
      <c r="S10" s="131"/>
      <c r="T10" s="131">
        <f>SUM(T11:T304)</f>
        <v>0.27999701583757997</v>
      </c>
      <c r="U10" s="131">
        <f>SUM(U11:U304)</f>
        <v>-5.948822945356369E-8</v>
      </c>
      <c r="V10" s="131">
        <f>SUM(V11:V304)</f>
        <v>-167087833.80000007</v>
      </c>
      <c r="W10" s="131">
        <f>SUM(W11:W304)</f>
        <v>-63981598.800000072</v>
      </c>
      <c r="X10" s="131">
        <f t="shared" ref="X10" si="1">SUM(X11:X303)</f>
        <v>-501184768.39462519</v>
      </c>
      <c r="Y10" s="131">
        <v>277000000</v>
      </c>
      <c r="Z10" s="131">
        <f>SUM(T10:Y10)</f>
        <v>-455254200.71462834</v>
      </c>
      <c r="AA10" s="131"/>
      <c r="AB10" s="131">
        <v>0.27999701583757997</v>
      </c>
      <c r="AC10" s="131">
        <v>9.2732079792767763E-9</v>
      </c>
      <c r="AD10" s="131">
        <v>-167038446.60000008</v>
      </c>
      <c r="AE10" s="131">
        <v>-64012720.140000015</v>
      </c>
      <c r="AF10" s="131">
        <f>SUM(AB10:AE10)</f>
        <v>-231051166.46000308</v>
      </c>
      <c r="AG10" s="164"/>
      <c r="AH10" s="144">
        <f>J10/E10</f>
        <v>-0.19598063488744225</v>
      </c>
      <c r="AI10" s="144">
        <f>K10/E10</f>
        <v>0.30319689300339514</v>
      </c>
      <c r="AJ10" s="144">
        <f>L10/E10</f>
        <v>0.10721625811595292</v>
      </c>
      <c r="AK10" s="135"/>
      <c r="AL10" s="144">
        <f>N10/F10</f>
        <v>3.0361637565099047E-8</v>
      </c>
      <c r="AM10" s="144">
        <f>O10/F10</f>
        <v>-9.8667553495958479E-15</v>
      </c>
      <c r="AN10" s="144">
        <f>P10/F10</f>
        <v>-90.571015566423355</v>
      </c>
      <c r="AO10" s="144">
        <f>Q10/F10</f>
        <v>34.69705405746808</v>
      </c>
      <c r="AP10" s="144">
        <f>R10/F10</f>
        <v>-55.873961478593642</v>
      </c>
      <c r="AQ10" s="135"/>
      <c r="AR10" s="144">
        <f>T10/$G10</f>
        <v>5.0238909344281939E-8</v>
      </c>
      <c r="AS10" s="144">
        <f t="shared" ref="AS10:AX10" si="2">U10/$G10</f>
        <v>-1.0673770067260513E-14</v>
      </c>
      <c r="AT10" s="144">
        <f t="shared" si="2"/>
        <v>-29.980000000000011</v>
      </c>
      <c r="AU10" s="144">
        <f t="shared" si="2"/>
        <v>-11.480000000000013</v>
      </c>
      <c r="AV10" s="144">
        <f t="shared" si="2"/>
        <v>-89.925873205442585</v>
      </c>
      <c r="AW10" s="144">
        <f t="shared" si="2"/>
        <v>49.701165016839184</v>
      </c>
      <c r="AX10" s="144">
        <f t="shared" si="2"/>
        <v>-81.684708138364513</v>
      </c>
      <c r="AZ10" s="144">
        <f>AB10/$H10</f>
        <v>4.9952039436410101E-8</v>
      </c>
      <c r="BA10" s="144">
        <f t="shared" ref="BA10:BD10" si="3">AC10/$H10</f>
        <v>1.6543592412840838E-15</v>
      </c>
      <c r="BB10" s="144">
        <f t="shared" si="3"/>
        <v>-29.800000000000015</v>
      </c>
      <c r="BC10" s="144">
        <f t="shared" si="3"/>
        <v>-11.420000000000003</v>
      </c>
      <c r="BD10" s="144">
        <f t="shared" si="3"/>
        <v>-41.219999950047978</v>
      </c>
    </row>
    <row r="11" spans="1:56">
      <c r="A11" s="49">
        <v>5</v>
      </c>
      <c r="B11" s="53">
        <v>14</v>
      </c>
      <c r="C11" s="53">
        <v>14</v>
      </c>
      <c r="D11" s="11" t="s">
        <v>23</v>
      </c>
      <c r="E11" s="14">
        <v>9311</v>
      </c>
      <c r="F11" s="14">
        <v>9183</v>
      </c>
      <c r="G11" s="21">
        <v>9113</v>
      </c>
      <c r="H11" s="21">
        <v>9078</v>
      </c>
      <c r="I11" s="21"/>
      <c r="J11" s="15">
        <v>1357610.106746292</v>
      </c>
      <c r="K11" s="21">
        <v>156590.91069951275</v>
      </c>
      <c r="L11" s="131">
        <f t="shared" ref="L11:L74" si="4">SUM(J11:K11)</f>
        <v>1514201.0174458048</v>
      </c>
      <c r="M11" s="131"/>
      <c r="N11" s="21">
        <v>1109106.1207811574</v>
      </c>
      <c r="O11" s="21">
        <v>4221.0550767005807</v>
      </c>
      <c r="P11" s="21">
        <v>-831713.63594646531</v>
      </c>
      <c r="Q11" s="15">
        <v>318623.04740972939</v>
      </c>
      <c r="R11" s="12">
        <f t="shared" ref="R11:R74" si="5">SUM(N11:Q11)</f>
        <v>600236.58732112218</v>
      </c>
      <c r="S11" s="15"/>
      <c r="T11" s="15">
        <v>1109106.1207811574</v>
      </c>
      <c r="U11" s="21">
        <v>-18749.159008462138</v>
      </c>
      <c r="V11" s="21">
        <v>-273207.74</v>
      </c>
      <c r="W11" s="21">
        <v>-104617.24</v>
      </c>
      <c r="X11" s="144">
        <f t="shared" ref="X11:X74" si="6">P11</f>
        <v>-831713.63594646531</v>
      </c>
      <c r="Y11" s="15">
        <f>G11/$G$10*277000000</f>
        <v>452926.71679845551</v>
      </c>
      <c r="Z11" s="12">
        <f t="shared" ref="Z11:Z74" si="7">SUM(T11:Y11)</f>
        <v>333745.06262468541</v>
      </c>
      <c r="AA11" s="12"/>
      <c r="AB11" s="15">
        <v>1109106.1207811574</v>
      </c>
      <c r="AC11" s="21">
        <v>-38813.889167024558</v>
      </c>
      <c r="AD11" s="21">
        <v>-270524.40000000002</v>
      </c>
      <c r="AE11" s="21">
        <v>-103670.76</v>
      </c>
      <c r="AF11" s="131">
        <f t="shared" ref="AF11:AF74" si="8">SUM(AB11:AE11)</f>
        <v>696097.07161413284</v>
      </c>
      <c r="AG11" s="164"/>
      <c r="AH11" s="15">
        <f t="shared" ref="AH11:AH74" si="9">J11/E11</f>
        <v>145.80712133458189</v>
      </c>
      <c r="AI11" s="15">
        <f t="shared" ref="AI11:AI74" si="10">K11/E11</f>
        <v>16.8178402641513</v>
      </c>
      <c r="AJ11" s="15">
        <f t="shared" ref="AJ11:AJ74" si="11">L11/E11</f>
        <v>162.62496159873319</v>
      </c>
      <c r="AL11" s="144">
        <f t="shared" ref="AL11:AL74" si="12">N11/F11</f>
        <v>120.77819021900875</v>
      </c>
      <c r="AM11" s="144">
        <f t="shared" ref="AM11:AM74" si="13">O11/F11</f>
        <v>0.45965970561914199</v>
      </c>
      <c r="AN11" s="144">
        <f t="shared" ref="AN11:AN74" si="14">P11/F11</f>
        <v>-90.571015566423313</v>
      </c>
      <c r="AO11" s="144">
        <f t="shared" ref="AO11:AO74" si="15">Q11/F11</f>
        <v>34.69705405746808</v>
      </c>
      <c r="AP11" s="144">
        <f t="shared" ref="AP11:AP74" si="16">R11/F11</f>
        <v>65.363888415672676</v>
      </c>
      <c r="AR11" s="144">
        <f t="shared" ref="AR11:AR74" si="17">T11/$G11</f>
        <v>121.70592788117605</v>
      </c>
      <c r="AS11" s="144">
        <f t="shared" ref="AS11:AS74" si="18">U11/$G11</f>
        <v>-2.0574079895163107</v>
      </c>
      <c r="AT11" s="144">
        <f t="shared" ref="AT11:AT74" si="19">V11/$G11</f>
        <v>-29.98</v>
      </c>
      <c r="AU11" s="144">
        <f t="shared" ref="AU11:AU74" si="20">W11/$G11</f>
        <v>-11.48</v>
      </c>
      <c r="AV11" s="144">
        <f t="shared" ref="AV11:AV74" si="21">X11/$G11</f>
        <v>-91.266721820088364</v>
      </c>
      <c r="AW11" s="144">
        <f t="shared" ref="AW11:AW74" si="22">Y11/$G11</f>
        <v>49.701165016839184</v>
      </c>
      <c r="AX11" s="144">
        <f t="shared" ref="AX11:AX74" si="23">Z11/$G11</f>
        <v>36.622963088410557</v>
      </c>
      <c r="AZ11" s="15">
        <f t="shared" ref="AZ11:AZ18" si="24">AB11/$H11</f>
        <v>122.17516201599003</v>
      </c>
      <c r="BA11" s="15">
        <f t="shared" ref="BA11:BA18" si="25">AC11/$H11</f>
        <v>-4.2755991591787348</v>
      </c>
      <c r="BB11" s="15">
        <f t="shared" ref="BB11:BB18" si="26">AD11/$H11</f>
        <v>-29.800000000000004</v>
      </c>
      <c r="BC11" s="15">
        <f t="shared" ref="BC11:BC18" si="27">AE11/$H11</f>
        <v>-11.42</v>
      </c>
      <c r="BD11" s="15">
        <f t="shared" ref="BD11:BD18" si="28">AF11/$H11</f>
        <v>76.679562856811287</v>
      </c>
    </row>
    <row r="12" spans="1:56">
      <c r="A12" s="49">
        <v>9</v>
      </c>
      <c r="B12" s="53">
        <v>17</v>
      </c>
      <c r="C12" s="53">
        <v>17</v>
      </c>
      <c r="D12" s="11" t="s">
        <v>24</v>
      </c>
      <c r="E12" s="14">
        <v>2491</v>
      </c>
      <c r="F12" s="14">
        <v>2447</v>
      </c>
      <c r="G12" s="21">
        <v>2437</v>
      </c>
      <c r="H12" s="21">
        <v>2410</v>
      </c>
      <c r="I12" s="21"/>
      <c r="J12" s="15">
        <v>413751.29628251819</v>
      </c>
      <c r="K12" s="21">
        <v>30410.714416795221</v>
      </c>
      <c r="L12" s="131">
        <f t="shared" si="4"/>
        <v>444162.01069931342</v>
      </c>
      <c r="M12" s="131"/>
      <c r="N12" s="21">
        <v>507818.30530274403</v>
      </c>
      <c r="O12" s="21">
        <v>46084.804396585911</v>
      </c>
      <c r="P12" s="21">
        <v>-221627.27509103785</v>
      </c>
      <c r="Q12" s="15">
        <v>84903.691278624392</v>
      </c>
      <c r="R12" s="12">
        <f t="shared" si="5"/>
        <v>417179.5258869165</v>
      </c>
      <c r="S12" s="15"/>
      <c r="T12" s="15">
        <v>507818.30530274403</v>
      </c>
      <c r="U12" s="21">
        <v>3258.9164660193023</v>
      </c>
      <c r="V12" s="21">
        <v>-73061.259999999995</v>
      </c>
      <c r="W12" s="21">
        <v>-27976.760000000002</v>
      </c>
      <c r="X12" s="144">
        <f t="shared" si="6"/>
        <v>-221627.27509103785</v>
      </c>
      <c r="Y12" s="15">
        <f t="shared" ref="Y12:Y75" si="29">G12/$G$10*277000000</f>
        <v>121121.73914603709</v>
      </c>
      <c r="Z12" s="12">
        <f t="shared" si="7"/>
        <v>309533.66582376254</v>
      </c>
      <c r="AA12" s="12"/>
      <c r="AB12" s="15">
        <v>507818.30530274403</v>
      </c>
      <c r="AC12" s="21">
        <v>-10342.762364337263</v>
      </c>
      <c r="AD12" s="21">
        <v>-71818</v>
      </c>
      <c r="AE12" s="21">
        <v>-27522.2</v>
      </c>
      <c r="AF12" s="131">
        <f t="shared" si="8"/>
        <v>398135.34293840674</v>
      </c>
      <c r="AG12" s="164"/>
      <c r="AH12" s="15">
        <f t="shared" si="9"/>
        <v>166.09847301586439</v>
      </c>
      <c r="AI12" s="15">
        <f t="shared" si="10"/>
        <v>12.208235414209241</v>
      </c>
      <c r="AJ12" s="15">
        <f t="shared" si="11"/>
        <v>178.30670843007363</v>
      </c>
      <c r="AL12" s="144">
        <f t="shared" si="12"/>
        <v>207.52689223651166</v>
      </c>
      <c r="AM12" s="144">
        <f t="shared" si="13"/>
        <v>18.833185286712673</v>
      </c>
      <c r="AN12" s="144">
        <f t="shared" si="14"/>
        <v>-90.571015566423313</v>
      </c>
      <c r="AO12" s="144">
        <f t="shared" si="15"/>
        <v>34.69705405746808</v>
      </c>
      <c r="AP12" s="144">
        <f t="shared" si="16"/>
        <v>170.4861160142691</v>
      </c>
      <c r="AR12" s="144">
        <f t="shared" si="17"/>
        <v>208.37845929534018</v>
      </c>
      <c r="AS12" s="144">
        <f t="shared" si="18"/>
        <v>1.3372656815836284</v>
      </c>
      <c r="AT12" s="144">
        <f t="shared" si="19"/>
        <v>-29.979999999999997</v>
      </c>
      <c r="AU12" s="144">
        <f t="shared" si="20"/>
        <v>-11.48</v>
      </c>
      <c r="AV12" s="144">
        <f t="shared" si="21"/>
        <v>-90.942665199441052</v>
      </c>
      <c r="AW12" s="144">
        <f t="shared" si="22"/>
        <v>49.701165016839184</v>
      </c>
      <c r="AX12" s="144">
        <f t="shared" si="23"/>
        <v>127.01422479432193</v>
      </c>
      <c r="AZ12" s="15">
        <f t="shared" si="24"/>
        <v>210.71298975217596</v>
      </c>
      <c r="BA12" s="15">
        <f t="shared" si="25"/>
        <v>-4.291602640803843</v>
      </c>
      <c r="BB12" s="15">
        <f t="shared" si="26"/>
        <v>-29.8</v>
      </c>
      <c r="BC12" s="15">
        <f t="shared" si="27"/>
        <v>-11.42</v>
      </c>
      <c r="BD12" s="15">
        <f t="shared" si="28"/>
        <v>165.2013871113721</v>
      </c>
    </row>
    <row r="13" spans="1:56">
      <c r="A13" s="49">
        <v>10</v>
      </c>
      <c r="B13" s="53">
        <v>14</v>
      </c>
      <c r="C13" s="53">
        <v>14</v>
      </c>
      <c r="D13" s="11" t="s">
        <v>25</v>
      </c>
      <c r="E13" s="14">
        <v>11197</v>
      </c>
      <c r="F13" s="14">
        <v>11102</v>
      </c>
      <c r="G13" s="21">
        <v>10933</v>
      </c>
      <c r="H13" s="21">
        <v>10780</v>
      </c>
      <c r="I13" s="21"/>
      <c r="J13" s="15">
        <v>449394.50858596608</v>
      </c>
      <c r="K13" s="21">
        <v>-604146.33963847859</v>
      </c>
      <c r="L13" s="131">
        <f t="shared" si="4"/>
        <v>-154751.83105251251</v>
      </c>
      <c r="M13" s="131"/>
      <c r="N13" s="21">
        <v>-338822.04824569105</v>
      </c>
      <c r="O13" s="21">
        <v>-1009490.774971767</v>
      </c>
      <c r="P13" s="21">
        <v>-1005519.4148184316</v>
      </c>
      <c r="Q13" s="15">
        <v>385206.69414601062</v>
      </c>
      <c r="R13" s="12">
        <f t="shared" si="5"/>
        <v>-1968625.5438898792</v>
      </c>
      <c r="S13" s="15"/>
      <c r="T13" s="15">
        <v>-338822.04824569105</v>
      </c>
      <c r="U13" s="21">
        <v>-870731.14595875132</v>
      </c>
      <c r="V13" s="21">
        <v>-327771.34000000003</v>
      </c>
      <c r="W13" s="21">
        <v>-125510.84000000001</v>
      </c>
      <c r="X13" s="144">
        <f t="shared" si="6"/>
        <v>-1005519.4148184316</v>
      </c>
      <c r="Y13" s="15">
        <f t="shared" si="29"/>
        <v>543382.8371291029</v>
      </c>
      <c r="Z13" s="12">
        <f t="shared" si="7"/>
        <v>-2124971.9518937711</v>
      </c>
      <c r="AA13" s="12"/>
      <c r="AB13" s="15">
        <v>-338822.04824569105</v>
      </c>
      <c r="AC13" s="21">
        <v>-728458.86502881115</v>
      </c>
      <c r="AD13" s="21">
        <v>-321244</v>
      </c>
      <c r="AE13" s="21">
        <v>-123107.6</v>
      </c>
      <c r="AF13" s="131">
        <f t="shared" si="8"/>
        <v>-1511632.5132745022</v>
      </c>
      <c r="AG13" s="164"/>
      <c r="AH13" s="15">
        <f t="shared" si="9"/>
        <v>40.135260211303567</v>
      </c>
      <c r="AI13" s="15">
        <f t="shared" si="10"/>
        <v>-53.956089991826254</v>
      </c>
      <c r="AJ13" s="15">
        <f t="shared" si="11"/>
        <v>-13.820829780522686</v>
      </c>
      <c r="AL13" s="144">
        <f t="shared" si="12"/>
        <v>-30.519009930255002</v>
      </c>
      <c r="AM13" s="144">
        <f t="shared" si="13"/>
        <v>-90.928731307130874</v>
      </c>
      <c r="AN13" s="144">
        <f t="shared" si="14"/>
        <v>-90.571015566423313</v>
      </c>
      <c r="AO13" s="144">
        <f t="shared" si="15"/>
        <v>34.69705405746808</v>
      </c>
      <c r="AP13" s="144">
        <f t="shared" si="16"/>
        <v>-177.32170274634115</v>
      </c>
      <c r="AR13" s="144">
        <f t="shared" si="17"/>
        <v>-30.990766326323154</v>
      </c>
      <c r="AS13" s="144">
        <f t="shared" si="18"/>
        <v>-79.642471961835852</v>
      </c>
      <c r="AT13" s="144">
        <f t="shared" si="19"/>
        <v>-29.980000000000004</v>
      </c>
      <c r="AU13" s="144">
        <f t="shared" si="20"/>
        <v>-11.48</v>
      </c>
      <c r="AV13" s="144">
        <f t="shared" si="21"/>
        <v>-91.971043155440555</v>
      </c>
      <c r="AW13" s="144">
        <f t="shared" si="22"/>
        <v>49.701165016839191</v>
      </c>
      <c r="AX13" s="144">
        <f t="shared" si="23"/>
        <v>-194.36311642676037</v>
      </c>
      <c r="AZ13" s="15">
        <f t="shared" si="24"/>
        <v>-31.430616720379504</v>
      </c>
      <c r="BA13" s="15">
        <f t="shared" si="25"/>
        <v>-67.575033861670789</v>
      </c>
      <c r="BB13" s="15">
        <f t="shared" si="26"/>
        <v>-29.8</v>
      </c>
      <c r="BC13" s="15">
        <f t="shared" si="27"/>
        <v>-11.42</v>
      </c>
      <c r="BD13" s="15">
        <f t="shared" si="28"/>
        <v>-140.22565058205029</v>
      </c>
    </row>
    <row r="14" spans="1:56">
      <c r="A14" s="49">
        <v>16</v>
      </c>
      <c r="B14" s="53">
        <v>7</v>
      </c>
      <c r="C14" s="53">
        <v>7</v>
      </c>
      <c r="D14" s="11" t="s">
        <v>26</v>
      </c>
      <c r="E14" s="14">
        <v>8033</v>
      </c>
      <c r="F14" s="14">
        <v>8014</v>
      </c>
      <c r="G14" s="21">
        <v>7968</v>
      </c>
      <c r="H14" s="21">
        <v>7889</v>
      </c>
      <c r="I14" s="21"/>
      <c r="J14" s="15">
        <v>3305207.0963274743</v>
      </c>
      <c r="K14" s="21">
        <v>2894068.920832519</v>
      </c>
      <c r="L14" s="131">
        <f t="shared" si="4"/>
        <v>6199276.0171599928</v>
      </c>
      <c r="M14" s="131"/>
      <c r="N14" s="21">
        <v>2193579.711165017</v>
      </c>
      <c r="O14" s="21">
        <v>1999510.3462257241</v>
      </c>
      <c r="P14" s="21">
        <v>-725836.11874931643</v>
      </c>
      <c r="Q14" s="15">
        <v>278062.1912165492</v>
      </c>
      <c r="R14" s="12">
        <f t="shared" si="5"/>
        <v>3745316.1298579741</v>
      </c>
      <c r="S14" s="15"/>
      <c r="T14" s="15">
        <v>2193579.711165017</v>
      </c>
      <c r="U14" s="21">
        <v>1859254.250649279</v>
      </c>
      <c r="V14" s="21">
        <v>-238880.64000000001</v>
      </c>
      <c r="W14" s="21">
        <v>-91472.639999999999</v>
      </c>
      <c r="X14" s="144">
        <f t="shared" si="6"/>
        <v>-725836.11874931643</v>
      </c>
      <c r="Y14" s="15">
        <f t="shared" si="29"/>
        <v>396018.88285417465</v>
      </c>
      <c r="Z14" s="12">
        <f t="shared" si="7"/>
        <v>3392663.4459191542</v>
      </c>
      <c r="AA14" s="12"/>
      <c r="AB14" s="15">
        <v>2193579.711165017</v>
      </c>
      <c r="AC14" s="21">
        <v>1721533.769598346</v>
      </c>
      <c r="AD14" s="21">
        <v>-235092.2</v>
      </c>
      <c r="AE14" s="21">
        <v>-90092.38</v>
      </c>
      <c r="AF14" s="131">
        <f t="shared" si="8"/>
        <v>3589928.9007633626</v>
      </c>
      <c r="AG14" s="164"/>
      <c r="AH14" s="15">
        <f t="shared" si="9"/>
        <v>411.45364077274672</v>
      </c>
      <c r="AI14" s="15">
        <f t="shared" si="10"/>
        <v>360.27249107836661</v>
      </c>
      <c r="AJ14" s="15">
        <f t="shared" si="11"/>
        <v>771.72613185111322</v>
      </c>
      <c r="AL14" s="144">
        <f t="shared" si="12"/>
        <v>273.71845659658311</v>
      </c>
      <c r="AM14" s="144">
        <f t="shared" si="13"/>
        <v>249.50216449035739</v>
      </c>
      <c r="AN14" s="144">
        <f t="shared" si="14"/>
        <v>-90.571015566423313</v>
      </c>
      <c r="AO14" s="144">
        <f t="shared" si="15"/>
        <v>34.69705405746808</v>
      </c>
      <c r="AP14" s="144">
        <f t="shared" si="16"/>
        <v>467.34665957798529</v>
      </c>
      <c r="AR14" s="144">
        <f t="shared" si="17"/>
        <v>275.29865852974609</v>
      </c>
      <c r="AS14" s="144">
        <f t="shared" si="18"/>
        <v>233.34014189875489</v>
      </c>
      <c r="AT14" s="144">
        <f t="shared" si="19"/>
        <v>-29.98</v>
      </c>
      <c r="AU14" s="144">
        <f t="shared" si="20"/>
        <v>-11.48</v>
      </c>
      <c r="AV14" s="144">
        <f t="shared" si="21"/>
        <v>-91.093890405285691</v>
      </c>
      <c r="AW14" s="144">
        <f t="shared" si="22"/>
        <v>49.701165016839191</v>
      </c>
      <c r="AX14" s="144">
        <f t="shared" si="23"/>
        <v>425.78607504005447</v>
      </c>
      <c r="AZ14" s="15">
        <f t="shared" si="24"/>
        <v>278.05548373241436</v>
      </c>
      <c r="BA14" s="15">
        <f t="shared" si="25"/>
        <v>218.21951699814247</v>
      </c>
      <c r="BB14" s="15">
        <f t="shared" si="26"/>
        <v>-29.8</v>
      </c>
      <c r="BC14" s="15">
        <f t="shared" si="27"/>
        <v>-11.42</v>
      </c>
      <c r="BD14" s="15">
        <f t="shared" si="28"/>
        <v>455.0550007305568</v>
      </c>
    </row>
    <row r="15" spans="1:56">
      <c r="A15" s="49">
        <v>18</v>
      </c>
      <c r="B15" s="53">
        <v>1</v>
      </c>
      <c r="C15" s="137">
        <v>32</v>
      </c>
      <c r="D15" s="11" t="s">
        <v>27</v>
      </c>
      <c r="E15" s="14">
        <v>4847</v>
      </c>
      <c r="F15" s="14">
        <v>4763</v>
      </c>
      <c r="G15" s="21">
        <v>4700</v>
      </c>
      <c r="H15" s="21">
        <v>4651</v>
      </c>
      <c r="I15" s="21"/>
      <c r="J15" s="15">
        <v>-455199.6460995652</v>
      </c>
      <c r="K15" s="21">
        <v>-328307.6518825799</v>
      </c>
      <c r="L15" s="131">
        <f t="shared" si="4"/>
        <v>-783507.2979821451</v>
      </c>
      <c r="M15" s="131"/>
      <c r="N15" s="21">
        <v>-455651.56277451664</v>
      </c>
      <c r="O15" s="21">
        <v>-277267.71167041099</v>
      </c>
      <c r="P15" s="21">
        <v>-431389.74714287423</v>
      </c>
      <c r="Q15" s="15">
        <v>165262.06847572047</v>
      </c>
      <c r="R15" s="12">
        <f t="shared" si="5"/>
        <v>-999046.95311208139</v>
      </c>
      <c r="S15" s="15"/>
      <c r="T15" s="15">
        <v>-455651.56277451664</v>
      </c>
      <c r="U15" s="21">
        <v>-217736.80615888207</v>
      </c>
      <c r="V15" s="21">
        <v>-140906</v>
      </c>
      <c r="W15" s="21">
        <v>-53956</v>
      </c>
      <c r="X15" s="144">
        <f t="shared" si="6"/>
        <v>-431389.74714287423</v>
      </c>
      <c r="Y15" s="15">
        <f t="shared" si="29"/>
        <v>233595.47557914417</v>
      </c>
      <c r="Z15" s="12">
        <f t="shared" si="7"/>
        <v>-1066044.6404971287</v>
      </c>
      <c r="AA15" s="12"/>
      <c r="AB15" s="15">
        <v>-455651.56277451664</v>
      </c>
      <c r="AC15" s="21">
        <v>-156698.89640664784</v>
      </c>
      <c r="AD15" s="21">
        <v>-138599.80000000002</v>
      </c>
      <c r="AE15" s="21">
        <v>-53114.42</v>
      </c>
      <c r="AF15" s="131">
        <f t="shared" si="8"/>
        <v>-804064.6791811646</v>
      </c>
      <c r="AG15" s="164"/>
      <c r="AH15" s="15">
        <f t="shared" si="9"/>
        <v>-93.913688075008295</v>
      </c>
      <c r="AI15" s="15">
        <f t="shared" si="10"/>
        <v>-67.734196798551665</v>
      </c>
      <c r="AJ15" s="15">
        <f t="shared" si="11"/>
        <v>-161.64788487355995</v>
      </c>
      <c r="AL15" s="144">
        <f t="shared" si="12"/>
        <v>-95.664825272835742</v>
      </c>
      <c r="AM15" s="144">
        <f t="shared" si="13"/>
        <v>-58.212830499771364</v>
      </c>
      <c r="AN15" s="144">
        <f t="shared" si="14"/>
        <v>-90.571015566423313</v>
      </c>
      <c r="AO15" s="144">
        <f t="shared" si="15"/>
        <v>34.69705405746808</v>
      </c>
      <c r="AP15" s="144">
        <f t="shared" si="16"/>
        <v>-209.75161728156235</v>
      </c>
      <c r="AR15" s="144">
        <f t="shared" si="17"/>
        <v>-96.947141015854598</v>
      </c>
      <c r="AS15" s="144">
        <f t="shared" si="18"/>
        <v>-46.326980033804695</v>
      </c>
      <c r="AT15" s="144">
        <f t="shared" si="19"/>
        <v>-29.98</v>
      </c>
      <c r="AU15" s="144">
        <f t="shared" si="20"/>
        <v>-11.48</v>
      </c>
      <c r="AV15" s="144">
        <f t="shared" si="21"/>
        <v>-91.785052583590257</v>
      </c>
      <c r="AW15" s="144">
        <f t="shared" si="22"/>
        <v>49.701165016839184</v>
      </c>
      <c r="AX15" s="144">
        <f t="shared" si="23"/>
        <v>-226.81800861641037</v>
      </c>
      <c r="AZ15" s="15">
        <f t="shared" si="24"/>
        <v>-97.96851489454238</v>
      </c>
      <c r="BA15" s="15">
        <f t="shared" si="25"/>
        <v>-33.691441927896761</v>
      </c>
      <c r="BB15" s="15">
        <f t="shared" si="26"/>
        <v>-29.800000000000004</v>
      </c>
      <c r="BC15" s="15">
        <f t="shared" si="27"/>
        <v>-11.42</v>
      </c>
      <c r="BD15" s="15">
        <f t="shared" si="28"/>
        <v>-172.87995682243917</v>
      </c>
    </row>
    <row r="16" spans="1:56">
      <c r="A16" s="49">
        <v>19</v>
      </c>
      <c r="B16" s="53">
        <v>2</v>
      </c>
      <c r="C16" s="53">
        <v>2</v>
      </c>
      <c r="D16" s="11" t="s">
        <v>28</v>
      </c>
      <c r="E16" s="14">
        <v>3955</v>
      </c>
      <c r="F16" s="14">
        <v>3965</v>
      </c>
      <c r="G16" s="21">
        <v>3961</v>
      </c>
      <c r="H16" s="21">
        <v>3966</v>
      </c>
      <c r="I16" s="21"/>
      <c r="J16" s="15">
        <v>-90275.155369053187</v>
      </c>
      <c r="K16" s="21">
        <v>-365058.11083873111</v>
      </c>
      <c r="L16" s="131">
        <f t="shared" si="4"/>
        <v>-455333.2662077843</v>
      </c>
      <c r="M16" s="131"/>
      <c r="N16" s="21">
        <v>-363181.43061748438</v>
      </c>
      <c r="O16" s="21">
        <v>-503888.6657739862</v>
      </c>
      <c r="P16" s="21">
        <v>-359114.07672086841</v>
      </c>
      <c r="Q16" s="15">
        <v>137573.81933786094</v>
      </c>
      <c r="R16" s="12">
        <f t="shared" si="5"/>
        <v>-1088610.3537744782</v>
      </c>
      <c r="S16" s="15"/>
      <c r="T16" s="15">
        <v>-363181.43061748438</v>
      </c>
      <c r="U16" s="21">
        <v>-454331.6554121949</v>
      </c>
      <c r="V16" s="21">
        <v>-118750.78</v>
      </c>
      <c r="W16" s="21">
        <v>-45472.28</v>
      </c>
      <c r="X16" s="144">
        <f t="shared" si="6"/>
        <v>-359114.07672086841</v>
      </c>
      <c r="Y16" s="15">
        <f t="shared" si="29"/>
        <v>196866.31463170002</v>
      </c>
      <c r="Z16" s="12">
        <f t="shared" si="7"/>
        <v>-1143983.9081188478</v>
      </c>
      <c r="AA16" s="12"/>
      <c r="AB16" s="15">
        <v>-363181.43061748438</v>
      </c>
      <c r="AC16" s="21">
        <v>-403520.12650864484</v>
      </c>
      <c r="AD16" s="21">
        <v>-118186.8</v>
      </c>
      <c r="AE16" s="21">
        <v>-45291.72</v>
      </c>
      <c r="AF16" s="131">
        <f t="shared" si="8"/>
        <v>-930180.0771261293</v>
      </c>
      <c r="AG16" s="164"/>
      <c r="AH16" s="15">
        <f t="shared" si="9"/>
        <v>-22.825576578774509</v>
      </c>
      <c r="AI16" s="15">
        <f t="shared" si="10"/>
        <v>-92.302935736720883</v>
      </c>
      <c r="AJ16" s="15">
        <f t="shared" si="11"/>
        <v>-115.1285123154954</v>
      </c>
      <c r="AL16" s="144">
        <f t="shared" si="12"/>
        <v>-91.596829916137295</v>
      </c>
      <c r="AM16" s="144">
        <f t="shared" si="13"/>
        <v>-127.08415278032439</v>
      </c>
      <c r="AN16" s="144">
        <f t="shared" si="14"/>
        <v>-90.571015566423313</v>
      </c>
      <c r="AO16" s="144">
        <f t="shared" si="15"/>
        <v>34.69705405746808</v>
      </c>
      <c r="AP16" s="144">
        <f t="shared" si="16"/>
        <v>-274.55494420541697</v>
      </c>
      <c r="AR16" s="144">
        <f t="shared" si="17"/>
        <v>-91.689328608302034</v>
      </c>
      <c r="AS16" s="144">
        <f t="shared" si="18"/>
        <v>-114.70125105079397</v>
      </c>
      <c r="AT16" s="144">
        <f t="shared" si="19"/>
        <v>-29.98</v>
      </c>
      <c r="AU16" s="144">
        <f t="shared" si="20"/>
        <v>-11.48</v>
      </c>
      <c r="AV16" s="144">
        <f t="shared" si="21"/>
        <v>-90.662478344071801</v>
      </c>
      <c r="AW16" s="144">
        <f t="shared" si="22"/>
        <v>49.701165016839184</v>
      </c>
      <c r="AX16" s="144">
        <f t="shared" si="23"/>
        <v>-288.81189298632864</v>
      </c>
      <c r="AZ16" s="15">
        <f t="shared" si="24"/>
        <v>-91.573734396743419</v>
      </c>
      <c r="BA16" s="15">
        <f t="shared" si="25"/>
        <v>-101.74486296234112</v>
      </c>
      <c r="BB16" s="15">
        <f t="shared" si="26"/>
        <v>-29.8</v>
      </c>
      <c r="BC16" s="15">
        <f t="shared" si="27"/>
        <v>-11.42</v>
      </c>
      <c r="BD16" s="15">
        <f t="shared" si="28"/>
        <v>-234.53859735908455</v>
      </c>
    </row>
    <row r="17" spans="1:56">
      <c r="A17" s="49">
        <v>20</v>
      </c>
      <c r="B17" s="53">
        <v>6</v>
      </c>
      <c r="C17" s="53">
        <v>6</v>
      </c>
      <c r="D17" s="11" t="s">
        <v>29</v>
      </c>
      <c r="E17" s="14">
        <v>16467</v>
      </c>
      <c r="F17" s="14">
        <v>16473</v>
      </c>
      <c r="G17" s="21">
        <v>16405</v>
      </c>
      <c r="H17" s="21">
        <v>16387</v>
      </c>
      <c r="I17" s="21"/>
      <c r="J17" s="15">
        <v>-1559634.2949535965</v>
      </c>
      <c r="K17" s="21">
        <v>-1707264.5085644324</v>
      </c>
      <c r="L17" s="131">
        <f t="shared" si="4"/>
        <v>-3266898.8035180289</v>
      </c>
      <c r="M17" s="131"/>
      <c r="N17" s="21">
        <v>-2785117.3322464745</v>
      </c>
      <c r="O17" s="21">
        <v>-2345324.6050697188</v>
      </c>
      <c r="P17" s="21">
        <v>-1491976.3394256912</v>
      </c>
      <c r="Q17" s="15">
        <v>571564.5714886717</v>
      </c>
      <c r="R17" s="12">
        <f t="shared" si="5"/>
        <v>-6050853.7052532127</v>
      </c>
      <c r="S17" s="15"/>
      <c r="T17" s="15">
        <v>-2785117.3322464745</v>
      </c>
      <c r="U17" s="21">
        <v>-2139434.9123358503</v>
      </c>
      <c r="V17" s="21">
        <v>-491821.9</v>
      </c>
      <c r="W17" s="21">
        <v>-188329.4</v>
      </c>
      <c r="X17" s="144">
        <f t="shared" si="6"/>
        <v>-1491976.3394256912</v>
      </c>
      <c r="Y17" s="15">
        <f t="shared" si="29"/>
        <v>815347.61210124684</v>
      </c>
      <c r="Z17" s="12">
        <f t="shared" si="7"/>
        <v>-6281332.2719067708</v>
      </c>
      <c r="AA17" s="12"/>
      <c r="AB17" s="15">
        <v>-2785117.3322464745</v>
      </c>
      <c r="AC17" s="21">
        <v>-1928333.1933880118</v>
      </c>
      <c r="AD17" s="21">
        <v>-488332.60000000003</v>
      </c>
      <c r="AE17" s="21">
        <v>-187139.54</v>
      </c>
      <c r="AF17" s="131">
        <f t="shared" si="8"/>
        <v>-5388922.6656344859</v>
      </c>
      <c r="AG17" s="164"/>
      <c r="AH17" s="15">
        <f t="shared" si="9"/>
        <v>-94.71271603531892</v>
      </c>
      <c r="AI17" s="15">
        <f t="shared" si="10"/>
        <v>-103.67793214091409</v>
      </c>
      <c r="AJ17" s="15">
        <f t="shared" si="11"/>
        <v>-198.39064817623301</v>
      </c>
      <c r="AL17" s="144">
        <f t="shared" si="12"/>
        <v>-169.07165253727158</v>
      </c>
      <c r="AM17" s="144">
        <f t="shared" si="13"/>
        <v>-142.37386056393606</v>
      </c>
      <c r="AN17" s="144">
        <f t="shared" si="14"/>
        <v>-90.571015566423313</v>
      </c>
      <c r="AO17" s="144">
        <f t="shared" si="15"/>
        <v>34.69705405746808</v>
      </c>
      <c r="AP17" s="144">
        <f t="shared" si="16"/>
        <v>-367.31947461016284</v>
      </c>
      <c r="AR17" s="144">
        <f t="shared" si="17"/>
        <v>-169.77246767732242</v>
      </c>
      <c r="AS17" s="144">
        <f t="shared" si="18"/>
        <v>-130.41358807289546</v>
      </c>
      <c r="AT17" s="144">
        <f t="shared" si="19"/>
        <v>-29.98</v>
      </c>
      <c r="AU17" s="144">
        <f t="shared" si="20"/>
        <v>-11.48</v>
      </c>
      <c r="AV17" s="144">
        <f t="shared" si="21"/>
        <v>-90.946439465144238</v>
      </c>
      <c r="AW17" s="144">
        <f t="shared" si="22"/>
        <v>49.701165016839184</v>
      </c>
      <c r="AX17" s="144">
        <f t="shared" si="23"/>
        <v>-382.89133019852306</v>
      </c>
      <c r="AZ17" s="15">
        <f t="shared" si="24"/>
        <v>-169.95895113483093</v>
      </c>
      <c r="BA17" s="15">
        <f t="shared" si="25"/>
        <v>-117.67457090303361</v>
      </c>
      <c r="BB17" s="15">
        <f t="shared" si="26"/>
        <v>-29.8</v>
      </c>
      <c r="BC17" s="15">
        <f t="shared" si="27"/>
        <v>-11.42</v>
      </c>
      <c r="BD17" s="15">
        <f t="shared" si="28"/>
        <v>-328.85352203786454</v>
      </c>
    </row>
    <row r="18" spans="1:56">
      <c r="A18" s="49">
        <v>46</v>
      </c>
      <c r="B18" s="53">
        <v>10</v>
      </c>
      <c r="C18" s="53">
        <v>10</v>
      </c>
      <c r="D18" s="11" t="s">
        <v>30</v>
      </c>
      <c r="E18" s="14">
        <v>1362</v>
      </c>
      <c r="F18" s="14">
        <v>1341</v>
      </c>
      <c r="G18" s="21">
        <v>1320</v>
      </c>
      <c r="H18" s="21">
        <v>1288</v>
      </c>
      <c r="I18" s="21"/>
      <c r="J18" s="15">
        <v>423169.38777901919</v>
      </c>
      <c r="K18" s="21">
        <v>341345.80526720308</v>
      </c>
      <c r="L18" s="131">
        <f t="shared" si="4"/>
        <v>764515.19304622221</v>
      </c>
      <c r="M18" s="131"/>
      <c r="N18" s="21">
        <v>386486.75930091698</v>
      </c>
      <c r="O18" s="21">
        <v>291127.66319946013</v>
      </c>
      <c r="P18" s="21">
        <v>-121455.73187457366</v>
      </c>
      <c r="Q18" s="15">
        <v>46528.749491064693</v>
      </c>
      <c r="R18" s="12">
        <f t="shared" si="5"/>
        <v>602687.44011686812</v>
      </c>
      <c r="S18" s="15"/>
      <c r="T18" s="15">
        <v>386486.75930091698</v>
      </c>
      <c r="U18" s="21">
        <v>267658.30655259057</v>
      </c>
      <c r="V18" s="21">
        <v>-39573.599999999999</v>
      </c>
      <c r="W18" s="21">
        <v>-15153.6</v>
      </c>
      <c r="X18" s="144">
        <f t="shared" si="6"/>
        <v>-121455.73187457366</v>
      </c>
      <c r="Y18" s="15">
        <f t="shared" si="29"/>
        <v>65605.537822227721</v>
      </c>
      <c r="Z18" s="12">
        <f t="shared" si="7"/>
        <v>543567.6718011616</v>
      </c>
      <c r="AA18" s="12"/>
      <c r="AB18" s="15">
        <v>386486.75930091698</v>
      </c>
      <c r="AC18" s="21">
        <v>244613.23978327421</v>
      </c>
      <c r="AD18" s="21">
        <v>-38382.400000000001</v>
      </c>
      <c r="AE18" s="21">
        <v>-14708.96</v>
      </c>
      <c r="AF18" s="131">
        <f t="shared" si="8"/>
        <v>578008.63908419118</v>
      </c>
      <c r="AG18" s="164"/>
      <c r="AH18" s="15">
        <f t="shared" si="9"/>
        <v>310.69705416961762</v>
      </c>
      <c r="AI18" s="15">
        <f t="shared" si="10"/>
        <v>250.62100239882753</v>
      </c>
      <c r="AJ18" s="15">
        <f t="shared" si="11"/>
        <v>561.31805656844506</v>
      </c>
      <c r="AL18" s="144">
        <f t="shared" si="12"/>
        <v>288.20787419904326</v>
      </c>
      <c r="AM18" s="144">
        <f t="shared" si="13"/>
        <v>217.09743713606275</v>
      </c>
      <c r="AN18" s="144">
        <f t="shared" si="14"/>
        <v>-90.571015566423313</v>
      </c>
      <c r="AO18" s="144">
        <f t="shared" si="15"/>
        <v>34.69705405746808</v>
      </c>
      <c r="AP18" s="144">
        <f t="shared" si="16"/>
        <v>449.43134982615072</v>
      </c>
      <c r="AR18" s="144">
        <f t="shared" si="17"/>
        <v>292.79299947039163</v>
      </c>
      <c r="AS18" s="144">
        <f t="shared" si="18"/>
        <v>202.77144435802316</v>
      </c>
      <c r="AT18" s="144">
        <f t="shared" si="19"/>
        <v>-29.98</v>
      </c>
      <c r="AU18" s="144">
        <f t="shared" si="20"/>
        <v>-11.48</v>
      </c>
      <c r="AV18" s="144">
        <f t="shared" si="21"/>
        <v>-92.011918086798218</v>
      </c>
      <c r="AW18" s="144">
        <f t="shared" si="22"/>
        <v>49.701165016839184</v>
      </c>
      <c r="AX18" s="144">
        <f t="shared" si="23"/>
        <v>411.79369075845574</v>
      </c>
      <c r="AZ18" s="15">
        <f t="shared" si="24"/>
        <v>300.06735970568087</v>
      </c>
      <c r="BA18" s="15">
        <f t="shared" si="25"/>
        <v>189.91711163297688</v>
      </c>
      <c r="BB18" s="15">
        <f t="shared" si="26"/>
        <v>-29.8</v>
      </c>
      <c r="BC18" s="15">
        <f t="shared" si="27"/>
        <v>-11.42</v>
      </c>
      <c r="BD18" s="15">
        <f t="shared" si="28"/>
        <v>448.76447133865776</v>
      </c>
    </row>
    <row r="19" spans="1:56">
      <c r="A19" s="49">
        <v>47</v>
      </c>
      <c r="B19" s="53">
        <v>19</v>
      </c>
      <c r="C19" s="53">
        <v>19</v>
      </c>
      <c r="D19" s="11" t="s">
        <v>31</v>
      </c>
      <c r="E19" s="14">
        <v>1789</v>
      </c>
      <c r="F19" s="14">
        <v>1811</v>
      </c>
      <c r="G19" s="21">
        <v>1771</v>
      </c>
      <c r="H19" s="21">
        <v>1762</v>
      </c>
      <c r="I19" s="21"/>
      <c r="J19" s="15">
        <v>-40129.627860742439</v>
      </c>
      <c r="K19" s="21">
        <v>668980.33645591384</v>
      </c>
      <c r="L19" s="131">
        <f t="shared" si="4"/>
        <v>628850.70859517145</v>
      </c>
      <c r="M19" s="131"/>
      <c r="N19" s="21">
        <v>-127873.58371498143</v>
      </c>
      <c r="O19" s="21">
        <v>575923.39356324403</v>
      </c>
      <c r="P19" s="21">
        <v>-164024.10919079263</v>
      </c>
      <c r="Q19" s="15">
        <v>62836.364898074695</v>
      </c>
      <c r="R19" s="12">
        <f t="shared" si="5"/>
        <v>346862.06555554463</v>
      </c>
      <c r="S19" s="15"/>
      <c r="T19" s="15">
        <v>-127873.58371498143</v>
      </c>
      <c r="U19" s="21">
        <v>544228.38619002944</v>
      </c>
      <c r="V19" s="21">
        <v>-53094.58</v>
      </c>
      <c r="W19" s="21">
        <v>-20331.080000000002</v>
      </c>
      <c r="X19" s="144">
        <f t="shared" si="6"/>
        <v>-164024.10919079263</v>
      </c>
      <c r="Y19" s="15">
        <f t="shared" si="29"/>
        <v>88020.763244822199</v>
      </c>
      <c r="Z19" s="12">
        <f t="shared" si="7"/>
        <v>266925.79652907752</v>
      </c>
      <c r="AA19" s="12"/>
      <c r="AB19" s="15">
        <v>-127873.58371498143</v>
      </c>
      <c r="AC19" s="21">
        <v>513106.37581028906</v>
      </c>
      <c r="AD19" s="21">
        <v>-52507.6</v>
      </c>
      <c r="AE19" s="21">
        <v>-20122.04</v>
      </c>
      <c r="AF19" s="131">
        <f t="shared" si="8"/>
        <v>312603.15209530765</v>
      </c>
      <c r="AG19" s="164"/>
      <c r="AH19" s="15">
        <f t="shared" si="9"/>
        <v>-22.4313179769382</v>
      </c>
      <c r="AI19" s="15">
        <f t="shared" si="10"/>
        <v>373.9409370910642</v>
      </c>
      <c r="AJ19" s="15">
        <f t="shared" si="11"/>
        <v>351.509619114126</v>
      </c>
      <c r="AL19" s="144">
        <f t="shared" si="12"/>
        <v>-70.609378086682185</v>
      </c>
      <c r="AM19" s="144">
        <f t="shared" si="13"/>
        <v>318.01402184607622</v>
      </c>
      <c r="AN19" s="144">
        <f t="shared" si="14"/>
        <v>-90.571015566423313</v>
      </c>
      <c r="AO19" s="144">
        <f t="shared" si="15"/>
        <v>34.69705405746808</v>
      </c>
      <c r="AP19" s="144">
        <f t="shared" si="16"/>
        <v>191.53068225043879</v>
      </c>
      <c r="AR19" s="144">
        <f t="shared" si="17"/>
        <v>-72.204169234885057</v>
      </c>
      <c r="AS19" s="144">
        <f t="shared" si="18"/>
        <v>307.30004866743616</v>
      </c>
      <c r="AT19" s="144">
        <f t="shared" si="19"/>
        <v>-29.98</v>
      </c>
      <c r="AU19" s="144">
        <f t="shared" si="20"/>
        <v>-11.48</v>
      </c>
      <c r="AV19" s="144">
        <f t="shared" si="21"/>
        <v>-92.616662445393914</v>
      </c>
      <c r="AW19" s="144">
        <f t="shared" si="22"/>
        <v>49.701165016839184</v>
      </c>
      <c r="AX19" s="144">
        <f t="shared" si="23"/>
        <v>150.72038200399635</v>
      </c>
      <c r="AZ19" s="15">
        <f t="shared" ref="AZ19:AZ82" si="30">AB19/$H19</f>
        <v>-72.572976001692069</v>
      </c>
      <c r="BA19" s="15">
        <f t="shared" ref="BA19:BA82" si="31">AC19/$H19</f>
        <v>291.20679671412546</v>
      </c>
      <c r="BB19" s="15">
        <f t="shared" ref="BB19:BB82" si="32">AD19/$H19</f>
        <v>-29.8</v>
      </c>
      <c r="BC19" s="15">
        <f t="shared" ref="BC19:BC82" si="33">AE19/$H19</f>
        <v>-11.42</v>
      </c>
      <c r="BD19" s="15">
        <f t="shared" ref="BD19:BD82" si="34">AF19/$H19</f>
        <v>177.41382071243339</v>
      </c>
    </row>
    <row r="20" spans="1:56">
      <c r="A20" s="49">
        <v>49</v>
      </c>
      <c r="B20" s="53">
        <v>1</v>
      </c>
      <c r="C20" s="137">
        <v>34</v>
      </c>
      <c r="D20" s="11" t="s">
        <v>32</v>
      </c>
      <c r="E20" s="14">
        <v>297132</v>
      </c>
      <c r="F20" s="14">
        <v>305274</v>
      </c>
      <c r="G20" s="21">
        <v>314024</v>
      </c>
      <c r="H20" s="21">
        <v>320931</v>
      </c>
      <c r="I20" s="21"/>
      <c r="J20" s="15">
        <v>85654835.328998104</v>
      </c>
      <c r="K20" s="21">
        <v>30661654.44133902</v>
      </c>
      <c r="L20" s="131">
        <f t="shared" si="4"/>
        <v>116316489.77033712</v>
      </c>
      <c r="M20" s="131"/>
      <c r="N20" s="21">
        <v>116403180.46761133</v>
      </c>
      <c r="O20" s="21">
        <v>45355131.461668067</v>
      </c>
      <c r="P20" s="21">
        <v>-27648976.206024311</v>
      </c>
      <c r="Q20" s="15">
        <v>10592108.48033951</v>
      </c>
      <c r="R20" s="12">
        <f t="shared" si="5"/>
        <v>144701444.20359457</v>
      </c>
      <c r="S20" s="15"/>
      <c r="T20" s="15">
        <v>116403180.46761133</v>
      </c>
      <c r="U20" s="21">
        <v>40012413.802446246</v>
      </c>
      <c r="V20" s="21">
        <v>-9414439.5199999996</v>
      </c>
      <c r="W20" s="21">
        <v>-3604995.52</v>
      </c>
      <c r="X20" s="144">
        <f t="shared" si="6"/>
        <v>-27648976.206024311</v>
      </c>
      <c r="Y20" s="15">
        <f t="shared" si="29"/>
        <v>15607358.643247908</v>
      </c>
      <c r="Z20" s="12">
        <f t="shared" si="7"/>
        <v>131354541.66728112</v>
      </c>
      <c r="AA20" s="12"/>
      <c r="AB20" s="15">
        <v>116403180.46761133</v>
      </c>
      <c r="AC20" s="21">
        <v>34766284.262598157</v>
      </c>
      <c r="AD20" s="21">
        <v>-9563743.8000000007</v>
      </c>
      <c r="AE20" s="21">
        <v>-3665032.02</v>
      </c>
      <c r="AF20" s="131">
        <f t="shared" si="8"/>
        <v>137940688.91020945</v>
      </c>
      <c r="AG20" s="164"/>
      <c r="AH20" s="15">
        <f t="shared" si="9"/>
        <v>288.27199806482673</v>
      </c>
      <c r="AI20" s="15">
        <f t="shared" si="10"/>
        <v>103.19203061716348</v>
      </c>
      <c r="AJ20" s="15">
        <f t="shared" si="11"/>
        <v>391.46402868199021</v>
      </c>
      <c r="AL20" s="144">
        <f t="shared" si="12"/>
        <v>381.30722062020129</v>
      </c>
      <c r="AM20" s="144">
        <f t="shared" si="13"/>
        <v>148.57187792497254</v>
      </c>
      <c r="AN20" s="144">
        <f t="shared" si="14"/>
        <v>-90.571015566423313</v>
      </c>
      <c r="AO20" s="144">
        <f t="shared" si="15"/>
        <v>34.69705405746808</v>
      </c>
      <c r="AP20" s="144">
        <f t="shared" si="16"/>
        <v>474.00513703621851</v>
      </c>
      <c r="AR20" s="144">
        <f t="shared" si="17"/>
        <v>370.68243340512612</v>
      </c>
      <c r="AS20" s="144">
        <f t="shared" si="18"/>
        <v>127.41833045387055</v>
      </c>
      <c r="AT20" s="144">
        <f t="shared" si="19"/>
        <v>-29.979999999999997</v>
      </c>
      <c r="AU20" s="144">
        <f t="shared" si="20"/>
        <v>-11.48</v>
      </c>
      <c r="AV20" s="144">
        <f t="shared" si="21"/>
        <v>-88.047334617813647</v>
      </c>
      <c r="AW20" s="144">
        <f t="shared" si="22"/>
        <v>49.701165016839184</v>
      </c>
      <c r="AX20" s="144">
        <f t="shared" si="23"/>
        <v>418.29459425802207</v>
      </c>
      <c r="AZ20" s="15">
        <f t="shared" si="30"/>
        <v>362.70469498930089</v>
      </c>
      <c r="BA20" s="15">
        <f t="shared" si="31"/>
        <v>108.32946727676091</v>
      </c>
      <c r="BB20" s="15">
        <f t="shared" si="32"/>
        <v>-29.8</v>
      </c>
      <c r="BC20" s="15">
        <f t="shared" si="33"/>
        <v>-11.42</v>
      </c>
      <c r="BD20" s="15">
        <f t="shared" si="34"/>
        <v>429.81416226606171</v>
      </c>
    </row>
    <row r="21" spans="1:56">
      <c r="A21" s="49">
        <v>50</v>
      </c>
      <c r="B21" s="53">
        <v>4</v>
      </c>
      <c r="C21" s="53">
        <v>4</v>
      </c>
      <c r="D21" s="11" t="s">
        <v>33</v>
      </c>
      <c r="E21" s="14">
        <v>11417</v>
      </c>
      <c r="F21" s="14">
        <v>11276</v>
      </c>
      <c r="G21" s="21">
        <v>11184</v>
      </c>
      <c r="H21" s="21">
        <v>11084</v>
      </c>
      <c r="I21" s="21"/>
      <c r="J21" s="15">
        <v>92375.646514763721</v>
      </c>
      <c r="K21" s="21">
        <v>60286.297986327292</v>
      </c>
      <c r="L21" s="131">
        <f t="shared" si="4"/>
        <v>152661.94450109103</v>
      </c>
      <c r="M21" s="131"/>
      <c r="N21" s="21">
        <v>-901823.83140918578</v>
      </c>
      <c r="O21" s="21">
        <v>-480701.99319359229</v>
      </c>
      <c r="P21" s="21">
        <v>-1021278.7715269893</v>
      </c>
      <c r="Q21" s="15">
        <v>391243.98155201005</v>
      </c>
      <c r="R21" s="12">
        <f t="shared" si="5"/>
        <v>-2012560.6145777577</v>
      </c>
      <c r="S21" s="15"/>
      <c r="T21" s="15">
        <v>-901823.83140918578</v>
      </c>
      <c r="U21" s="21">
        <v>-339767.60508777661</v>
      </c>
      <c r="V21" s="21">
        <v>-335296.32</v>
      </c>
      <c r="W21" s="21">
        <v>-128392.32000000001</v>
      </c>
      <c r="X21" s="144">
        <f t="shared" si="6"/>
        <v>-1021278.7715269893</v>
      </c>
      <c r="Y21" s="15">
        <f t="shared" si="29"/>
        <v>555857.82954832946</v>
      </c>
      <c r="Z21" s="12">
        <f t="shared" si="7"/>
        <v>-2170701.0184756224</v>
      </c>
      <c r="AA21" s="12"/>
      <c r="AB21" s="15">
        <v>-901823.83140918578</v>
      </c>
      <c r="AC21" s="21">
        <v>-195265.51179233394</v>
      </c>
      <c r="AD21" s="21">
        <v>-330303.2</v>
      </c>
      <c r="AE21" s="21">
        <v>-126579.28</v>
      </c>
      <c r="AF21" s="131">
        <f t="shared" si="8"/>
        <v>-1553971.8232015197</v>
      </c>
      <c r="AG21" s="164"/>
      <c r="AH21" s="15">
        <f t="shared" si="9"/>
        <v>8.0910612695772723</v>
      </c>
      <c r="AI21" s="15">
        <f t="shared" si="10"/>
        <v>5.2803974762483392</v>
      </c>
      <c r="AJ21" s="15">
        <f t="shared" si="11"/>
        <v>13.371458745825613</v>
      </c>
      <c r="AL21" s="144">
        <f t="shared" si="12"/>
        <v>-79.97728196250317</v>
      </c>
      <c r="AM21" s="144">
        <f t="shared" si="13"/>
        <v>-42.630542142035502</v>
      </c>
      <c r="AN21" s="144">
        <f t="shared" si="14"/>
        <v>-90.571015566423313</v>
      </c>
      <c r="AO21" s="144">
        <f t="shared" si="15"/>
        <v>34.69705405746808</v>
      </c>
      <c r="AP21" s="144">
        <f t="shared" si="16"/>
        <v>-178.48178561349394</v>
      </c>
      <c r="AR21" s="144">
        <f t="shared" si="17"/>
        <v>-80.635178058761241</v>
      </c>
      <c r="AS21" s="144">
        <f t="shared" si="18"/>
        <v>-30.379793015716793</v>
      </c>
      <c r="AT21" s="144">
        <f t="shared" si="19"/>
        <v>-29.98</v>
      </c>
      <c r="AU21" s="144">
        <f t="shared" si="20"/>
        <v>-11.48</v>
      </c>
      <c r="AV21" s="144">
        <f t="shared" si="21"/>
        <v>-91.316056109351692</v>
      </c>
      <c r="AW21" s="144">
        <f t="shared" si="22"/>
        <v>49.701165016839184</v>
      </c>
      <c r="AX21" s="144">
        <f t="shared" si="23"/>
        <v>-194.08986216699057</v>
      </c>
      <c r="AZ21" s="15">
        <f t="shared" si="30"/>
        <v>-81.362669740994747</v>
      </c>
      <c r="BA21" s="15">
        <f t="shared" si="31"/>
        <v>-17.616881251563871</v>
      </c>
      <c r="BB21" s="15">
        <f t="shared" si="32"/>
        <v>-29.8</v>
      </c>
      <c r="BC21" s="15">
        <f t="shared" si="33"/>
        <v>-11.42</v>
      </c>
      <c r="BD21" s="15">
        <f t="shared" si="34"/>
        <v>-140.19955099255861</v>
      </c>
    </row>
    <row r="22" spans="1:56">
      <c r="A22" s="49">
        <v>51</v>
      </c>
      <c r="B22" s="53">
        <v>4</v>
      </c>
      <c r="C22" s="53">
        <v>4</v>
      </c>
      <c r="D22" s="11" t="s">
        <v>34</v>
      </c>
      <c r="E22" s="14">
        <v>9334</v>
      </c>
      <c r="F22" s="14">
        <v>9211</v>
      </c>
      <c r="G22" s="21">
        <v>9143</v>
      </c>
      <c r="H22" s="21">
        <v>9052</v>
      </c>
      <c r="I22" s="21"/>
      <c r="J22" s="15">
        <v>-3965481.1848943904</v>
      </c>
      <c r="K22" s="15">
        <v>-4472680.0518201273</v>
      </c>
      <c r="L22" s="131">
        <f t="shared" si="4"/>
        <v>-8438161.2367145177</v>
      </c>
      <c r="M22" s="131"/>
      <c r="N22" s="21">
        <v>-4094168.4345235913</v>
      </c>
      <c r="O22" s="15">
        <v>-4459003.5600646278</v>
      </c>
      <c r="P22" s="15">
        <v>-834249.6243823251</v>
      </c>
      <c r="Q22" s="15">
        <v>319594.56492333848</v>
      </c>
      <c r="R22" s="12">
        <f t="shared" si="5"/>
        <v>-9067827.0540472046</v>
      </c>
      <c r="S22" s="15"/>
      <c r="T22" s="15">
        <v>-4094168.4345235913</v>
      </c>
      <c r="U22" s="15">
        <v>-4343878.812916466</v>
      </c>
      <c r="V22" s="15">
        <v>-274107.14</v>
      </c>
      <c r="W22" s="15">
        <v>-104961.64</v>
      </c>
      <c r="X22" s="144">
        <f t="shared" si="6"/>
        <v>-834249.6243823251</v>
      </c>
      <c r="Y22" s="15">
        <f t="shared" si="29"/>
        <v>454417.7517489607</v>
      </c>
      <c r="Z22" s="12">
        <f t="shared" si="7"/>
        <v>-9196947.9000734221</v>
      </c>
      <c r="AA22" s="12"/>
      <c r="AB22" s="15">
        <v>-4094168.4345235913</v>
      </c>
      <c r="AC22" s="15">
        <v>-4225839.7226943728</v>
      </c>
      <c r="AD22" s="15">
        <v>-269749.60000000003</v>
      </c>
      <c r="AE22" s="15">
        <v>-103373.84</v>
      </c>
      <c r="AF22" s="131">
        <f t="shared" si="8"/>
        <v>-8693131.597217964</v>
      </c>
      <c r="AG22" s="164"/>
      <c r="AH22" s="15">
        <f t="shared" si="9"/>
        <v>-424.84263819309945</v>
      </c>
      <c r="AI22" s="15">
        <f t="shared" si="10"/>
        <v>-479.1814925884002</v>
      </c>
      <c r="AJ22" s="15">
        <f t="shared" si="11"/>
        <v>-904.02413078149959</v>
      </c>
      <c r="AL22" s="144">
        <f t="shared" si="12"/>
        <v>-444.48685642423095</v>
      </c>
      <c r="AM22" s="144">
        <f t="shared" si="13"/>
        <v>-484.09549018180741</v>
      </c>
      <c r="AN22" s="144">
        <f t="shared" si="14"/>
        <v>-90.571015566423313</v>
      </c>
      <c r="AO22" s="144">
        <f t="shared" si="15"/>
        <v>34.69705405746808</v>
      </c>
      <c r="AP22" s="144">
        <f t="shared" si="16"/>
        <v>-984.45630811499348</v>
      </c>
      <c r="AR22" s="144">
        <f t="shared" si="17"/>
        <v>-447.79267576545897</v>
      </c>
      <c r="AS22" s="144">
        <f t="shared" si="18"/>
        <v>-475.10432165771255</v>
      </c>
      <c r="AT22" s="144">
        <f t="shared" si="19"/>
        <v>-29.98</v>
      </c>
      <c r="AU22" s="144">
        <f t="shared" si="20"/>
        <v>-11.48</v>
      </c>
      <c r="AV22" s="144">
        <f t="shared" si="21"/>
        <v>-91.244626969520411</v>
      </c>
      <c r="AW22" s="144">
        <f t="shared" si="22"/>
        <v>49.701165016839191</v>
      </c>
      <c r="AX22" s="144">
        <f t="shared" si="23"/>
        <v>-1005.9004593758528</v>
      </c>
      <c r="AZ22" s="15">
        <f t="shared" si="30"/>
        <v>-452.29434760534593</v>
      </c>
      <c r="BA22" s="15">
        <f t="shared" si="31"/>
        <v>-466.84044660786265</v>
      </c>
      <c r="BB22" s="15">
        <f t="shared" si="32"/>
        <v>-29.800000000000004</v>
      </c>
      <c r="BC22" s="15">
        <f t="shared" si="33"/>
        <v>-11.42</v>
      </c>
      <c r="BD22" s="15">
        <f t="shared" si="34"/>
        <v>-960.35479421320861</v>
      </c>
    </row>
    <row r="23" spans="1:56">
      <c r="A23" s="49">
        <v>52</v>
      </c>
      <c r="B23" s="53">
        <v>14</v>
      </c>
      <c r="C23" s="53">
        <v>14</v>
      </c>
      <c r="D23" s="11" t="s">
        <v>35</v>
      </c>
      <c r="E23" s="14">
        <v>2404</v>
      </c>
      <c r="F23" s="14">
        <v>2346</v>
      </c>
      <c r="G23" s="21">
        <v>2292</v>
      </c>
      <c r="H23" s="21">
        <v>2272</v>
      </c>
      <c r="I23" s="21"/>
      <c r="J23" s="15">
        <v>586767.76662889076</v>
      </c>
      <c r="K23" s="21">
        <v>293419.35851192137</v>
      </c>
      <c r="L23" s="131">
        <f t="shared" si="4"/>
        <v>880187.12514081213</v>
      </c>
      <c r="M23" s="131"/>
      <c r="N23" s="21">
        <v>435938.46574912104</v>
      </c>
      <c r="O23" s="21">
        <v>147697.88432769055</v>
      </c>
      <c r="P23" s="21">
        <v>-212479.60251882908</v>
      </c>
      <c r="Q23" s="15">
        <v>81399.288818820118</v>
      </c>
      <c r="R23" s="12">
        <f t="shared" si="5"/>
        <v>452556.03637680272</v>
      </c>
      <c r="S23" s="15"/>
      <c r="T23" s="15">
        <v>435938.46574912104</v>
      </c>
      <c r="U23" s="21">
        <v>106639.63623406192</v>
      </c>
      <c r="V23" s="21">
        <v>-68714.16</v>
      </c>
      <c r="W23" s="21">
        <v>-26312.16</v>
      </c>
      <c r="X23" s="144">
        <f t="shared" si="6"/>
        <v>-212479.60251882908</v>
      </c>
      <c r="Y23" s="15">
        <f t="shared" si="29"/>
        <v>113915.07021859541</v>
      </c>
      <c r="Z23" s="12">
        <f t="shared" si="7"/>
        <v>348987.24968294927</v>
      </c>
      <c r="AA23" s="12"/>
      <c r="AB23" s="15">
        <v>435938.46574912104</v>
      </c>
      <c r="AC23" s="21">
        <v>66323.658127562143</v>
      </c>
      <c r="AD23" s="21">
        <v>-67705.600000000006</v>
      </c>
      <c r="AE23" s="21">
        <v>-25946.240000000002</v>
      </c>
      <c r="AF23" s="131">
        <f t="shared" si="8"/>
        <v>408610.28387668321</v>
      </c>
      <c r="AG23" s="164"/>
      <c r="AH23" s="15">
        <f t="shared" si="9"/>
        <v>244.07976981235058</v>
      </c>
      <c r="AI23" s="15">
        <f t="shared" si="10"/>
        <v>122.05464164389409</v>
      </c>
      <c r="AJ23" s="15">
        <f t="shared" si="11"/>
        <v>366.13441145624466</v>
      </c>
      <c r="AL23" s="144">
        <f t="shared" si="12"/>
        <v>185.8220229109638</v>
      </c>
      <c r="AM23" s="144">
        <f t="shared" si="13"/>
        <v>62.957324947864684</v>
      </c>
      <c r="AN23" s="144">
        <f t="shared" si="14"/>
        <v>-90.571015566423313</v>
      </c>
      <c r="AO23" s="144">
        <f t="shared" si="15"/>
        <v>34.69705405746808</v>
      </c>
      <c r="AP23" s="144">
        <f t="shared" si="16"/>
        <v>192.90538634987328</v>
      </c>
      <c r="AR23" s="144">
        <f t="shared" si="17"/>
        <v>190.20002868635299</v>
      </c>
      <c r="AS23" s="144">
        <f t="shared" si="18"/>
        <v>46.526891899677977</v>
      </c>
      <c r="AT23" s="144">
        <f t="shared" si="19"/>
        <v>-29.98</v>
      </c>
      <c r="AU23" s="144">
        <f t="shared" si="20"/>
        <v>-11.48</v>
      </c>
      <c r="AV23" s="144">
        <f t="shared" si="21"/>
        <v>-92.704887660920193</v>
      </c>
      <c r="AW23" s="144">
        <f t="shared" si="22"/>
        <v>49.701165016839184</v>
      </c>
      <c r="AX23" s="144">
        <f t="shared" si="23"/>
        <v>152.26319794194995</v>
      </c>
      <c r="AZ23" s="15">
        <f t="shared" si="30"/>
        <v>191.87432471352159</v>
      </c>
      <c r="BA23" s="15">
        <f t="shared" si="31"/>
        <v>29.191750936426999</v>
      </c>
      <c r="BB23" s="15">
        <f t="shared" si="32"/>
        <v>-29.800000000000004</v>
      </c>
      <c r="BC23" s="15">
        <f t="shared" si="33"/>
        <v>-11.42</v>
      </c>
      <c r="BD23" s="15">
        <f t="shared" si="34"/>
        <v>179.8460756499486</v>
      </c>
    </row>
    <row r="24" spans="1:56">
      <c r="A24" s="49">
        <v>61</v>
      </c>
      <c r="B24" s="53">
        <v>5</v>
      </c>
      <c r="C24" s="53">
        <v>5</v>
      </c>
      <c r="D24" s="11" t="s">
        <v>36</v>
      </c>
      <c r="E24" s="14">
        <v>16573</v>
      </c>
      <c r="F24" s="14">
        <v>16459</v>
      </c>
      <c r="G24" s="21">
        <v>16469</v>
      </c>
      <c r="H24" s="21">
        <v>16478</v>
      </c>
      <c r="I24" s="21"/>
      <c r="J24" s="15">
        <v>1336798.4277311836</v>
      </c>
      <c r="K24" s="21">
        <v>1992799.1365088173</v>
      </c>
      <c r="L24" s="131">
        <f t="shared" si="4"/>
        <v>3329597.5642400011</v>
      </c>
      <c r="M24" s="131"/>
      <c r="N24" s="21">
        <v>680225.8650918114</v>
      </c>
      <c r="O24" s="21">
        <v>1239537.1438395104</v>
      </c>
      <c r="P24" s="21">
        <v>-1490708.3452077613</v>
      </c>
      <c r="Q24" s="15">
        <v>571078.81273186707</v>
      </c>
      <c r="R24" s="12">
        <f t="shared" si="5"/>
        <v>1000133.4764554276</v>
      </c>
      <c r="S24" s="15"/>
      <c r="T24" s="15">
        <v>680225.8650918114</v>
      </c>
      <c r="U24" s="21">
        <v>951481.85595671693</v>
      </c>
      <c r="V24" s="21">
        <v>-493740.62</v>
      </c>
      <c r="W24" s="21">
        <v>-189064.12</v>
      </c>
      <c r="X24" s="144">
        <f t="shared" si="6"/>
        <v>-1490708.3452077613</v>
      </c>
      <c r="Y24" s="15">
        <f t="shared" si="29"/>
        <v>818528.48666232452</v>
      </c>
      <c r="Z24" s="12">
        <f t="shared" si="7"/>
        <v>276723.12250309146</v>
      </c>
      <c r="AA24" s="12"/>
      <c r="AB24" s="15">
        <v>680225.8650918114</v>
      </c>
      <c r="AC24" s="21">
        <v>668634.16471422755</v>
      </c>
      <c r="AD24" s="21">
        <v>-491044.4</v>
      </c>
      <c r="AE24" s="21">
        <v>-188178.76</v>
      </c>
      <c r="AF24" s="131">
        <f t="shared" si="8"/>
        <v>669636.8698060388</v>
      </c>
      <c r="AG24" s="164"/>
      <c r="AH24" s="15">
        <f t="shared" si="9"/>
        <v>80.661221729993585</v>
      </c>
      <c r="AI24" s="15">
        <f t="shared" si="10"/>
        <v>120.24371788504298</v>
      </c>
      <c r="AJ24" s="15">
        <f t="shared" si="11"/>
        <v>200.90493961503657</v>
      </c>
      <c r="AL24" s="144">
        <f t="shared" si="12"/>
        <v>41.328505078790414</v>
      </c>
      <c r="AM24" s="144">
        <f t="shared" si="13"/>
        <v>75.310598690048636</v>
      </c>
      <c r="AN24" s="144">
        <f t="shared" si="14"/>
        <v>-90.571015566423313</v>
      </c>
      <c r="AO24" s="144">
        <f t="shared" si="15"/>
        <v>34.69705405746808</v>
      </c>
      <c r="AP24" s="144">
        <f t="shared" si="16"/>
        <v>60.76514225988381</v>
      </c>
      <c r="AR24" s="144">
        <f t="shared" si="17"/>
        <v>41.303410352286804</v>
      </c>
      <c r="AS24" s="144">
        <f t="shared" si="18"/>
        <v>57.774112329632459</v>
      </c>
      <c r="AT24" s="144">
        <f t="shared" si="19"/>
        <v>-29.98</v>
      </c>
      <c r="AU24" s="144">
        <f t="shared" si="20"/>
        <v>-11.48</v>
      </c>
      <c r="AV24" s="144">
        <f t="shared" si="21"/>
        <v>-90.516020718183327</v>
      </c>
      <c r="AW24" s="144">
        <f t="shared" si="22"/>
        <v>49.701165016839184</v>
      </c>
      <c r="AX24" s="144">
        <f t="shared" si="23"/>
        <v>16.802666980575108</v>
      </c>
      <c r="AZ24" s="15">
        <f t="shared" si="30"/>
        <v>41.280851140418221</v>
      </c>
      <c r="BA24" s="15">
        <f t="shared" si="31"/>
        <v>40.577385891141375</v>
      </c>
      <c r="BB24" s="15">
        <f t="shared" si="32"/>
        <v>-29.8</v>
      </c>
      <c r="BC24" s="15">
        <f t="shared" si="33"/>
        <v>-11.42</v>
      </c>
      <c r="BD24" s="15">
        <f t="shared" si="34"/>
        <v>40.638237031559584</v>
      </c>
    </row>
    <row r="25" spans="1:56">
      <c r="A25" s="49">
        <v>69</v>
      </c>
      <c r="B25" s="53">
        <v>17</v>
      </c>
      <c r="C25" s="53">
        <v>17</v>
      </c>
      <c r="D25" s="11" t="s">
        <v>37</v>
      </c>
      <c r="E25" s="14">
        <v>6802</v>
      </c>
      <c r="F25" s="14">
        <v>6687</v>
      </c>
      <c r="G25" s="21">
        <v>6558</v>
      </c>
      <c r="H25" s="21">
        <v>6492</v>
      </c>
      <c r="I25" s="21"/>
      <c r="J25" s="15">
        <v>-1346132.7263176125</v>
      </c>
      <c r="K25" s="21">
        <v>-1618806.7812533176</v>
      </c>
      <c r="L25" s="131">
        <f t="shared" si="4"/>
        <v>-2964939.5075709298</v>
      </c>
      <c r="M25" s="131"/>
      <c r="N25" s="21">
        <v>-1819379.0551378445</v>
      </c>
      <c r="O25" s="21">
        <v>-1862210.8431428815</v>
      </c>
      <c r="P25" s="21">
        <v>-605648.3810926727</v>
      </c>
      <c r="Q25" s="15">
        <v>232019.20048228904</v>
      </c>
      <c r="R25" s="12">
        <f t="shared" si="5"/>
        <v>-4055219.0788911092</v>
      </c>
      <c r="S25" s="15"/>
      <c r="T25" s="15">
        <v>-1819379.0551378445</v>
      </c>
      <c r="U25" s="21">
        <v>-1778632.6014557946</v>
      </c>
      <c r="V25" s="21">
        <v>-196608.84</v>
      </c>
      <c r="W25" s="21">
        <v>-75285.84</v>
      </c>
      <c r="X25" s="144">
        <f t="shared" si="6"/>
        <v>-605648.3810926727</v>
      </c>
      <c r="Y25" s="15">
        <f t="shared" si="29"/>
        <v>325940.2401804314</v>
      </c>
      <c r="Z25" s="12">
        <f t="shared" si="7"/>
        <v>-4149614.4775058809</v>
      </c>
      <c r="AA25" s="12"/>
      <c r="AB25" s="15">
        <v>-1819379.0551378445</v>
      </c>
      <c r="AC25" s="21">
        <v>-1692938.6055470835</v>
      </c>
      <c r="AD25" s="21">
        <v>-193461.6</v>
      </c>
      <c r="AE25" s="21">
        <v>-74138.64</v>
      </c>
      <c r="AF25" s="131">
        <f t="shared" si="8"/>
        <v>-3779917.9006849285</v>
      </c>
      <c r="AG25" s="164"/>
      <c r="AH25" s="15">
        <f t="shared" si="9"/>
        <v>-197.90248843246286</v>
      </c>
      <c r="AI25" s="15">
        <f t="shared" si="10"/>
        <v>-237.98982376555685</v>
      </c>
      <c r="AJ25" s="15">
        <f t="shared" si="11"/>
        <v>-435.89231219801968</v>
      </c>
      <c r="AL25" s="144">
        <f t="shared" si="12"/>
        <v>-272.07702334946083</v>
      </c>
      <c r="AM25" s="144">
        <f t="shared" si="13"/>
        <v>-278.48225559187699</v>
      </c>
      <c r="AN25" s="144">
        <f t="shared" si="14"/>
        <v>-90.571015566423313</v>
      </c>
      <c r="AO25" s="144">
        <f t="shared" si="15"/>
        <v>34.69705405746808</v>
      </c>
      <c r="AP25" s="144">
        <f t="shared" si="16"/>
        <v>-606.43324045029294</v>
      </c>
      <c r="AR25" s="144">
        <f t="shared" si="17"/>
        <v>-277.42895015825627</v>
      </c>
      <c r="AS25" s="144">
        <f t="shared" si="18"/>
        <v>-271.21570622991686</v>
      </c>
      <c r="AT25" s="144">
        <f t="shared" si="19"/>
        <v>-29.98</v>
      </c>
      <c r="AU25" s="144">
        <f t="shared" si="20"/>
        <v>-11.479999999999999</v>
      </c>
      <c r="AV25" s="144">
        <f t="shared" si="21"/>
        <v>-92.35260461919377</v>
      </c>
      <c r="AW25" s="144">
        <f t="shared" si="22"/>
        <v>49.701165016839191</v>
      </c>
      <c r="AX25" s="144">
        <f t="shared" si="23"/>
        <v>-632.75609599052768</v>
      </c>
      <c r="AZ25" s="15">
        <f t="shared" si="30"/>
        <v>-280.24939235025329</v>
      </c>
      <c r="BA25" s="15">
        <f t="shared" si="31"/>
        <v>-260.77304460059821</v>
      </c>
      <c r="BB25" s="15">
        <f t="shared" si="32"/>
        <v>-29.8</v>
      </c>
      <c r="BC25" s="15">
        <f t="shared" si="33"/>
        <v>-11.42</v>
      </c>
      <c r="BD25" s="15">
        <f t="shared" si="34"/>
        <v>-582.24243695085158</v>
      </c>
    </row>
    <row r="26" spans="1:56">
      <c r="A26" s="49">
        <v>71</v>
      </c>
      <c r="B26" s="53">
        <v>17</v>
      </c>
      <c r="C26" s="53">
        <v>17</v>
      </c>
      <c r="D26" s="11" t="s">
        <v>38</v>
      </c>
      <c r="E26" s="14">
        <v>6613</v>
      </c>
      <c r="F26" s="14">
        <v>6591</v>
      </c>
      <c r="G26" s="21">
        <v>6473</v>
      </c>
      <c r="H26" s="21">
        <v>6365</v>
      </c>
      <c r="I26" s="21"/>
      <c r="J26" s="15">
        <v>116196.85905073934</v>
      </c>
      <c r="K26" s="21">
        <v>-570776.7071980047</v>
      </c>
      <c r="L26" s="131">
        <f t="shared" si="4"/>
        <v>-454579.84814726538</v>
      </c>
      <c r="M26" s="131"/>
      <c r="N26" s="21">
        <v>-306682.04770555964</v>
      </c>
      <c r="O26" s="21">
        <v>-781217.16302816314</v>
      </c>
      <c r="P26" s="21">
        <v>-596953.56359829602</v>
      </c>
      <c r="Q26" s="15">
        <v>228688.2832927721</v>
      </c>
      <c r="R26" s="12">
        <f t="shared" si="5"/>
        <v>-1456164.491039247</v>
      </c>
      <c r="S26" s="15"/>
      <c r="T26" s="15">
        <v>-306682.04770555964</v>
      </c>
      <c r="U26" s="21">
        <v>-698838.7884267593</v>
      </c>
      <c r="V26" s="21">
        <v>-194060.54</v>
      </c>
      <c r="W26" s="21">
        <v>-74310.040000000008</v>
      </c>
      <c r="X26" s="144">
        <f t="shared" si="6"/>
        <v>-596953.56359829602</v>
      </c>
      <c r="Y26" s="15">
        <f t="shared" si="29"/>
        <v>321715.64115400007</v>
      </c>
      <c r="Z26" s="12">
        <f t="shared" si="7"/>
        <v>-1549129.3385766149</v>
      </c>
      <c r="AA26" s="12"/>
      <c r="AB26" s="15">
        <v>-306682.04770555964</v>
      </c>
      <c r="AC26" s="21">
        <v>-614375.03382315312</v>
      </c>
      <c r="AD26" s="21">
        <v>-189677</v>
      </c>
      <c r="AE26" s="21">
        <v>-72688.3</v>
      </c>
      <c r="AF26" s="131">
        <f t="shared" si="8"/>
        <v>-1183422.3815287128</v>
      </c>
      <c r="AG26" s="164"/>
      <c r="AH26" s="15">
        <f t="shared" si="9"/>
        <v>17.570975208035588</v>
      </c>
      <c r="AI26" s="15">
        <f t="shared" si="10"/>
        <v>-86.311312142447406</v>
      </c>
      <c r="AJ26" s="15">
        <f t="shared" si="11"/>
        <v>-68.740336934411829</v>
      </c>
      <c r="AL26" s="144">
        <f t="shared" si="12"/>
        <v>-46.530427508050316</v>
      </c>
      <c r="AM26" s="144">
        <f t="shared" si="13"/>
        <v>-118.52786573026296</v>
      </c>
      <c r="AN26" s="144">
        <f t="shared" si="14"/>
        <v>-90.571015566423313</v>
      </c>
      <c r="AO26" s="144">
        <f t="shared" si="15"/>
        <v>34.69705405746808</v>
      </c>
      <c r="AP26" s="144">
        <f t="shared" si="16"/>
        <v>-220.93225474726856</v>
      </c>
      <c r="AR26" s="144">
        <f t="shared" si="17"/>
        <v>-47.378657145923007</v>
      </c>
      <c r="AS26" s="144">
        <f t="shared" si="18"/>
        <v>-107.96211778568814</v>
      </c>
      <c r="AT26" s="144">
        <f t="shared" si="19"/>
        <v>-29.98</v>
      </c>
      <c r="AU26" s="144">
        <f t="shared" si="20"/>
        <v>-11.48</v>
      </c>
      <c r="AV26" s="144">
        <f t="shared" si="21"/>
        <v>-92.222086142174575</v>
      </c>
      <c r="AW26" s="144">
        <f t="shared" si="22"/>
        <v>49.701165016839191</v>
      </c>
      <c r="AX26" s="144">
        <f t="shared" si="23"/>
        <v>-239.32169605694654</v>
      </c>
      <c r="AZ26" s="15">
        <f t="shared" si="30"/>
        <v>-48.182568374793348</v>
      </c>
      <c r="BA26" s="15">
        <f t="shared" si="31"/>
        <v>-96.523964465538583</v>
      </c>
      <c r="BB26" s="15">
        <f t="shared" si="32"/>
        <v>-29.8</v>
      </c>
      <c r="BC26" s="15">
        <f t="shared" si="33"/>
        <v>-11.42</v>
      </c>
      <c r="BD26" s="15">
        <f t="shared" si="34"/>
        <v>-185.92653284033193</v>
      </c>
    </row>
    <row r="27" spans="1:56">
      <c r="A27" s="49">
        <v>72</v>
      </c>
      <c r="B27" s="53">
        <v>17</v>
      </c>
      <c r="C27" s="53">
        <v>17</v>
      </c>
      <c r="D27" s="11" t="s">
        <v>39</v>
      </c>
      <c r="E27" s="14">
        <v>950</v>
      </c>
      <c r="F27" s="14">
        <v>960</v>
      </c>
      <c r="G27" s="21">
        <v>948</v>
      </c>
      <c r="H27" s="21">
        <v>927</v>
      </c>
      <c r="I27" s="21"/>
      <c r="J27" s="15">
        <v>-18543.602143970566</v>
      </c>
      <c r="K27" s="21">
        <v>20153.898237397832</v>
      </c>
      <c r="L27" s="131">
        <f t="shared" si="4"/>
        <v>1610.2960934272669</v>
      </c>
      <c r="M27" s="131"/>
      <c r="N27" s="21">
        <v>-171618.28273126914</v>
      </c>
      <c r="O27" s="21">
        <v>-71424.096609672939</v>
      </c>
      <c r="P27" s="21">
        <v>-86948.174943766382</v>
      </c>
      <c r="Q27" s="15">
        <v>33309.171895169355</v>
      </c>
      <c r="R27" s="12">
        <f t="shared" si="5"/>
        <v>-296681.3823895391</v>
      </c>
      <c r="S27" s="15"/>
      <c r="T27" s="15">
        <v>-171618.28273126914</v>
      </c>
      <c r="U27" s="21">
        <v>-59425.425752845782</v>
      </c>
      <c r="V27" s="21">
        <v>-28421.040000000001</v>
      </c>
      <c r="W27" s="21">
        <v>-10883.04</v>
      </c>
      <c r="X27" s="144">
        <f t="shared" si="6"/>
        <v>-86948.174943766382</v>
      </c>
      <c r="Y27" s="15">
        <f t="shared" si="29"/>
        <v>47116.704435963547</v>
      </c>
      <c r="Z27" s="12">
        <f t="shared" si="7"/>
        <v>-310179.25899191777</v>
      </c>
      <c r="AA27" s="12"/>
      <c r="AB27" s="15">
        <v>-171618.28273126914</v>
      </c>
      <c r="AC27" s="21">
        <v>-47123.012701797095</v>
      </c>
      <c r="AD27" s="21">
        <v>-27624.600000000002</v>
      </c>
      <c r="AE27" s="21">
        <v>-10586.34</v>
      </c>
      <c r="AF27" s="131">
        <f t="shared" si="8"/>
        <v>-256952.23543306623</v>
      </c>
      <c r="AG27" s="164"/>
      <c r="AH27" s="15">
        <f t="shared" si="9"/>
        <v>-19.519581204179541</v>
      </c>
      <c r="AI27" s="15">
        <f t="shared" si="10"/>
        <v>21.214629723576667</v>
      </c>
      <c r="AJ27" s="15">
        <f t="shared" si="11"/>
        <v>1.695048519397123</v>
      </c>
      <c r="AL27" s="144">
        <f t="shared" si="12"/>
        <v>-178.76904451173868</v>
      </c>
      <c r="AM27" s="144">
        <f t="shared" si="13"/>
        <v>-74.400100635075972</v>
      </c>
      <c r="AN27" s="144">
        <f t="shared" si="14"/>
        <v>-90.571015566423313</v>
      </c>
      <c r="AO27" s="144">
        <f t="shared" si="15"/>
        <v>34.69705405746808</v>
      </c>
      <c r="AP27" s="144">
        <f t="shared" si="16"/>
        <v>-309.04310665576992</v>
      </c>
      <c r="AR27" s="144">
        <f t="shared" si="17"/>
        <v>-181.03194380935562</v>
      </c>
      <c r="AS27" s="144">
        <f t="shared" si="18"/>
        <v>-62.685048262495549</v>
      </c>
      <c r="AT27" s="144">
        <f t="shared" si="19"/>
        <v>-29.98</v>
      </c>
      <c r="AU27" s="144">
        <f t="shared" si="20"/>
        <v>-11.48</v>
      </c>
      <c r="AV27" s="144">
        <f t="shared" si="21"/>
        <v>-91.71748411789703</v>
      </c>
      <c r="AW27" s="144">
        <f t="shared" si="22"/>
        <v>49.701165016839184</v>
      </c>
      <c r="AX27" s="144">
        <f t="shared" si="23"/>
        <v>-327.19331117290903</v>
      </c>
      <c r="AZ27" s="15">
        <f t="shared" si="30"/>
        <v>-185.13299108011773</v>
      </c>
      <c r="BA27" s="15">
        <f t="shared" si="31"/>
        <v>-50.833886409705606</v>
      </c>
      <c r="BB27" s="15">
        <f t="shared" si="32"/>
        <v>-29.8</v>
      </c>
      <c r="BC27" s="15">
        <f t="shared" si="33"/>
        <v>-11.42</v>
      </c>
      <c r="BD27" s="15">
        <f t="shared" si="34"/>
        <v>-277.18687748982336</v>
      </c>
    </row>
    <row r="28" spans="1:56">
      <c r="A28" s="49">
        <v>74</v>
      </c>
      <c r="B28" s="53">
        <v>16</v>
      </c>
      <c r="C28" s="53">
        <v>16</v>
      </c>
      <c r="D28" s="11" t="s">
        <v>40</v>
      </c>
      <c r="E28" s="14">
        <v>1083</v>
      </c>
      <c r="F28" s="14">
        <v>1052</v>
      </c>
      <c r="G28" s="21">
        <v>1013</v>
      </c>
      <c r="H28" s="21">
        <v>985</v>
      </c>
      <c r="I28" s="21"/>
      <c r="J28" s="15">
        <v>124876.83825200844</v>
      </c>
      <c r="K28" s="21">
        <v>28154.534898044585</v>
      </c>
      <c r="L28" s="131">
        <f t="shared" si="4"/>
        <v>153031.37315005303</v>
      </c>
      <c r="M28" s="131"/>
      <c r="N28" s="21">
        <v>202287.86616323752</v>
      </c>
      <c r="O28" s="21">
        <v>59484.223678137496</v>
      </c>
      <c r="P28" s="21">
        <v>-95280.708375877322</v>
      </c>
      <c r="Q28" s="15">
        <v>36501.300868456419</v>
      </c>
      <c r="R28" s="12">
        <f t="shared" si="5"/>
        <v>202992.68233395412</v>
      </c>
      <c r="S28" s="15"/>
      <c r="T28" s="15">
        <v>202287.86616323752</v>
      </c>
      <c r="U28" s="21">
        <v>41072.767158743933</v>
      </c>
      <c r="V28" s="21">
        <v>-30369.74</v>
      </c>
      <c r="W28" s="21">
        <v>-11629.24</v>
      </c>
      <c r="X28" s="144">
        <f t="shared" si="6"/>
        <v>-95280.708375877322</v>
      </c>
      <c r="Y28" s="15">
        <f t="shared" si="29"/>
        <v>50347.280162058101</v>
      </c>
      <c r="Z28" s="12">
        <f t="shared" si="7"/>
        <v>156428.22510816224</v>
      </c>
      <c r="AA28" s="12"/>
      <c r="AB28" s="15">
        <v>202287.86616323752</v>
      </c>
      <c r="AC28" s="21">
        <v>22994.161460518113</v>
      </c>
      <c r="AD28" s="21">
        <v>-29353</v>
      </c>
      <c r="AE28" s="21">
        <v>-11248.7</v>
      </c>
      <c r="AF28" s="131">
        <f t="shared" si="8"/>
        <v>184680.32762375561</v>
      </c>
      <c r="AG28" s="164"/>
      <c r="AH28" s="15">
        <f t="shared" si="9"/>
        <v>115.30640651154981</v>
      </c>
      <c r="AI28" s="15">
        <f t="shared" si="10"/>
        <v>25.996800459874962</v>
      </c>
      <c r="AJ28" s="15">
        <f t="shared" si="11"/>
        <v>141.30320697142477</v>
      </c>
      <c r="AL28" s="144">
        <f t="shared" si="12"/>
        <v>192.2888461627733</v>
      </c>
      <c r="AM28" s="144">
        <f t="shared" si="13"/>
        <v>56.54393885754515</v>
      </c>
      <c r="AN28" s="144">
        <f t="shared" si="14"/>
        <v>-90.571015566423313</v>
      </c>
      <c r="AO28" s="144">
        <f t="shared" si="15"/>
        <v>34.69705405746808</v>
      </c>
      <c r="AP28" s="144">
        <f t="shared" si="16"/>
        <v>192.95882351136322</v>
      </c>
      <c r="AR28" s="144">
        <f t="shared" si="17"/>
        <v>199.69187182945461</v>
      </c>
      <c r="AS28" s="144">
        <f t="shared" si="18"/>
        <v>40.545673404485619</v>
      </c>
      <c r="AT28" s="144">
        <f t="shared" si="19"/>
        <v>-29.98</v>
      </c>
      <c r="AU28" s="144">
        <f t="shared" si="20"/>
        <v>-11.48</v>
      </c>
      <c r="AV28" s="144">
        <f t="shared" si="21"/>
        <v>-94.057954961379394</v>
      </c>
      <c r="AW28" s="144">
        <f t="shared" si="22"/>
        <v>49.701165016839191</v>
      </c>
      <c r="AX28" s="144">
        <f t="shared" si="23"/>
        <v>154.42075528940003</v>
      </c>
      <c r="AZ28" s="15">
        <f t="shared" si="30"/>
        <v>205.36839204389597</v>
      </c>
      <c r="BA28" s="15">
        <f t="shared" si="31"/>
        <v>23.344326355855952</v>
      </c>
      <c r="BB28" s="15">
        <f t="shared" si="32"/>
        <v>-29.8</v>
      </c>
      <c r="BC28" s="15">
        <f t="shared" si="33"/>
        <v>-11.42</v>
      </c>
      <c r="BD28" s="15">
        <f t="shared" si="34"/>
        <v>187.49271839975188</v>
      </c>
    </row>
    <row r="29" spans="1:56">
      <c r="A29" s="49">
        <v>75</v>
      </c>
      <c r="B29" s="53">
        <v>8</v>
      </c>
      <c r="C29" s="53">
        <v>8</v>
      </c>
      <c r="D29" s="11" t="s">
        <v>41</v>
      </c>
      <c r="E29" s="14">
        <v>19702</v>
      </c>
      <c r="F29" s="14">
        <v>19549</v>
      </c>
      <c r="G29" s="21">
        <v>19534</v>
      </c>
      <c r="H29" s="21">
        <v>19311</v>
      </c>
      <c r="I29" s="21"/>
      <c r="J29" s="15">
        <v>-1014078.494076492</v>
      </c>
      <c r="K29" s="21">
        <v>986290.50451448536</v>
      </c>
      <c r="L29" s="131">
        <f t="shared" si="4"/>
        <v>-27787.989562006667</v>
      </c>
      <c r="M29" s="131"/>
      <c r="N29" s="21">
        <v>-4035140.9718102282</v>
      </c>
      <c r="O29" s="21">
        <v>-816148.77348764963</v>
      </c>
      <c r="P29" s="21">
        <v>-1770572.7833080094</v>
      </c>
      <c r="Q29" s="15">
        <v>678292.70976944349</v>
      </c>
      <c r="R29" s="12">
        <f t="shared" si="5"/>
        <v>-5943569.8188364441</v>
      </c>
      <c r="S29" s="15"/>
      <c r="T29" s="15">
        <v>-4035140.9718102282</v>
      </c>
      <c r="U29" s="21">
        <v>-571813.33955003065</v>
      </c>
      <c r="V29" s="21">
        <v>-585629.32000000007</v>
      </c>
      <c r="W29" s="21">
        <v>-224250.32</v>
      </c>
      <c r="X29" s="144">
        <f t="shared" si="6"/>
        <v>-1770572.7833080094</v>
      </c>
      <c r="Y29" s="15">
        <f t="shared" si="29"/>
        <v>970862.55743893667</v>
      </c>
      <c r="Z29" s="12">
        <f t="shared" si="7"/>
        <v>-6216544.1772293318</v>
      </c>
      <c r="AA29" s="12"/>
      <c r="AB29" s="15">
        <v>-4035140.9718102282</v>
      </c>
      <c r="AC29" s="21">
        <v>-321292.63878445694</v>
      </c>
      <c r="AD29" s="21">
        <v>-575467.80000000005</v>
      </c>
      <c r="AE29" s="21">
        <v>-220531.62</v>
      </c>
      <c r="AF29" s="131">
        <f t="shared" si="8"/>
        <v>-5152433.0305946851</v>
      </c>
      <c r="AG29" s="164"/>
      <c r="AH29" s="15">
        <f t="shared" si="9"/>
        <v>-51.47084022314953</v>
      </c>
      <c r="AI29" s="15">
        <f t="shared" si="10"/>
        <v>50.060425566667618</v>
      </c>
      <c r="AJ29" s="15">
        <f t="shared" si="11"/>
        <v>-1.4104146564819138</v>
      </c>
      <c r="AL29" s="144">
        <f t="shared" si="12"/>
        <v>-206.41163086655217</v>
      </c>
      <c r="AM29" s="144">
        <f t="shared" si="13"/>
        <v>-41.748875824218608</v>
      </c>
      <c r="AN29" s="144">
        <f t="shared" si="14"/>
        <v>-90.571015566423313</v>
      </c>
      <c r="AO29" s="144">
        <f t="shared" si="15"/>
        <v>34.69705405746808</v>
      </c>
      <c r="AP29" s="144">
        <f t="shared" si="16"/>
        <v>-304.03446819972601</v>
      </c>
      <c r="AR29" s="144">
        <f t="shared" si="17"/>
        <v>-206.57013268200205</v>
      </c>
      <c r="AS29" s="144">
        <f t="shared" si="18"/>
        <v>-29.272721385790451</v>
      </c>
      <c r="AT29" s="144">
        <f t="shared" si="19"/>
        <v>-29.980000000000004</v>
      </c>
      <c r="AU29" s="144">
        <f t="shared" si="20"/>
        <v>-11.48</v>
      </c>
      <c r="AV29" s="144">
        <f t="shared" si="21"/>
        <v>-90.64056431391468</v>
      </c>
      <c r="AW29" s="144">
        <f t="shared" si="22"/>
        <v>49.701165016839184</v>
      </c>
      <c r="AX29" s="144">
        <f t="shared" si="23"/>
        <v>-318.24225336486802</v>
      </c>
      <c r="AZ29" s="15">
        <f t="shared" si="30"/>
        <v>-208.95556790483289</v>
      </c>
      <c r="BA29" s="15">
        <f t="shared" si="31"/>
        <v>-16.637804297263578</v>
      </c>
      <c r="BB29" s="15">
        <f t="shared" si="32"/>
        <v>-29.8</v>
      </c>
      <c r="BC29" s="15">
        <f t="shared" si="33"/>
        <v>-11.42</v>
      </c>
      <c r="BD29" s="15">
        <f t="shared" si="34"/>
        <v>-266.8133722020965</v>
      </c>
    </row>
    <row r="30" spans="1:56">
      <c r="A30" s="49">
        <v>77</v>
      </c>
      <c r="B30" s="53">
        <v>13</v>
      </c>
      <c r="C30" s="53">
        <v>13</v>
      </c>
      <c r="D30" s="11" t="s">
        <v>42</v>
      </c>
      <c r="E30" s="14">
        <v>4683</v>
      </c>
      <c r="F30" s="14">
        <v>4601</v>
      </c>
      <c r="G30" s="21">
        <v>4549</v>
      </c>
      <c r="H30" s="21">
        <v>4509</v>
      </c>
      <c r="I30" s="21"/>
      <c r="J30" s="15">
        <v>62638.926461373107</v>
      </c>
      <c r="K30" s="21">
        <v>44096.0499229294</v>
      </c>
      <c r="L30" s="131">
        <f t="shared" si="4"/>
        <v>106734.97638430251</v>
      </c>
      <c r="M30" s="131"/>
      <c r="N30" s="21">
        <v>-411774.1259344237</v>
      </c>
      <c r="O30" s="21">
        <v>-222588.5103502307</v>
      </c>
      <c r="P30" s="21">
        <v>-416717.24262111366</v>
      </c>
      <c r="Q30" s="15">
        <v>159641.14571841064</v>
      </c>
      <c r="R30" s="12">
        <f t="shared" si="5"/>
        <v>-891438.73318735743</v>
      </c>
      <c r="S30" s="15"/>
      <c r="T30" s="15">
        <v>-411774.1259344237</v>
      </c>
      <c r="U30" s="21">
        <v>-165082.38054579135</v>
      </c>
      <c r="V30" s="21">
        <v>-136379.01999999999</v>
      </c>
      <c r="W30" s="21">
        <v>-52222.520000000004</v>
      </c>
      <c r="X30" s="144">
        <f t="shared" si="6"/>
        <v>-416717.24262111366</v>
      </c>
      <c r="Y30" s="15">
        <f t="shared" si="29"/>
        <v>226090.59966160145</v>
      </c>
      <c r="Z30" s="12">
        <f t="shared" si="7"/>
        <v>-956084.68943972723</v>
      </c>
      <c r="AA30" s="12"/>
      <c r="AB30" s="15">
        <v>-411774.1259344237</v>
      </c>
      <c r="AC30" s="21">
        <v>-106120.50299592156</v>
      </c>
      <c r="AD30" s="21">
        <v>-134368.20000000001</v>
      </c>
      <c r="AE30" s="21">
        <v>-51492.78</v>
      </c>
      <c r="AF30" s="131">
        <f t="shared" si="8"/>
        <v>-703755.60893034539</v>
      </c>
      <c r="AG30" s="164"/>
      <c r="AH30" s="15">
        <f t="shared" si="9"/>
        <v>13.375811757713668</v>
      </c>
      <c r="AI30" s="15">
        <f t="shared" si="10"/>
        <v>9.4161968658828528</v>
      </c>
      <c r="AJ30" s="15">
        <f t="shared" si="11"/>
        <v>22.792008623596523</v>
      </c>
      <c r="AL30" s="144">
        <f t="shared" si="12"/>
        <v>-89.496658538235977</v>
      </c>
      <c r="AM30" s="144">
        <f t="shared" si="13"/>
        <v>-48.378289578402672</v>
      </c>
      <c r="AN30" s="144">
        <f t="shared" si="14"/>
        <v>-90.571015566423313</v>
      </c>
      <c r="AO30" s="144">
        <f t="shared" si="15"/>
        <v>34.69705405746808</v>
      </c>
      <c r="AP30" s="144">
        <f t="shared" si="16"/>
        <v>-193.74890962559388</v>
      </c>
      <c r="AR30" s="144">
        <f t="shared" si="17"/>
        <v>-90.519702337749777</v>
      </c>
      <c r="AS30" s="144">
        <f t="shared" si="18"/>
        <v>-36.289817662297509</v>
      </c>
      <c r="AT30" s="144">
        <f t="shared" si="19"/>
        <v>-29.979999999999997</v>
      </c>
      <c r="AU30" s="144">
        <f t="shared" si="20"/>
        <v>-11.48</v>
      </c>
      <c r="AV30" s="144">
        <f t="shared" si="21"/>
        <v>-91.606340431108734</v>
      </c>
      <c r="AW30" s="144">
        <f t="shared" si="22"/>
        <v>49.701165016839184</v>
      </c>
      <c r="AX30" s="144">
        <f t="shared" si="23"/>
        <v>-210.17469541431683</v>
      </c>
      <c r="AZ30" s="15">
        <f t="shared" si="30"/>
        <v>-91.322715886986856</v>
      </c>
      <c r="BA30" s="15">
        <f t="shared" si="31"/>
        <v>-23.535263472149381</v>
      </c>
      <c r="BB30" s="15">
        <f t="shared" si="32"/>
        <v>-29.800000000000004</v>
      </c>
      <c r="BC30" s="15">
        <f t="shared" si="33"/>
        <v>-11.42</v>
      </c>
      <c r="BD30" s="15">
        <f t="shared" si="34"/>
        <v>-156.07797935913626</v>
      </c>
    </row>
    <row r="31" spans="1:56">
      <c r="A31" s="49">
        <v>78</v>
      </c>
      <c r="B31" s="53">
        <v>1</v>
      </c>
      <c r="C31" s="137">
        <v>34</v>
      </c>
      <c r="D31" s="11" t="s">
        <v>43</v>
      </c>
      <c r="E31" s="14">
        <v>7979</v>
      </c>
      <c r="F31" s="14">
        <v>7832</v>
      </c>
      <c r="G31" s="21">
        <v>7721</v>
      </c>
      <c r="H31" s="21">
        <v>7702</v>
      </c>
      <c r="I31" s="21"/>
      <c r="J31" s="15">
        <v>-1543134.5041248978</v>
      </c>
      <c r="K31" s="21">
        <v>-347526.20240419992</v>
      </c>
      <c r="L31" s="131">
        <f t="shared" si="4"/>
        <v>-1890660.7065290976</v>
      </c>
      <c r="M31" s="131"/>
      <c r="N31" s="21">
        <v>-2245375.2181295166</v>
      </c>
      <c r="O31" s="21">
        <v>-731305.84070142033</v>
      </c>
      <c r="P31" s="21">
        <v>-709352.19391622744</v>
      </c>
      <c r="Q31" s="15">
        <v>271747.32737809001</v>
      </c>
      <c r="R31" s="12">
        <f t="shared" si="5"/>
        <v>-3414285.9253690741</v>
      </c>
      <c r="S31" s="15"/>
      <c r="T31" s="15">
        <v>-2245375.2181295166</v>
      </c>
      <c r="U31" s="21">
        <v>-633416.68429447222</v>
      </c>
      <c r="V31" s="21">
        <v>-231475.58000000002</v>
      </c>
      <c r="W31" s="21">
        <v>-88637.08</v>
      </c>
      <c r="X31" s="144">
        <f t="shared" si="6"/>
        <v>-709352.19391622744</v>
      </c>
      <c r="Y31" s="15">
        <f t="shared" si="29"/>
        <v>383742.69509501534</v>
      </c>
      <c r="Z31" s="12">
        <f t="shared" si="7"/>
        <v>-3524514.0612452016</v>
      </c>
      <c r="AA31" s="12"/>
      <c r="AB31" s="15">
        <v>-2245375.2181295166</v>
      </c>
      <c r="AC31" s="21">
        <v>-533049.49781966663</v>
      </c>
      <c r="AD31" s="21">
        <v>-229519.6</v>
      </c>
      <c r="AE31" s="21">
        <v>-87956.84</v>
      </c>
      <c r="AF31" s="131">
        <f t="shared" si="8"/>
        <v>-3095901.1559491833</v>
      </c>
      <c r="AG31" s="164"/>
      <c r="AH31" s="15">
        <f t="shared" si="9"/>
        <v>-193.39948666811603</v>
      </c>
      <c r="AI31" s="15">
        <f t="shared" si="10"/>
        <v>-43.555107457601196</v>
      </c>
      <c r="AJ31" s="15">
        <f t="shared" si="11"/>
        <v>-236.95459412571722</v>
      </c>
      <c r="AL31" s="144">
        <f t="shared" si="12"/>
        <v>-286.69244358139895</v>
      </c>
      <c r="AM31" s="144">
        <f t="shared" si="13"/>
        <v>-93.374085891396874</v>
      </c>
      <c r="AN31" s="144">
        <f t="shared" si="14"/>
        <v>-90.571015566423313</v>
      </c>
      <c r="AO31" s="144">
        <f t="shared" si="15"/>
        <v>34.69705405746808</v>
      </c>
      <c r="AP31" s="144">
        <f t="shared" si="16"/>
        <v>-435.94049098175105</v>
      </c>
      <c r="AR31" s="144">
        <f t="shared" si="17"/>
        <v>-290.81404198025081</v>
      </c>
      <c r="AS31" s="144">
        <f t="shared" si="18"/>
        <v>-82.038166596875044</v>
      </c>
      <c r="AT31" s="144">
        <f t="shared" si="19"/>
        <v>-29.98</v>
      </c>
      <c r="AU31" s="144">
        <f t="shared" si="20"/>
        <v>-11.48</v>
      </c>
      <c r="AV31" s="144">
        <f t="shared" si="21"/>
        <v>-91.873098551512427</v>
      </c>
      <c r="AW31" s="144">
        <f t="shared" si="22"/>
        <v>49.701165016839184</v>
      </c>
      <c r="AX31" s="144">
        <f t="shared" si="23"/>
        <v>-456.4841421117992</v>
      </c>
      <c r="AZ31" s="15">
        <f t="shared" si="30"/>
        <v>-291.53144873143555</v>
      </c>
      <c r="BA31" s="15">
        <f t="shared" si="31"/>
        <v>-69.209231085389078</v>
      </c>
      <c r="BB31" s="15">
        <f t="shared" si="32"/>
        <v>-29.8</v>
      </c>
      <c r="BC31" s="15">
        <f t="shared" si="33"/>
        <v>-11.42</v>
      </c>
      <c r="BD31" s="15">
        <f t="shared" si="34"/>
        <v>-401.96067981682461</v>
      </c>
    </row>
    <row r="32" spans="1:56">
      <c r="A32" s="49">
        <v>79</v>
      </c>
      <c r="B32" s="53">
        <v>4</v>
      </c>
      <c r="C32" s="53">
        <v>4</v>
      </c>
      <c r="D32" s="11" t="s">
        <v>44</v>
      </c>
      <c r="E32" s="14">
        <v>6785</v>
      </c>
      <c r="F32" s="14">
        <v>6753</v>
      </c>
      <c r="G32" s="21">
        <v>6703</v>
      </c>
      <c r="H32" s="21">
        <v>6647</v>
      </c>
      <c r="I32" s="21"/>
      <c r="J32" s="15">
        <v>-870011.97962409223</v>
      </c>
      <c r="K32" s="21">
        <v>-833475.17045262607</v>
      </c>
      <c r="L32" s="131">
        <f t="shared" si="4"/>
        <v>-1703487.1500767183</v>
      </c>
      <c r="M32" s="131"/>
      <c r="N32" s="21">
        <v>-1053593.8958628413</v>
      </c>
      <c r="O32" s="21">
        <v>-882671.57430666231</v>
      </c>
      <c r="P32" s="21">
        <v>-611626.06812005665</v>
      </c>
      <c r="Q32" s="15">
        <v>234309.20605008194</v>
      </c>
      <c r="R32" s="12">
        <f t="shared" si="5"/>
        <v>-2313582.3322394784</v>
      </c>
      <c r="S32" s="15"/>
      <c r="T32" s="15">
        <v>-1053593.8958628413</v>
      </c>
      <c r="U32" s="21">
        <v>-798268.42399816879</v>
      </c>
      <c r="V32" s="21">
        <v>-200955.94</v>
      </c>
      <c r="W32" s="21">
        <v>-76950.44</v>
      </c>
      <c r="X32" s="144">
        <f t="shared" si="6"/>
        <v>-611626.06812005665</v>
      </c>
      <c r="Y32" s="15">
        <f t="shared" si="29"/>
        <v>333146.90910787304</v>
      </c>
      <c r="Z32" s="12">
        <f t="shared" si="7"/>
        <v>-2408247.8588731936</v>
      </c>
      <c r="AA32" s="12"/>
      <c r="AB32" s="15">
        <v>-1053593.8958628413</v>
      </c>
      <c r="AC32" s="21">
        <v>-711728.63719219819</v>
      </c>
      <c r="AD32" s="21">
        <v>-198080.6</v>
      </c>
      <c r="AE32" s="21">
        <v>-75908.740000000005</v>
      </c>
      <c r="AF32" s="131">
        <f t="shared" si="8"/>
        <v>-2039311.8730550397</v>
      </c>
      <c r="AG32" s="164"/>
      <c r="AH32" s="15">
        <f t="shared" si="9"/>
        <v>-128.22578918556997</v>
      </c>
      <c r="AI32" s="15">
        <f t="shared" si="10"/>
        <v>-122.84085047201563</v>
      </c>
      <c r="AJ32" s="15">
        <f t="shared" si="11"/>
        <v>-251.0666396575856</v>
      </c>
      <c r="AL32" s="144">
        <f t="shared" si="12"/>
        <v>-156.01864295318248</v>
      </c>
      <c r="AM32" s="144">
        <f t="shared" si="13"/>
        <v>-130.70806668246146</v>
      </c>
      <c r="AN32" s="144">
        <f t="shared" si="14"/>
        <v>-90.571015566423313</v>
      </c>
      <c r="AO32" s="144">
        <f t="shared" si="15"/>
        <v>34.69705405746808</v>
      </c>
      <c r="AP32" s="144">
        <f t="shared" si="16"/>
        <v>-342.60067114459918</v>
      </c>
      <c r="AR32" s="144">
        <f t="shared" si="17"/>
        <v>-157.18244008098483</v>
      </c>
      <c r="AS32" s="144">
        <f t="shared" si="18"/>
        <v>-119.09121646996401</v>
      </c>
      <c r="AT32" s="144">
        <f t="shared" si="19"/>
        <v>-29.98</v>
      </c>
      <c r="AU32" s="144">
        <f t="shared" si="20"/>
        <v>-11.48</v>
      </c>
      <c r="AV32" s="144">
        <f t="shared" si="21"/>
        <v>-91.246616159936835</v>
      </c>
      <c r="AW32" s="144">
        <f t="shared" si="22"/>
        <v>49.701165016839184</v>
      </c>
      <c r="AX32" s="144">
        <f t="shared" si="23"/>
        <v>-359.2791076940465</v>
      </c>
      <c r="AZ32" s="15">
        <f t="shared" si="30"/>
        <v>-158.50667908272021</v>
      </c>
      <c r="BA32" s="15">
        <f t="shared" si="31"/>
        <v>-107.0751673224309</v>
      </c>
      <c r="BB32" s="15">
        <f t="shared" si="32"/>
        <v>-29.8</v>
      </c>
      <c r="BC32" s="15">
        <f t="shared" si="33"/>
        <v>-11.42</v>
      </c>
      <c r="BD32" s="15">
        <f t="shared" si="34"/>
        <v>-306.80184640515114</v>
      </c>
    </row>
    <row r="33" spans="1:56">
      <c r="A33" s="49">
        <v>81</v>
      </c>
      <c r="B33" s="53">
        <v>7</v>
      </c>
      <c r="C33" s="53">
        <v>7</v>
      </c>
      <c r="D33" s="11" t="s">
        <v>45</v>
      </c>
      <c r="E33" s="14">
        <v>2621</v>
      </c>
      <c r="F33" s="14">
        <v>2574</v>
      </c>
      <c r="G33" s="21">
        <v>2531</v>
      </c>
      <c r="H33" s="21">
        <v>2482</v>
      </c>
      <c r="I33" s="21"/>
      <c r="J33" s="15">
        <v>290115.99736029241</v>
      </c>
      <c r="K33" s="21">
        <v>412654.12146636535</v>
      </c>
      <c r="L33" s="131">
        <f t="shared" si="4"/>
        <v>702770.11882665777</v>
      </c>
      <c r="M33" s="131"/>
      <c r="N33" s="21">
        <v>-140682.24961389371</v>
      </c>
      <c r="O33" s="21">
        <v>75973.076748560328</v>
      </c>
      <c r="P33" s="21">
        <v>-233129.79406797362</v>
      </c>
      <c r="Q33" s="15">
        <v>89310.21714392284</v>
      </c>
      <c r="R33" s="12">
        <f t="shared" si="5"/>
        <v>-208528.74978938416</v>
      </c>
      <c r="S33" s="15"/>
      <c r="T33" s="15">
        <v>-140682.24961389371</v>
      </c>
      <c r="U33" s="21">
        <v>30924.512983428147</v>
      </c>
      <c r="V33" s="21">
        <v>-75879.38</v>
      </c>
      <c r="W33" s="21">
        <v>-29055.88</v>
      </c>
      <c r="X33" s="144">
        <f t="shared" si="6"/>
        <v>-233129.79406797362</v>
      </c>
      <c r="Y33" s="15">
        <f t="shared" si="29"/>
        <v>125793.64865761997</v>
      </c>
      <c r="Z33" s="12">
        <f t="shared" si="7"/>
        <v>-322029.14204081928</v>
      </c>
      <c r="AA33" s="12"/>
      <c r="AB33" s="15">
        <v>-140682.24961389371</v>
      </c>
      <c r="AC33" s="21">
        <v>-10879.554689744224</v>
      </c>
      <c r="AD33" s="21">
        <v>-73963.600000000006</v>
      </c>
      <c r="AE33" s="21">
        <v>-28344.44</v>
      </c>
      <c r="AF33" s="131">
        <f t="shared" si="8"/>
        <v>-253869.84430363795</v>
      </c>
      <c r="AG33" s="164"/>
      <c r="AH33" s="15">
        <f t="shared" si="9"/>
        <v>110.68904897378573</v>
      </c>
      <c r="AI33" s="15">
        <f t="shared" si="10"/>
        <v>157.44148091047896</v>
      </c>
      <c r="AJ33" s="15">
        <f t="shared" si="11"/>
        <v>268.13052988426472</v>
      </c>
      <c r="AL33" s="144">
        <f t="shared" si="12"/>
        <v>-54.655108630106341</v>
      </c>
      <c r="AM33" s="144">
        <f t="shared" si="13"/>
        <v>29.51556983238552</v>
      </c>
      <c r="AN33" s="144">
        <f t="shared" si="14"/>
        <v>-90.571015566423313</v>
      </c>
      <c r="AO33" s="144">
        <f t="shared" si="15"/>
        <v>34.69705405746808</v>
      </c>
      <c r="AP33" s="144">
        <f t="shared" si="16"/>
        <v>-81.01350030667605</v>
      </c>
      <c r="AR33" s="144">
        <f t="shared" si="17"/>
        <v>-55.583662431408023</v>
      </c>
      <c r="AS33" s="144">
        <f t="shared" si="18"/>
        <v>12.21829829451922</v>
      </c>
      <c r="AT33" s="144">
        <f t="shared" si="19"/>
        <v>-29.98</v>
      </c>
      <c r="AU33" s="144">
        <f t="shared" si="20"/>
        <v>-11.48</v>
      </c>
      <c r="AV33" s="144">
        <f t="shared" si="21"/>
        <v>-92.109756644794004</v>
      </c>
      <c r="AW33" s="144">
        <f t="shared" si="22"/>
        <v>49.701165016839184</v>
      </c>
      <c r="AX33" s="144">
        <f t="shared" si="23"/>
        <v>-127.23395576484366</v>
      </c>
      <c r="AZ33" s="15">
        <f t="shared" si="30"/>
        <v>-56.681003067644525</v>
      </c>
      <c r="BA33" s="15">
        <f t="shared" si="31"/>
        <v>-4.3833822279388492</v>
      </c>
      <c r="BB33" s="15">
        <f t="shared" si="32"/>
        <v>-29.8</v>
      </c>
      <c r="BC33" s="15">
        <f t="shared" si="33"/>
        <v>-11.42</v>
      </c>
      <c r="BD33" s="15">
        <f t="shared" si="34"/>
        <v>-102.28438529558338</v>
      </c>
    </row>
    <row r="34" spans="1:56">
      <c r="A34" s="49">
        <v>82</v>
      </c>
      <c r="B34" s="53">
        <v>5</v>
      </c>
      <c r="C34" s="53">
        <v>5</v>
      </c>
      <c r="D34" s="11" t="s">
        <v>46</v>
      </c>
      <c r="E34" s="14">
        <v>9405</v>
      </c>
      <c r="F34" s="14">
        <v>9359</v>
      </c>
      <c r="G34" s="21">
        <v>9371</v>
      </c>
      <c r="H34" s="21">
        <v>9361</v>
      </c>
      <c r="I34" s="21"/>
      <c r="J34" s="15">
        <v>348473.04083571001</v>
      </c>
      <c r="K34" s="21">
        <v>97994.88333825834</v>
      </c>
      <c r="L34" s="131">
        <f t="shared" si="4"/>
        <v>446467.92417396838</v>
      </c>
      <c r="M34" s="131"/>
      <c r="N34" s="21">
        <v>146175.49532770694</v>
      </c>
      <c r="O34" s="21">
        <v>4301.9551848895499</v>
      </c>
      <c r="P34" s="21">
        <v>-847654.13468615583</v>
      </c>
      <c r="Q34" s="15">
        <v>324729.72892384377</v>
      </c>
      <c r="R34" s="12">
        <f t="shared" si="5"/>
        <v>-372446.95524971554</v>
      </c>
      <c r="S34" s="15"/>
      <c r="T34" s="15">
        <v>146175.49532770694</v>
      </c>
      <c r="U34" s="21">
        <v>-19108.502576521525</v>
      </c>
      <c r="V34" s="21">
        <v>-280942.58</v>
      </c>
      <c r="W34" s="21">
        <v>-107579.08</v>
      </c>
      <c r="X34" s="144">
        <f t="shared" si="6"/>
        <v>-847654.13468615583</v>
      </c>
      <c r="Y34" s="15">
        <f t="shared" si="29"/>
        <v>465749.61737280001</v>
      </c>
      <c r="Z34" s="12">
        <f t="shared" si="7"/>
        <v>-643359.18456217053</v>
      </c>
      <c r="AA34" s="12"/>
      <c r="AB34" s="15">
        <v>146175.49532770694</v>
      </c>
      <c r="AC34" s="21">
        <v>-39557.79034239168</v>
      </c>
      <c r="AD34" s="21">
        <v>-278957.8</v>
      </c>
      <c r="AE34" s="21">
        <v>-106902.62</v>
      </c>
      <c r="AF34" s="131">
        <f t="shared" si="8"/>
        <v>-279242.71501468471</v>
      </c>
      <c r="AG34" s="164"/>
      <c r="AH34" s="15">
        <f t="shared" si="9"/>
        <v>37.051891635907495</v>
      </c>
      <c r="AI34" s="15">
        <f t="shared" si="10"/>
        <v>10.41944533102162</v>
      </c>
      <c r="AJ34" s="15">
        <f t="shared" si="11"/>
        <v>47.471336966929123</v>
      </c>
      <c r="AL34" s="144">
        <f t="shared" si="12"/>
        <v>15.61870876458029</v>
      </c>
      <c r="AM34" s="144">
        <f t="shared" si="13"/>
        <v>0.45965970561914199</v>
      </c>
      <c r="AN34" s="144">
        <f t="shared" si="14"/>
        <v>-90.571015566423313</v>
      </c>
      <c r="AO34" s="144">
        <f t="shared" si="15"/>
        <v>34.69705405746808</v>
      </c>
      <c r="AP34" s="144">
        <f t="shared" si="16"/>
        <v>-39.795593038755804</v>
      </c>
      <c r="AR34" s="144">
        <f t="shared" si="17"/>
        <v>15.598708283823171</v>
      </c>
      <c r="AS34" s="144">
        <f t="shared" si="18"/>
        <v>-2.0391102952215907</v>
      </c>
      <c r="AT34" s="144">
        <f t="shared" si="19"/>
        <v>-29.98</v>
      </c>
      <c r="AU34" s="144">
        <f t="shared" si="20"/>
        <v>-11.48</v>
      </c>
      <c r="AV34" s="144">
        <f t="shared" si="21"/>
        <v>-90.455035181534072</v>
      </c>
      <c r="AW34" s="144">
        <f t="shared" si="22"/>
        <v>49.701165016839184</v>
      </c>
      <c r="AX34" s="144">
        <f t="shared" si="23"/>
        <v>-68.654272176093329</v>
      </c>
      <c r="AZ34" s="15">
        <f t="shared" si="30"/>
        <v>15.615371790162049</v>
      </c>
      <c r="BA34" s="15">
        <f t="shared" si="31"/>
        <v>-4.2258081767323663</v>
      </c>
      <c r="BB34" s="15">
        <f t="shared" si="32"/>
        <v>-29.799999999999997</v>
      </c>
      <c r="BC34" s="15">
        <f t="shared" si="33"/>
        <v>-11.42</v>
      </c>
      <c r="BD34" s="15">
        <f t="shared" si="34"/>
        <v>-29.830436386570316</v>
      </c>
    </row>
    <row r="35" spans="1:56">
      <c r="A35" s="49">
        <v>86</v>
      </c>
      <c r="B35" s="53">
        <v>5</v>
      </c>
      <c r="C35" s="53">
        <v>5</v>
      </c>
      <c r="D35" s="11" t="s">
        <v>47</v>
      </c>
      <c r="E35" s="14">
        <v>8143</v>
      </c>
      <c r="F35" s="14">
        <v>8031</v>
      </c>
      <c r="G35" s="21">
        <v>7998</v>
      </c>
      <c r="H35" s="21">
        <v>7901</v>
      </c>
      <c r="I35" s="21"/>
      <c r="J35" s="15">
        <v>246262.38394632383</v>
      </c>
      <c r="K35" s="21">
        <v>-45427.468053555327</v>
      </c>
      <c r="L35" s="131">
        <f t="shared" si="4"/>
        <v>200834.91589276851</v>
      </c>
      <c r="M35" s="131"/>
      <c r="N35" s="21">
        <v>-402318.4142881424</v>
      </c>
      <c r="O35" s="21">
        <v>-391110.87515942467</v>
      </c>
      <c r="P35" s="21">
        <v>-727375.82601394563</v>
      </c>
      <c r="Q35" s="15">
        <v>278652.04113552615</v>
      </c>
      <c r="R35" s="12">
        <f t="shared" si="5"/>
        <v>-1242153.0743259867</v>
      </c>
      <c r="S35" s="15"/>
      <c r="T35" s="15">
        <v>-402318.4142881424</v>
      </c>
      <c r="U35" s="21">
        <v>-290734.49427277991</v>
      </c>
      <c r="V35" s="21">
        <v>-239780.04</v>
      </c>
      <c r="W35" s="21">
        <v>-91817.040000000008</v>
      </c>
      <c r="X35" s="144">
        <f t="shared" si="6"/>
        <v>-727375.82601394563</v>
      </c>
      <c r="Y35" s="15">
        <f t="shared" si="29"/>
        <v>397509.91780467983</v>
      </c>
      <c r="Z35" s="12">
        <f t="shared" si="7"/>
        <v>-1354515.8967701881</v>
      </c>
      <c r="AA35" s="12"/>
      <c r="AB35" s="15">
        <v>-402318.4142881424</v>
      </c>
      <c r="AC35" s="21">
        <v>-187817.12009260076</v>
      </c>
      <c r="AD35" s="21">
        <v>-235449.80000000002</v>
      </c>
      <c r="AE35" s="21">
        <v>-90229.42</v>
      </c>
      <c r="AF35" s="131">
        <f t="shared" si="8"/>
        <v>-915814.75438074325</v>
      </c>
      <c r="AG35" s="164"/>
      <c r="AH35" s="15">
        <f t="shared" si="9"/>
        <v>30.242218340454848</v>
      </c>
      <c r="AI35" s="15">
        <f t="shared" si="10"/>
        <v>-5.5787139940507586</v>
      </c>
      <c r="AJ35" s="15">
        <f t="shared" si="11"/>
        <v>24.663504346404089</v>
      </c>
      <c r="AL35" s="144">
        <f t="shared" si="12"/>
        <v>-50.095681022057327</v>
      </c>
      <c r="AM35" s="144">
        <f t="shared" si="13"/>
        <v>-48.70014632790744</v>
      </c>
      <c r="AN35" s="144">
        <f t="shared" si="14"/>
        <v>-90.571015566423313</v>
      </c>
      <c r="AO35" s="144">
        <f t="shared" si="15"/>
        <v>34.69705405746808</v>
      </c>
      <c r="AP35" s="144">
        <f t="shared" si="16"/>
        <v>-154.66978885892001</v>
      </c>
      <c r="AR35" s="144">
        <f t="shared" si="17"/>
        <v>-50.302377380362891</v>
      </c>
      <c r="AS35" s="144">
        <f t="shared" si="18"/>
        <v>-36.350899508974734</v>
      </c>
      <c r="AT35" s="144">
        <f t="shared" si="19"/>
        <v>-29.98</v>
      </c>
      <c r="AU35" s="144">
        <f t="shared" si="20"/>
        <v>-11.48</v>
      </c>
      <c r="AV35" s="144">
        <f t="shared" si="21"/>
        <v>-90.944714430350786</v>
      </c>
      <c r="AW35" s="144">
        <f t="shared" si="22"/>
        <v>49.701165016839191</v>
      </c>
      <c r="AX35" s="144">
        <f t="shared" si="23"/>
        <v>-169.35682630284921</v>
      </c>
      <c r="AZ35" s="15">
        <f t="shared" si="30"/>
        <v>-50.919935993942843</v>
      </c>
      <c r="BA35" s="15">
        <f t="shared" si="31"/>
        <v>-23.771309972484591</v>
      </c>
      <c r="BB35" s="15">
        <f t="shared" si="32"/>
        <v>-29.8</v>
      </c>
      <c r="BC35" s="15">
        <f t="shared" si="33"/>
        <v>-11.42</v>
      </c>
      <c r="BD35" s="15">
        <f t="shared" si="34"/>
        <v>-115.91124596642744</v>
      </c>
    </row>
    <row r="36" spans="1:56">
      <c r="A36" s="49">
        <v>90</v>
      </c>
      <c r="B36" s="53">
        <v>12</v>
      </c>
      <c r="C36" s="53">
        <v>12</v>
      </c>
      <c r="D36" s="11" t="s">
        <v>48</v>
      </c>
      <c r="E36" s="14">
        <v>3136</v>
      </c>
      <c r="F36" s="14">
        <v>3061</v>
      </c>
      <c r="G36" s="21">
        <v>3001</v>
      </c>
      <c r="H36" s="21">
        <v>2929</v>
      </c>
      <c r="I36" s="21"/>
      <c r="J36" s="15">
        <v>94114.218245721509</v>
      </c>
      <c r="K36" s="21">
        <v>-675256.10001324408</v>
      </c>
      <c r="L36" s="131">
        <f t="shared" si="4"/>
        <v>-581141.88176752254</v>
      </c>
      <c r="M36" s="131"/>
      <c r="N36" s="21">
        <v>-485495.99844049948</v>
      </c>
      <c r="O36" s="21">
        <v>-1028764.8660668052</v>
      </c>
      <c r="P36" s="21">
        <v>-277237.87864882179</v>
      </c>
      <c r="Q36" s="15">
        <v>106207.68246990979</v>
      </c>
      <c r="R36" s="12">
        <f t="shared" si="5"/>
        <v>-1685291.0606862167</v>
      </c>
      <c r="S36" s="15"/>
      <c r="T36" s="15">
        <v>-485495.99844049948</v>
      </c>
      <c r="U36" s="21">
        <v>-990506.60409519274</v>
      </c>
      <c r="V36" s="21">
        <v>-89969.98</v>
      </c>
      <c r="W36" s="21">
        <v>-34451.480000000003</v>
      </c>
      <c r="X36" s="144">
        <f t="shared" si="6"/>
        <v>-277237.87864882179</v>
      </c>
      <c r="Y36" s="15">
        <f t="shared" si="29"/>
        <v>149153.19621553438</v>
      </c>
      <c r="Z36" s="12">
        <f t="shared" si="7"/>
        <v>-1728508.7449689796</v>
      </c>
      <c r="AA36" s="12"/>
      <c r="AB36" s="15">
        <v>-485495.99844049948</v>
      </c>
      <c r="AC36" s="21">
        <v>-951279.8474813801</v>
      </c>
      <c r="AD36" s="21">
        <v>-87284.2</v>
      </c>
      <c r="AE36" s="21">
        <v>-33449.18</v>
      </c>
      <c r="AF36" s="131">
        <f t="shared" si="8"/>
        <v>-1557509.2259218795</v>
      </c>
      <c r="AG36" s="164"/>
      <c r="AH36" s="15">
        <f t="shared" si="9"/>
        <v>30.01091143039589</v>
      </c>
      <c r="AI36" s="15">
        <f t="shared" si="10"/>
        <v>-215.32401148381507</v>
      </c>
      <c r="AJ36" s="15">
        <f t="shared" si="11"/>
        <v>-185.31310005341919</v>
      </c>
      <c r="AL36" s="144">
        <f t="shared" si="12"/>
        <v>-158.60699066987894</v>
      </c>
      <c r="AM36" s="144">
        <f t="shared" si="13"/>
        <v>-336.08783602313139</v>
      </c>
      <c r="AN36" s="144">
        <f t="shared" si="14"/>
        <v>-90.571015566423327</v>
      </c>
      <c r="AO36" s="144">
        <f t="shared" si="15"/>
        <v>34.69705405746808</v>
      </c>
      <c r="AP36" s="144">
        <f t="shared" si="16"/>
        <v>-550.56878820196562</v>
      </c>
      <c r="AR36" s="144">
        <f t="shared" si="17"/>
        <v>-161.77807345568127</v>
      </c>
      <c r="AS36" s="144">
        <f t="shared" si="18"/>
        <v>-330.05884841559237</v>
      </c>
      <c r="AT36" s="144">
        <f t="shared" si="19"/>
        <v>-29.979999999999997</v>
      </c>
      <c r="AU36" s="144">
        <f t="shared" si="20"/>
        <v>-11.48</v>
      </c>
      <c r="AV36" s="144">
        <f t="shared" si="21"/>
        <v>-92.381832272183203</v>
      </c>
      <c r="AW36" s="144">
        <f t="shared" si="22"/>
        <v>49.701165016839177</v>
      </c>
      <c r="AX36" s="144">
        <f t="shared" si="23"/>
        <v>-575.97758912661766</v>
      </c>
      <c r="AZ36" s="15">
        <f t="shared" si="30"/>
        <v>-165.75486460925214</v>
      </c>
      <c r="BA36" s="15">
        <f t="shared" si="31"/>
        <v>-324.7797362517515</v>
      </c>
      <c r="BB36" s="15">
        <f t="shared" si="32"/>
        <v>-29.8</v>
      </c>
      <c r="BC36" s="15">
        <f t="shared" si="33"/>
        <v>-11.42</v>
      </c>
      <c r="BD36" s="15">
        <f t="shared" si="34"/>
        <v>-531.75460086100361</v>
      </c>
    </row>
    <row r="37" spans="1:56">
      <c r="A37" s="49">
        <v>91</v>
      </c>
      <c r="B37" s="53">
        <v>1</v>
      </c>
      <c r="C37" s="137">
        <v>31</v>
      </c>
      <c r="D37" s="11" t="s">
        <v>49</v>
      </c>
      <c r="E37" s="14">
        <v>658457</v>
      </c>
      <c r="F37" s="14">
        <v>664028</v>
      </c>
      <c r="G37" s="21">
        <v>674500</v>
      </c>
      <c r="H37" s="21">
        <v>684018</v>
      </c>
      <c r="I37" s="21"/>
      <c r="J37" s="15">
        <v>-6980980.3654889707</v>
      </c>
      <c r="K37" s="21">
        <v>-76687612.739061773</v>
      </c>
      <c r="L37" s="131">
        <f t="shared" si="4"/>
        <v>-83668593.104550749</v>
      </c>
      <c r="M37" s="131"/>
      <c r="N37" s="21">
        <v>55076117.060363501</v>
      </c>
      <c r="O37" s="21">
        <v>-28079132.172586184</v>
      </c>
      <c r="P37" s="21">
        <v>-60141690.324540943</v>
      </c>
      <c r="Q37" s="15">
        <v>23039815.411672413</v>
      </c>
      <c r="R37" s="12">
        <f t="shared" si="5"/>
        <v>-10104890.025091212</v>
      </c>
      <c r="S37" s="15"/>
      <c r="T37" s="15">
        <v>55076117.060363501</v>
      </c>
      <c r="U37" s="21">
        <v>-19779701.53538074</v>
      </c>
      <c r="V37" s="21">
        <v>-20221510</v>
      </c>
      <c r="W37" s="21">
        <v>-7743260</v>
      </c>
      <c r="X37" s="144">
        <f t="shared" si="6"/>
        <v>-60141690.324540943</v>
      </c>
      <c r="Y37" s="15">
        <f t="shared" si="29"/>
        <v>33523435.803858031</v>
      </c>
      <c r="Z37" s="12">
        <f t="shared" si="7"/>
        <v>-19286608.995700147</v>
      </c>
      <c r="AA37" s="12"/>
      <c r="AB37" s="15">
        <v>55076117.060363501</v>
      </c>
      <c r="AC37" s="21">
        <v>-11270173.688024743</v>
      </c>
      <c r="AD37" s="21">
        <v>-20383736.400000002</v>
      </c>
      <c r="AE37" s="21">
        <v>-7811485.5599999996</v>
      </c>
      <c r="AF37" s="131">
        <f t="shared" si="8"/>
        <v>15610721.412338756</v>
      </c>
      <c r="AG37" s="164"/>
      <c r="AH37" s="15">
        <f t="shared" si="9"/>
        <v>-10.60202923727589</v>
      </c>
      <c r="AI37" s="15">
        <f t="shared" si="10"/>
        <v>-116.46563517292971</v>
      </c>
      <c r="AJ37" s="15">
        <f t="shared" si="11"/>
        <v>-127.06766441020559</v>
      </c>
      <c r="AL37" s="144">
        <f t="shared" si="12"/>
        <v>82.942461854565622</v>
      </c>
      <c r="AM37" s="144">
        <f t="shared" si="13"/>
        <v>-42.286066510126354</v>
      </c>
      <c r="AN37" s="144">
        <f t="shared" si="14"/>
        <v>-90.571015566423313</v>
      </c>
      <c r="AO37" s="144">
        <f t="shared" si="15"/>
        <v>34.69705405746808</v>
      </c>
      <c r="AP37" s="144">
        <f t="shared" si="16"/>
        <v>-15.217566164515972</v>
      </c>
      <c r="AR37" s="144">
        <f t="shared" si="17"/>
        <v>81.654732483859902</v>
      </c>
      <c r="AS37" s="144">
        <f t="shared" si="18"/>
        <v>-29.324983744078192</v>
      </c>
      <c r="AT37" s="144">
        <f t="shared" si="19"/>
        <v>-29.98</v>
      </c>
      <c r="AU37" s="144">
        <f t="shared" si="20"/>
        <v>-11.48</v>
      </c>
      <c r="AV37" s="144">
        <f t="shared" si="21"/>
        <v>-89.164848516739724</v>
      </c>
      <c r="AW37" s="144">
        <f t="shared" si="22"/>
        <v>49.701165016839184</v>
      </c>
      <c r="AX37" s="144">
        <f t="shared" si="23"/>
        <v>-28.593934760118824</v>
      </c>
      <c r="AZ37" s="15">
        <f t="shared" si="30"/>
        <v>80.518520068716768</v>
      </c>
      <c r="BA37" s="15">
        <f t="shared" si="31"/>
        <v>-16.476428526770849</v>
      </c>
      <c r="BB37" s="15">
        <f t="shared" si="32"/>
        <v>-29.800000000000004</v>
      </c>
      <c r="BC37" s="15">
        <f t="shared" si="33"/>
        <v>-11.42</v>
      </c>
      <c r="BD37" s="15">
        <f t="shared" si="34"/>
        <v>22.822091541945909</v>
      </c>
    </row>
    <row r="38" spans="1:56">
      <c r="A38" s="49">
        <v>92</v>
      </c>
      <c r="B38" s="53">
        <v>1</v>
      </c>
      <c r="C38" s="137">
        <v>35</v>
      </c>
      <c r="D38" s="11" t="s">
        <v>50</v>
      </c>
      <c r="E38" s="14">
        <v>239206</v>
      </c>
      <c r="F38" s="14">
        <v>242819</v>
      </c>
      <c r="G38" s="21">
        <v>247443</v>
      </c>
      <c r="H38" s="21">
        <v>251269</v>
      </c>
      <c r="I38" s="21"/>
      <c r="J38" s="15">
        <v>-27694606.953011636</v>
      </c>
      <c r="K38" s="21">
        <v>-3093860.6356005617</v>
      </c>
      <c r="L38" s="131">
        <f t="shared" si="4"/>
        <v>-30788467.588612199</v>
      </c>
      <c r="M38" s="131"/>
      <c r="N38" s="21">
        <v>-26465622.019977588</v>
      </c>
      <c r="O38" s="21">
        <v>111614.11005873444</v>
      </c>
      <c r="P38" s="21">
        <v>-21992363.428823341</v>
      </c>
      <c r="Q38" s="15">
        <v>8425103.9691803418</v>
      </c>
      <c r="R38" s="12">
        <f t="shared" si="5"/>
        <v>-39921267.369561851</v>
      </c>
      <c r="S38" s="15"/>
      <c r="T38" s="15">
        <v>-26465622.019977588</v>
      </c>
      <c r="U38" s="21">
        <v>-495769.57870802219</v>
      </c>
      <c r="V38" s="21">
        <v>-7418341.1399999997</v>
      </c>
      <c r="W38" s="21">
        <v>-2840645.64</v>
      </c>
      <c r="X38" s="144">
        <f t="shared" si="6"/>
        <v>-21992363.428823341</v>
      </c>
      <c r="Y38" s="15">
        <f t="shared" si="29"/>
        <v>12298205.375261739</v>
      </c>
      <c r="Z38" s="12">
        <f t="shared" si="7"/>
        <v>-46914536.432247207</v>
      </c>
      <c r="AA38" s="12"/>
      <c r="AB38" s="15">
        <v>-26465622.019977588</v>
      </c>
      <c r="AC38" s="21">
        <v>-1026325.7926219902</v>
      </c>
      <c r="AD38" s="21">
        <v>-7487816.2000000002</v>
      </c>
      <c r="AE38" s="21">
        <v>-2869491.98</v>
      </c>
      <c r="AF38" s="131">
        <f t="shared" si="8"/>
        <v>-37849255.992599577</v>
      </c>
      <c r="AG38" s="164"/>
      <c r="AH38" s="15">
        <f t="shared" si="9"/>
        <v>-115.77722529122028</v>
      </c>
      <c r="AI38" s="15">
        <f t="shared" si="10"/>
        <v>-12.933875553291145</v>
      </c>
      <c r="AJ38" s="15">
        <f t="shared" si="11"/>
        <v>-128.71110084451141</v>
      </c>
      <c r="AL38" s="144">
        <f t="shared" si="12"/>
        <v>-108.99320901567665</v>
      </c>
      <c r="AM38" s="144">
        <f t="shared" si="13"/>
        <v>0.45965970561914199</v>
      </c>
      <c r="AN38" s="144">
        <f t="shared" si="14"/>
        <v>-90.571015566423313</v>
      </c>
      <c r="AO38" s="144">
        <f t="shared" si="15"/>
        <v>34.69705405746808</v>
      </c>
      <c r="AP38" s="144">
        <f t="shared" si="16"/>
        <v>-164.40751081901271</v>
      </c>
      <c r="AR38" s="144">
        <f t="shared" si="17"/>
        <v>-106.95643853322821</v>
      </c>
      <c r="AS38" s="144">
        <f t="shared" si="18"/>
        <v>-2.0035708373565719</v>
      </c>
      <c r="AT38" s="144">
        <f t="shared" si="19"/>
        <v>-29.979999999999997</v>
      </c>
      <c r="AU38" s="144">
        <f t="shared" si="20"/>
        <v>-11.48</v>
      </c>
      <c r="AV38" s="144">
        <f t="shared" si="21"/>
        <v>-88.87850304443181</v>
      </c>
      <c r="AW38" s="144">
        <f t="shared" si="22"/>
        <v>49.701165016839184</v>
      </c>
      <c r="AX38" s="144">
        <f t="shared" si="23"/>
        <v>-189.59734739817739</v>
      </c>
      <c r="AZ38" s="15">
        <f t="shared" si="30"/>
        <v>-105.32784394405036</v>
      </c>
      <c r="BA38" s="15">
        <f t="shared" si="31"/>
        <v>-4.0845698937075019</v>
      </c>
      <c r="BB38" s="15">
        <f t="shared" si="32"/>
        <v>-29.8</v>
      </c>
      <c r="BC38" s="15">
        <f t="shared" si="33"/>
        <v>-11.42</v>
      </c>
      <c r="BD38" s="15">
        <f t="shared" si="34"/>
        <v>-150.63241383775784</v>
      </c>
    </row>
    <row r="39" spans="1:56">
      <c r="A39" s="49">
        <v>97</v>
      </c>
      <c r="B39" s="53">
        <v>10</v>
      </c>
      <c r="C39" s="53">
        <v>10</v>
      </c>
      <c r="D39" s="11" t="s">
        <v>51</v>
      </c>
      <c r="E39" s="14">
        <v>2131</v>
      </c>
      <c r="F39" s="14">
        <v>2091</v>
      </c>
      <c r="G39" s="21">
        <v>2062</v>
      </c>
      <c r="H39" s="21">
        <v>2059</v>
      </c>
      <c r="I39" s="21"/>
      <c r="J39" s="15">
        <v>-317202.09788532177</v>
      </c>
      <c r="K39" s="21">
        <v>271315.2243055604</v>
      </c>
      <c r="L39" s="131">
        <f t="shared" si="4"/>
        <v>-45886.873579761363</v>
      </c>
      <c r="M39" s="131"/>
      <c r="N39" s="21">
        <v>-405409.91501179541</v>
      </c>
      <c r="O39" s="21">
        <v>172304.65670424153</v>
      </c>
      <c r="P39" s="21">
        <v>-189383.99354939113</v>
      </c>
      <c r="Q39" s="15">
        <v>72551.540034165751</v>
      </c>
      <c r="R39" s="12">
        <f t="shared" si="5"/>
        <v>-349937.71182277927</v>
      </c>
      <c r="S39" s="15"/>
      <c r="T39" s="15">
        <v>-405409.91501179541</v>
      </c>
      <c r="U39" s="21">
        <v>135709.26166426818</v>
      </c>
      <c r="V39" s="21">
        <v>-61818.76</v>
      </c>
      <c r="W39" s="21">
        <v>-23671.760000000002</v>
      </c>
      <c r="X39" s="144">
        <f t="shared" si="6"/>
        <v>-189383.99354939113</v>
      </c>
      <c r="Y39" s="15">
        <f t="shared" si="29"/>
        <v>102483.8022647224</v>
      </c>
      <c r="Z39" s="12">
        <f t="shared" si="7"/>
        <v>-442091.36463219603</v>
      </c>
      <c r="AA39" s="12"/>
      <c r="AB39" s="15">
        <v>-405409.91501179541</v>
      </c>
      <c r="AC39" s="21">
        <v>99775.455091083597</v>
      </c>
      <c r="AD39" s="21">
        <v>-61358.200000000004</v>
      </c>
      <c r="AE39" s="21">
        <v>-23513.78</v>
      </c>
      <c r="AF39" s="131">
        <f t="shared" si="8"/>
        <v>-390506.4399207118</v>
      </c>
      <c r="AG39" s="164"/>
      <c r="AH39" s="15">
        <f t="shared" si="9"/>
        <v>-148.85128948161508</v>
      </c>
      <c r="AI39" s="15">
        <f t="shared" si="10"/>
        <v>127.31826574639156</v>
      </c>
      <c r="AJ39" s="15">
        <f t="shared" si="11"/>
        <v>-21.533023735223541</v>
      </c>
      <c r="AL39" s="144">
        <f t="shared" si="12"/>
        <v>-193.88326877656405</v>
      </c>
      <c r="AM39" s="144">
        <f t="shared" si="13"/>
        <v>82.402992206715226</v>
      </c>
      <c r="AN39" s="144">
        <f t="shared" si="14"/>
        <v>-90.571015566423313</v>
      </c>
      <c r="AO39" s="144">
        <f t="shared" si="15"/>
        <v>34.69705405746808</v>
      </c>
      <c r="AP39" s="144">
        <f t="shared" si="16"/>
        <v>-167.35423807880406</v>
      </c>
      <c r="AR39" s="144">
        <f t="shared" si="17"/>
        <v>-196.61004607749535</v>
      </c>
      <c r="AS39" s="144">
        <f t="shared" si="18"/>
        <v>65.814384900227054</v>
      </c>
      <c r="AT39" s="144">
        <f t="shared" si="19"/>
        <v>-29.98</v>
      </c>
      <c r="AU39" s="144">
        <f t="shared" si="20"/>
        <v>-11.48</v>
      </c>
      <c r="AV39" s="144">
        <f t="shared" si="21"/>
        <v>-91.84480773491326</v>
      </c>
      <c r="AW39" s="144">
        <f t="shared" si="22"/>
        <v>49.701165016839184</v>
      </c>
      <c r="AX39" s="144">
        <f t="shared" si="23"/>
        <v>-214.3993038953424</v>
      </c>
      <c r="AZ39" s="15">
        <f t="shared" si="30"/>
        <v>-196.89651044769082</v>
      </c>
      <c r="BA39" s="15">
        <f t="shared" si="31"/>
        <v>48.458210340497132</v>
      </c>
      <c r="BB39" s="15">
        <f t="shared" si="32"/>
        <v>-29.8</v>
      </c>
      <c r="BC39" s="15">
        <f t="shared" si="33"/>
        <v>-11.42</v>
      </c>
      <c r="BD39" s="15">
        <f t="shared" si="34"/>
        <v>-189.6583001071937</v>
      </c>
    </row>
    <row r="40" spans="1:56">
      <c r="A40" s="49">
        <v>98</v>
      </c>
      <c r="B40" s="53">
        <v>7</v>
      </c>
      <c r="C40" s="53">
        <v>7</v>
      </c>
      <c r="D40" s="11" t="s">
        <v>52</v>
      </c>
      <c r="E40" s="14">
        <v>23090</v>
      </c>
      <c r="F40" s="14">
        <v>22943</v>
      </c>
      <c r="G40" s="21">
        <v>22885</v>
      </c>
      <c r="H40" s="21">
        <v>22849</v>
      </c>
      <c r="I40" s="21"/>
      <c r="J40" s="15">
        <v>4335426.4234630624</v>
      </c>
      <c r="K40" s="15">
        <v>3029037.0495852563</v>
      </c>
      <c r="L40" s="131">
        <f t="shared" si="4"/>
        <v>7364463.4730483182</v>
      </c>
      <c r="M40" s="131"/>
      <c r="N40" s="21">
        <v>4495154.9679005193</v>
      </c>
      <c r="O40" s="15">
        <v>2695723.6163410065</v>
      </c>
      <c r="P40" s="15">
        <v>-2077970.81014045</v>
      </c>
      <c r="Q40" s="15">
        <v>796054.51124049013</v>
      </c>
      <c r="R40" s="12">
        <f t="shared" si="5"/>
        <v>5908962.2853415664</v>
      </c>
      <c r="S40" s="15"/>
      <c r="T40" s="15">
        <v>4495154.9679005193</v>
      </c>
      <c r="U40" s="15">
        <v>2294189.3512036996</v>
      </c>
      <c r="V40" s="15">
        <v>-686092.3</v>
      </c>
      <c r="W40" s="15">
        <v>-262719.8</v>
      </c>
      <c r="X40" s="144">
        <f t="shared" si="6"/>
        <v>-2077970.81014045</v>
      </c>
      <c r="Y40" s="15">
        <f t="shared" si="29"/>
        <v>1137411.1614103648</v>
      </c>
      <c r="Z40" s="12">
        <f t="shared" si="7"/>
        <v>4899972.570374134</v>
      </c>
      <c r="AA40" s="12"/>
      <c r="AB40" s="15">
        <v>4495154.9679005193</v>
      </c>
      <c r="AC40" s="15">
        <v>1899914.2081101683</v>
      </c>
      <c r="AD40" s="15">
        <v>-680900.20000000007</v>
      </c>
      <c r="AE40" s="15">
        <v>-260935.58</v>
      </c>
      <c r="AF40" s="131">
        <f t="shared" si="8"/>
        <v>5453233.3960106876</v>
      </c>
      <c r="AG40" s="164"/>
      <c r="AH40" s="15">
        <f t="shared" si="9"/>
        <v>187.76207983815775</v>
      </c>
      <c r="AI40" s="15">
        <f t="shared" si="10"/>
        <v>131.1839345857625</v>
      </c>
      <c r="AJ40" s="15">
        <f t="shared" si="11"/>
        <v>318.94601442392025</v>
      </c>
      <c r="AL40" s="144">
        <f t="shared" si="12"/>
        <v>195.92707875607022</v>
      </c>
      <c r="AM40" s="144">
        <f t="shared" si="13"/>
        <v>117.49656175482747</v>
      </c>
      <c r="AN40" s="144">
        <f t="shared" si="14"/>
        <v>-90.571015566423313</v>
      </c>
      <c r="AO40" s="144">
        <f t="shared" si="15"/>
        <v>34.69705405746808</v>
      </c>
      <c r="AP40" s="144">
        <f t="shared" si="16"/>
        <v>257.54967900194248</v>
      </c>
      <c r="AR40" s="144">
        <f t="shared" si="17"/>
        <v>196.42363853618176</v>
      </c>
      <c r="AS40" s="144">
        <f t="shared" si="18"/>
        <v>100.24860612644525</v>
      </c>
      <c r="AT40" s="144">
        <f t="shared" si="19"/>
        <v>-29.98</v>
      </c>
      <c r="AU40" s="144">
        <f t="shared" si="20"/>
        <v>-11.479999999999999</v>
      </c>
      <c r="AV40" s="144">
        <f t="shared" si="21"/>
        <v>-90.800559761435437</v>
      </c>
      <c r="AW40" s="144">
        <f t="shared" si="22"/>
        <v>49.701165016839184</v>
      </c>
      <c r="AX40" s="144">
        <f t="shared" si="23"/>
        <v>214.11284991803078</v>
      </c>
      <c r="AZ40" s="15">
        <f t="shared" si="30"/>
        <v>196.73311601822923</v>
      </c>
      <c r="BA40" s="15">
        <f t="shared" si="31"/>
        <v>83.150869101937431</v>
      </c>
      <c r="BB40" s="15">
        <f t="shared" si="32"/>
        <v>-29.800000000000004</v>
      </c>
      <c r="BC40" s="15">
        <f t="shared" si="33"/>
        <v>-11.42</v>
      </c>
      <c r="BD40" s="15">
        <f t="shared" si="34"/>
        <v>238.66398512016664</v>
      </c>
    </row>
    <row r="41" spans="1:56">
      <c r="A41" s="49">
        <v>102</v>
      </c>
      <c r="B41" s="53">
        <v>4</v>
      </c>
      <c r="C41" s="53">
        <v>4</v>
      </c>
      <c r="D41" s="11" t="s">
        <v>53</v>
      </c>
      <c r="E41" s="14">
        <v>9870</v>
      </c>
      <c r="F41" s="14">
        <v>9745</v>
      </c>
      <c r="G41" s="21">
        <v>9646</v>
      </c>
      <c r="H41" s="21">
        <v>9555</v>
      </c>
      <c r="I41" s="21"/>
      <c r="J41" s="15">
        <v>1048170.5654000834</v>
      </c>
      <c r="K41" s="21">
        <v>660474.0562988912</v>
      </c>
      <c r="L41" s="131">
        <f t="shared" si="4"/>
        <v>1708644.6216989746</v>
      </c>
      <c r="M41" s="131"/>
      <c r="N41" s="21">
        <v>310285.04827605054</v>
      </c>
      <c r="O41" s="21">
        <v>4479.3838312585385</v>
      </c>
      <c r="P41" s="21">
        <v>-882614.54669479514</v>
      </c>
      <c r="Q41" s="15">
        <v>338122.79179002641</v>
      </c>
      <c r="R41" s="12">
        <f t="shared" si="5"/>
        <v>-229727.32279745961</v>
      </c>
      <c r="S41" s="15"/>
      <c r="T41" s="15">
        <v>310285.04827605054</v>
      </c>
      <c r="U41" s="21">
        <v>-19896.608356469947</v>
      </c>
      <c r="V41" s="21">
        <v>-289187.08</v>
      </c>
      <c r="W41" s="21">
        <v>-110736.08</v>
      </c>
      <c r="X41" s="144">
        <f t="shared" si="6"/>
        <v>-882614.54669479514</v>
      </c>
      <c r="Y41" s="15">
        <f t="shared" si="29"/>
        <v>479417.43775243073</v>
      </c>
      <c r="Z41" s="12">
        <f t="shared" si="7"/>
        <v>-512731.82902278384</v>
      </c>
      <c r="AA41" s="12"/>
      <c r="AB41" s="15">
        <v>310285.04827605054</v>
      </c>
      <c r="AC41" s="21">
        <v>-41189.30087473095</v>
      </c>
      <c r="AD41" s="21">
        <v>-284739</v>
      </c>
      <c r="AE41" s="21">
        <v>-109118.1</v>
      </c>
      <c r="AF41" s="131">
        <f t="shared" si="8"/>
        <v>-124761.35259868045</v>
      </c>
      <c r="AG41" s="164"/>
      <c r="AH41" s="15">
        <f t="shared" si="9"/>
        <v>106.19762567376732</v>
      </c>
      <c r="AI41" s="15">
        <f t="shared" si="10"/>
        <v>66.917330932005186</v>
      </c>
      <c r="AJ41" s="15">
        <f t="shared" si="11"/>
        <v>173.11495660577251</v>
      </c>
      <c r="AL41" s="144">
        <f t="shared" si="12"/>
        <v>31.840435944181689</v>
      </c>
      <c r="AM41" s="144">
        <f t="shared" si="13"/>
        <v>0.45965970561914199</v>
      </c>
      <c r="AN41" s="144">
        <f t="shared" si="14"/>
        <v>-90.571015566423313</v>
      </c>
      <c r="AO41" s="144">
        <f t="shared" si="15"/>
        <v>34.69705405746808</v>
      </c>
      <c r="AP41" s="144">
        <f t="shared" si="16"/>
        <v>-23.573865859154399</v>
      </c>
      <c r="AR41" s="144">
        <f t="shared" si="17"/>
        <v>32.167224577654004</v>
      </c>
      <c r="AS41" s="144">
        <f t="shared" si="18"/>
        <v>-2.062679696917888</v>
      </c>
      <c r="AT41" s="144">
        <f t="shared" si="19"/>
        <v>-29.98</v>
      </c>
      <c r="AU41" s="144">
        <f t="shared" si="20"/>
        <v>-11.48</v>
      </c>
      <c r="AV41" s="144">
        <f t="shared" si="21"/>
        <v>-91.500575025377884</v>
      </c>
      <c r="AW41" s="144">
        <f t="shared" si="22"/>
        <v>49.701165016839184</v>
      </c>
      <c r="AX41" s="144">
        <f t="shared" si="23"/>
        <v>-53.154865127802594</v>
      </c>
      <c r="AZ41" s="15">
        <f t="shared" si="30"/>
        <v>32.473579097441188</v>
      </c>
      <c r="BA41" s="15">
        <f t="shared" si="31"/>
        <v>-4.3107588565914128</v>
      </c>
      <c r="BB41" s="15">
        <f t="shared" si="32"/>
        <v>-29.8</v>
      </c>
      <c r="BC41" s="15">
        <f t="shared" si="33"/>
        <v>-11.42</v>
      </c>
      <c r="BD41" s="15">
        <f t="shared" si="34"/>
        <v>-13.05717975915023</v>
      </c>
    </row>
    <row r="42" spans="1:56">
      <c r="A42" s="49">
        <v>103</v>
      </c>
      <c r="B42" s="53">
        <v>5</v>
      </c>
      <c r="C42" s="53">
        <v>5</v>
      </c>
      <c r="D42" s="11" t="s">
        <v>54</v>
      </c>
      <c r="E42" s="14">
        <v>2166</v>
      </c>
      <c r="F42" s="14">
        <v>2161</v>
      </c>
      <c r="G42" s="21">
        <v>2125</v>
      </c>
      <c r="H42" s="21">
        <v>2094</v>
      </c>
      <c r="I42" s="21"/>
      <c r="J42" s="15">
        <v>205163.71927565767</v>
      </c>
      <c r="K42" s="21">
        <v>123638.49758452934</v>
      </c>
      <c r="L42" s="131">
        <f t="shared" si="4"/>
        <v>328802.21686018701</v>
      </c>
      <c r="M42" s="131"/>
      <c r="N42" s="21">
        <v>142099.67890654004</v>
      </c>
      <c r="O42" s="21">
        <v>40211.771044527421</v>
      </c>
      <c r="P42" s="21">
        <v>-195723.96463904079</v>
      </c>
      <c r="Q42" s="15">
        <v>74980.333818188519</v>
      </c>
      <c r="R42" s="12">
        <f t="shared" si="5"/>
        <v>61567.819130215183</v>
      </c>
      <c r="S42" s="15"/>
      <c r="T42" s="15">
        <v>142099.67890654004</v>
      </c>
      <c r="U42" s="21">
        <v>2391.2790878643864</v>
      </c>
      <c r="V42" s="21">
        <v>-63707.5</v>
      </c>
      <c r="W42" s="21">
        <v>-24395</v>
      </c>
      <c r="X42" s="144">
        <f t="shared" si="6"/>
        <v>-195723.96463904079</v>
      </c>
      <c r="Y42" s="15">
        <f t="shared" si="29"/>
        <v>105614.97566078327</v>
      </c>
      <c r="Z42" s="12">
        <f t="shared" si="7"/>
        <v>-33720.530983853096</v>
      </c>
      <c r="AA42" s="12"/>
      <c r="AB42" s="15">
        <v>142099.67890654004</v>
      </c>
      <c r="AC42" s="21">
        <v>-9133.9229543656838</v>
      </c>
      <c r="AD42" s="21">
        <v>-62401.200000000004</v>
      </c>
      <c r="AE42" s="21">
        <v>-23913.48</v>
      </c>
      <c r="AF42" s="131">
        <f t="shared" si="8"/>
        <v>46651.07595217436</v>
      </c>
      <c r="AG42" s="164"/>
      <c r="AH42" s="15">
        <f t="shared" si="9"/>
        <v>94.72009200168867</v>
      </c>
      <c r="AI42" s="15">
        <f t="shared" si="10"/>
        <v>57.081485496089257</v>
      </c>
      <c r="AJ42" s="15">
        <f t="shared" si="11"/>
        <v>151.80157749777794</v>
      </c>
      <c r="AL42" s="144">
        <f t="shared" si="12"/>
        <v>65.756445583776042</v>
      </c>
      <c r="AM42" s="144">
        <f t="shared" si="13"/>
        <v>18.607945879003896</v>
      </c>
      <c r="AN42" s="144">
        <f t="shared" si="14"/>
        <v>-90.571015566423313</v>
      </c>
      <c r="AO42" s="144">
        <f t="shared" si="15"/>
        <v>34.69705405746808</v>
      </c>
      <c r="AP42" s="144">
        <f t="shared" si="16"/>
        <v>28.490429953824702</v>
      </c>
      <c r="AR42" s="144">
        <f t="shared" si="17"/>
        <v>66.870437132489428</v>
      </c>
      <c r="AS42" s="144">
        <f t="shared" si="18"/>
        <v>1.1253078060538289</v>
      </c>
      <c r="AT42" s="144">
        <f t="shared" si="19"/>
        <v>-29.98</v>
      </c>
      <c r="AU42" s="144">
        <f t="shared" si="20"/>
        <v>-11.48</v>
      </c>
      <c r="AV42" s="144">
        <f t="shared" si="21"/>
        <v>-92.105395124254485</v>
      </c>
      <c r="AW42" s="144">
        <f t="shared" si="22"/>
        <v>49.701165016839184</v>
      </c>
      <c r="AX42" s="144">
        <f t="shared" si="23"/>
        <v>-15.868485168872045</v>
      </c>
      <c r="AZ42" s="15">
        <f t="shared" si="30"/>
        <v>67.860400623944628</v>
      </c>
      <c r="BA42" s="15">
        <f t="shared" si="31"/>
        <v>-4.3619498349406323</v>
      </c>
      <c r="BB42" s="15">
        <f t="shared" si="32"/>
        <v>-29.8</v>
      </c>
      <c r="BC42" s="15">
        <f t="shared" si="33"/>
        <v>-11.42</v>
      </c>
      <c r="BD42" s="15">
        <f t="shared" si="34"/>
        <v>22.278450789003994</v>
      </c>
    </row>
    <row r="43" spans="1:56">
      <c r="A43" s="49">
        <v>105</v>
      </c>
      <c r="B43" s="53">
        <v>18</v>
      </c>
      <c r="C43" s="53">
        <v>18</v>
      </c>
      <c r="D43" s="11" t="s">
        <v>55</v>
      </c>
      <c r="E43" s="14">
        <v>2139</v>
      </c>
      <c r="F43" s="14">
        <v>2094</v>
      </c>
      <c r="G43" s="21">
        <v>2063</v>
      </c>
      <c r="H43" s="21">
        <v>2002</v>
      </c>
      <c r="I43" s="21"/>
      <c r="J43" s="15">
        <v>338605.69872906734</v>
      </c>
      <c r="K43" s="21">
        <v>353435.51227285573</v>
      </c>
      <c r="L43" s="131">
        <f t="shared" si="4"/>
        <v>692041.21100192307</v>
      </c>
      <c r="M43" s="131"/>
      <c r="N43" s="21">
        <v>416536.76124356815</v>
      </c>
      <c r="O43" s="21">
        <v>365103.72918725054</v>
      </c>
      <c r="P43" s="21">
        <v>-189655.70659609043</v>
      </c>
      <c r="Q43" s="15">
        <v>72655.631196338159</v>
      </c>
      <c r="R43" s="12">
        <f t="shared" si="5"/>
        <v>664640.4150310664</v>
      </c>
      <c r="S43" s="15"/>
      <c r="T43" s="15">
        <v>416536.76124356815</v>
      </c>
      <c r="U43" s="21">
        <v>328455.82999370474</v>
      </c>
      <c r="V43" s="21">
        <v>-61848.74</v>
      </c>
      <c r="W43" s="21">
        <v>-23683.24</v>
      </c>
      <c r="X43" s="144">
        <f t="shared" si="6"/>
        <v>-189655.70659609043</v>
      </c>
      <c r="Y43" s="15">
        <f t="shared" si="29"/>
        <v>102533.50342973923</v>
      </c>
      <c r="Z43" s="12">
        <f t="shared" si="7"/>
        <v>572338.40807092167</v>
      </c>
      <c r="AA43" s="12"/>
      <c r="AB43" s="15">
        <v>416536.76124356815</v>
      </c>
      <c r="AC43" s="21">
        <v>292470.46846130467</v>
      </c>
      <c r="AD43" s="21">
        <v>-59659.6</v>
      </c>
      <c r="AE43" s="21">
        <v>-22862.84</v>
      </c>
      <c r="AF43" s="131">
        <f t="shared" si="8"/>
        <v>626484.78970487288</v>
      </c>
      <c r="AG43" s="164"/>
      <c r="AH43" s="15">
        <f t="shared" si="9"/>
        <v>158.30093442219138</v>
      </c>
      <c r="AI43" s="15">
        <f t="shared" si="10"/>
        <v>165.23399358244774</v>
      </c>
      <c r="AJ43" s="15">
        <f t="shared" si="11"/>
        <v>323.53492800463914</v>
      </c>
      <c r="AL43" s="144">
        <f t="shared" si="12"/>
        <v>198.91917919941173</v>
      </c>
      <c r="AM43" s="144">
        <f t="shared" si="13"/>
        <v>174.35708175131353</v>
      </c>
      <c r="AN43" s="144">
        <f t="shared" si="14"/>
        <v>-90.571015566423313</v>
      </c>
      <c r="AO43" s="144">
        <f t="shared" si="15"/>
        <v>34.69705405746808</v>
      </c>
      <c r="AP43" s="144">
        <f t="shared" si="16"/>
        <v>317.40229944177003</v>
      </c>
      <c r="AR43" s="144">
        <f t="shared" si="17"/>
        <v>201.90827011321772</v>
      </c>
      <c r="AS43" s="144">
        <f t="shared" si="18"/>
        <v>159.21271449040464</v>
      </c>
      <c r="AT43" s="144">
        <f t="shared" si="19"/>
        <v>-29.98</v>
      </c>
      <c r="AU43" s="144">
        <f t="shared" si="20"/>
        <v>-11.48</v>
      </c>
      <c r="AV43" s="144">
        <f t="shared" si="21"/>
        <v>-91.931995441633745</v>
      </c>
      <c r="AW43" s="144">
        <f t="shared" si="22"/>
        <v>49.701165016839177</v>
      </c>
      <c r="AX43" s="144">
        <f t="shared" si="23"/>
        <v>277.43015417882776</v>
      </c>
      <c r="AZ43" s="15">
        <f t="shared" si="30"/>
        <v>208.06032030148259</v>
      </c>
      <c r="BA43" s="15">
        <f t="shared" si="31"/>
        <v>146.08914508556677</v>
      </c>
      <c r="BB43" s="15">
        <f t="shared" si="32"/>
        <v>-29.8</v>
      </c>
      <c r="BC43" s="15">
        <f t="shared" si="33"/>
        <v>-11.42</v>
      </c>
      <c r="BD43" s="15">
        <f t="shared" si="34"/>
        <v>312.92946538704939</v>
      </c>
    </row>
    <row r="44" spans="1:56">
      <c r="A44" s="49">
        <v>106</v>
      </c>
      <c r="B44" s="53">
        <v>1</v>
      </c>
      <c r="C44" s="137">
        <v>33</v>
      </c>
      <c r="D44" s="11" t="s">
        <v>56</v>
      </c>
      <c r="E44" s="14">
        <v>46880</v>
      </c>
      <c r="F44" s="14">
        <v>46797</v>
      </c>
      <c r="G44" s="21">
        <v>46901</v>
      </c>
      <c r="H44" s="21">
        <v>47031</v>
      </c>
      <c r="I44" s="21"/>
      <c r="J44" s="15">
        <v>1749488.2548557413</v>
      </c>
      <c r="K44" s="21">
        <v>3681008.4198144875</v>
      </c>
      <c r="L44" s="131">
        <f t="shared" si="4"/>
        <v>5430496.6746702287</v>
      </c>
      <c r="M44" s="131"/>
      <c r="N44" s="21">
        <v>-1346101.2265264208</v>
      </c>
      <c r="O44" s="21">
        <v>721215.86000360036</v>
      </c>
      <c r="P44" s="21">
        <v>-4238451.8154619122</v>
      </c>
      <c r="Q44" s="15">
        <v>1623718.0387273338</v>
      </c>
      <c r="R44" s="12">
        <f t="shared" si="5"/>
        <v>-3239619.1432573991</v>
      </c>
      <c r="S44" s="15"/>
      <c r="T44" s="15">
        <v>-1346101.2265264208</v>
      </c>
      <c r="U44" s="21">
        <v>-95546.596332244662</v>
      </c>
      <c r="V44" s="21">
        <v>-1406091.98</v>
      </c>
      <c r="W44" s="21">
        <v>-538423.48</v>
      </c>
      <c r="X44" s="144">
        <f t="shared" si="6"/>
        <v>-4238451.8154619122</v>
      </c>
      <c r="Y44" s="15">
        <f t="shared" si="29"/>
        <v>2331034.3404547749</v>
      </c>
      <c r="Z44" s="12">
        <f t="shared" si="7"/>
        <v>-5293580.7578658024</v>
      </c>
      <c r="AA44" s="12"/>
      <c r="AB44" s="15">
        <v>-1346101.2265264208</v>
      </c>
      <c r="AC44" s="21">
        <v>-197797.40513440577</v>
      </c>
      <c r="AD44" s="21">
        <v>-1401523.8</v>
      </c>
      <c r="AE44" s="21">
        <v>-537094.02</v>
      </c>
      <c r="AF44" s="131">
        <f t="shared" si="8"/>
        <v>-3482516.4516608263</v>
      </c>
      <c r="AG44" s="164"/>
      <c r="AH44" s="15">
        <f t="shared" si="9"/>
        <v>37.318435470472295</v>
      </c>
      <c r="AI44" s="15">
        <f t="shared" si="10"/>
        <v>78.519804176930194</v>
      </c>
      <c r="AJ44" s="15">
        <f t="shared" si="11"/>
        <v>115.83823964740249</v>
      </c>
      <c r="AL44" s="144">
        <f t="shared" si="12"/>
        <v>-28.764690611073803</v>
      </c>
      <c r="AM44" s="144">
        <f t="shared" si="13"/>
        <v>15.411583221223591</v>
      </c>
      <c r="AN44" s="144">
        <f t="shared" si="14"/>
        <v>-90.571015566423327</v>
      </c>
      <c r="AO44" s="144">
        <f t="shared" si="15"/>
        <v>34.69705405746808</v>
      </c>
      <c r="AP44" s="144">
        <f t="shared" si="16"/>
        <v>-69.227068898805456</v>
      </c>
      <c r="AR44" s="144">
        <f t="shared" si="17"/>
        <v>-28.70090672963094</v>
      </c>
      <c r="AS44" s="144">
        <f t="shared" si="18"/>
        <v>-2.0371974229173082</v>
      </c>
      <c r="AT44" s="144">
        <f t="shared" si="19"/>
        <v>-29.98</v>
      </c>
      <c r="AU44" s="144">
        <f t="shared" si="20"/>
        <v>-11.48</v>
      </c>
      <c r="AV44" s="144">
        <f t="shared" si="21"/>
        <v>-90.370180069975319</v>
      </c>
      <c r="AW44" s="144">
        <f t="shared" si="22"/>
        <v>49.701165016839191</v>
      </c>
      <c r="AX44" s="144">
        <f t="shared" si="23"/>
        <v>-112.86711920568436</v>
      </c>
      <c r="AZ44" s="15">
        <f t="shared" si="30"/>
        <v>-28.621573569059148</v>
      </c>
      <c r="BA44" s="15">
        <f t="shared" si="31"/>
        <v>-4.2056814682742401</v>
      </c>
      <c r="BB44" s="15">
        <f t="shared" si="32"/>
        <v>-29.8</v>
      </c>
      <c r="BC44" s="15">
        <f t="shared" si="33"/>
        <v>-11.42</v>
      </c>
      <c r="BD44" s="15">
        <f t="shared" si="34"/>
        <v>-74.047255037333386</v>
      </c>
    </row>
    <row r="45" spans="1:56">
      <c r="A45" s="49">
        <v>108</v>
      </c>
      <c r="B45" s="53">
        <v>6</v>
      </c>
      <c r="C45" s="53">
        <v>6</v>
      </c>
      <c r="D45" s="11" t="s">
        <v>57</v>
      </c>
      <c r="E45" s="14">
        <v>10337</v>
      </c>
      <c r="F45" s="14">
        <v>10257</v>
      </c>
      <c r="G45" s="21">
        <v>10319</v>
      </c>
      <c r="H45" s="21">
        <v>10348</v>
      </c>
      <c r="I45" s="21"/>
      <c r="J45" s="15">
        <v>632336.26354080834</v>
      </c>
      <c r="K45" s="21">
        <v>90917.135641304398</v>
      </c>
      <c r="L45" s="131">
        <f t="shared" si="4"/>
        <v>723253.39918211277</v>
      </c>
      <c r="M45" s="131"/>
      <c r="N45" s="21">
        <v>874673.67666952522</v>
      </c>
      <c r="O45" s="21">
        <v>55791.027299867907</v>
      </c>
      <c r="P45" s="21">
        <v>-928986.90666480397</v>
      </c>
      <c r="Q45" s="15">
        <v>355887.68346745009</v>
      </c>
      <c r="R45" s="12">
        <f t="shared" si="5"/>
        <v>357365.48077203927</v>
      </c>
      <c r="S45" s="15"/>
      <c r="T45" s="15">
        <v>874673.67666952522</v>
      </c>
      <c r="U45" s="21">
        <v>-20941.971463551796</v>
      </c>
      <c r="V45" s="21">
        <v>-309363.62</v>
      </c>
      <c r="W45" s="21">
        <v>-118462.12000000001</v>
      </c>
      <c r="X45" s="144">
        <f t="shared" si="6"/>
        <v>-928986.90666480397</v>
      </c>
      <c r="Y45" s="15">
        <f t="shared" si="29"/>
        <v>512866.32180876361</v>
      </c>
      <c r="Z45" s="12">
        <f t="shared" si="7"/>
        <v>9785.3803499331116</v>
      </c>
      <c r="AA45" s="12"/>
      <c r="AB45" s="15">
        <v>874673.67666952522</v>
      </c>
      <c r="AC45" s="21">
        <v>-43353.377021253502</v>
      </c>
      <c r="AD45" s="21">
        <v>-308370.40000000002</v>
      </c>
      <c r="AE45" s="21">
        <v>-118174.16</v>
      </c>
      <c r="AF45" s="131">
        <f t="shared" si="8"/>
        <v>404775.7396482717</v>
      </c>
      <c r="AG45" s="164"/>
      <c r="AH45" s="15">
        <f t="shared" si="9"/>
        <v>61.172125717404306</v>
      </c>
      <c r="AI45" s="15">
        <f t="shared" si="10"/>
        <v>8.795311564409829</v>
      </c>
      <c r="AJ45" s="15">
        <f t="shared" si="11"/>
        <v>69.967437281814142</v>
      </c>
      <c r="AL45" s="144">
        <f t="shared" si="12"/>
        <v>85.275780117921926</v>
      </c>
      <c r="AM45" s="144">
        <f t="shared" si="13"/>
        <v>5.4393124012740479</v>
      </c>
      <c r="AN45" s="144">
        <f t="shared" si="14"/>
        <v>-90.571015566423313</v>
      </c>
      <c r="AO45" s="144">
        <f t="shared" si="15"/>
        <v>34.69705405746808</v>
      </c>
      <c r="AP45" s="144">
        <f t="shared" si="16"/>
        <v>34.841131010240737</v>
      </c>
      <c r="AR45" s="144">
        <f t="shared" si="17"/>
        <v>84.763414736847096</v>
      </c>
      <c r="AS45" s="144">
        <f t="shared" si="18"/>
        <v>-2.0294574535857928</v>
      </c>
      <c r="AT45" s="144">
        <f t="shared" si="19"/>
        <v>-29.98</v>
      </c>
      <c r="AU45" s="144">
        <f t="shared" si="20"/>
        <v>-11.48</v>
      </c>
      <c r="AV45" s="144">
        <f t="shared" si="21"/>
        <v>-90.026834641419129</v>
      </c>
      <c r="AW45" s="144">
        <f t="shared" si="22"/>
        <v>49.701165016839191</v>
      </c>
      <c r="AX45" s="144">
        <f t="shared" si="23"/>
        <v>0.94828765868137532</v>
      </c>
      <c r="AZ45" s="15">
        <f t="shared" si="30"/>
        <v>84.525867478693968</v>
      </c>
      <c r="BA45" s="15">
        <f t="shared" si="31"/>
        <v>-4.1895416526143698</v>
      </c>
      <c r="BB45" s="15">
        <f t="shared" si="32"/>
        <v>-29.8</v>
      </c>
      <c r="BC45" s="15">
        <f t="shared" si="33"/>
        <v>-11.42</v>
      </c>
      <c r="BD45" s="15">
        <f t="shared" si="34"/>
        <v>39.116325826079603</v>
      </c>
    </row>
    <row r="46" spans="1:56">
      <c r="A46" s="49">
        <v>109</v>
      </c>
      <c r="B46" s="53">
        <v>5</v>
      </c>
      <c r="C46" s="53">
        <v>5</v>
      </c>
      <c r="D46" s="11" t="s">
        <v>58</v>
      </c>
      <c r="E46" s="14">
        <v>67971</v>
      </c>
      <c r="F46" s="14">
        <v>68043</v>
      </c>
      <c r="G46" s="21">
        <v>68319</v>
      </c>
      <c r="H46" s="21">
        <v>68433</v>
      </c>
      <c r="I46" s="21"/>
      <c r="J46" s="15">
        <v>-1056323.821490908</v>
      </c>
      <c r="K46" s="21">
        <v>2251283.1293844273</v>
      </c>
      <c r="L46" s="131">
        <f t="shared" si="4"/>
        <v>1194959.3078935193</v>
      </c>
      <c r="M46" s="131"/>
      <c r="N46" s="21">
        <v>804310.22624768852</v>
      </c>
      <c r="O46" s="21">
        <v>2189707.6726485007</v>
      </c>
      <c r="P46" s="21">
        <v>-6162723.6121861413</v>
      </c>
      <c r="Q46" s="15">
        <v>2360891.6492323005</v>
      </c>
      <c r="R46" s="12">
        <f t="shared" si="5"/>
        <v>-807814.06405765144</v>
      </c>
      <c r="S46" s="15"/>
      <c r="T46" s="15">
        <v>804310.22624768852</v>
      </c>
      <c r="U46" s="21">
        <v>998860.96547255316</v>
      </c>
      <c r="V46" s="21">
        <v>-2048203.62</v>
      </c>
      <c r="W46" s="21">
        <v>-784302.12</v>
      </c>
      <c r="X46" s="144">
        <f t="shared" si="6"/>
        <v>-6162723.6121861413</v>
      </c>
      <c r="Y46" s="15">
        <f t="shared" si="29"/>
        <v>3395533.8927854365</v>
      </c>
      <c r="Z46" s="12">
        <f t="shared" si="7"/>
        <v>-3796524.2676804634</v>
      </c>
      <c r="AA46" s="12"/>
      <c r="AB46" s="15">
        <v>804310.22624768852</v>
      </c>
      <c r="AC46" s="21">
        <v>-170457.06449358672</v>
      </c>
      <c r="AD46" s="21">
        <v>-2039303.4000000001</v>
      </c>
      <c r="AE46" s="21">
        <v>-781504.86</v>
      </c>
      <c r="AF46" s="131">
        <f t="shared" si="8"/>
        <v>-2186955.0982458983</v>
      </c>
      <c r="AG46" s="164"/>
      <c r="AH46" s="15">
        <f t="shared" si="9"/>
        <v>-15.54080154022904</v>
      </c>
      <c r="AI46" s="15">
        <f t="shared" si="10"/>
        <v>33.121230074361527</v>
      </c>
      <c r="AJ46" s="15">
        <f t="shared" si="11"/>
        <v>17.580428534132487</v>
      </c>
      <c r="AL46" s="144">
        <f t="shared" si="12"/>
        <v>11.820616760690864</v>
      </c>
      <c r="AM46" s="144">
        <f t="shared" si="13"/>
        <v>32.181233523632123</v>
      </c>
      <c r="AN46" s="144">
        <f t="shared" si="14"/>
        <v>-90.571015566423313</v>
      </c>
      <c r="AO46" s="144">
        <f t="shared" si="15"/>
        <v>34.69705405746808</v>
      </c>
      <c r="AP46" s="144">
        <f t="shared" si="16"/>
        <v>-11.872111224632238</v>
      </c>
      <c r="AR46" s="144">
        <f t="shared" si="17"/>
        <v>11.772862984641</v>
      </c>
      <c r="AS46" s="144">
        <f t="shared" si="18"/>
        <v>14.620544291815646</v>
      </c>
      <c r="AT46" s="144">
        <f t="shared" si="19"/>
        <v>-29.98</v>
      </c>
      <c r="AU46" s="144">
        <f t="shared" si="20"/>
        <v>-11.48</v>
      </c>
      <c r="AV46" s="144">
        <f t="shared" si="21"/>
        <v>-90.205120276733282</v>
      </c>
      <c r="AW46" s="144">
        <f t="shared" si="22"/>
        <v>49.701165016839191</v>
      </c>
      <c r="AX46" s="144">
        <f t="shared" si="23"/>
        <v>-55.57054798343745</v>
      </c>
      <c r="AZ46" s="15">
        <f t="shared" si="30"/>
        <v>11.753251008251699</v>
      </c>
      <c r="BA46" s="15">
        <f t="shared" si="31"/>
        <v>-2.4908606153988093</v>
      </c>
      <c r="BB46" s="15">
        <f t="shared" si="32"/>
        <v>-29.8</v>
      </c>
      <c r="BC46" s="15">
        <f t="shared" si="33"/>
        <v>-11.42</v>
      </c>
      <c r="BD46" s="15">
        <f t="shared" si="34"/>
        <v>-31.957609607147113</v>
      </c>
    </row>
    <row r="47" spans="1:56">
      <c r="A47" s="49">
        <v>111</v>
      </c>
      <c r="B47" s="53">
        <v>7</v>
      </c>
      <c r="C47" s="53">
        <v>7</v>
      </c>
      <c r="D47" s="11" t="s">
        <v>59</v>
      </c>
      <c r="E47" s="14">
        <v>18344</v>
      </c>
      <c r="F47" s="14">
        <v>18131</v>
      </c>
      <c r="G47" s="21">
        <v>17953</v>
      </c>
      <c r="H47" s="21">
        <v>17829</v>
      </c>
      <c r="I47" s="21"/>
      <c r="J47" s="15">
        <v>4154602.9293716196</v>
      </c>
      <c r="K47" s="21">
        <v>4471601.8892766926</v>
      </c>
      <c r="L47" s="131">
        <f t="shared" si="4"/>
        <v>8626204.8186483122</v>
      </c>
      <c r="M47" s="131"/>
      <c r="N47" s="21">
        <v>3283324.5640364131</v>
      </c>
      <c r="O47" s="21">
        <v>3542745.7105385</v>
      </c>
      <c r="P47" s="21">
        <v>-1642143.083234821</v>
      </c>
      <c r="Q47" s="15">
        <v>629092.28711595375</v>
      </c>
      <c r="R47" s="12">
        <f t="shared" si="5"/>
        <v>5813019.4784560464</v>
      </c>
      <c r="S47" s="15"/>
      <c r="T47" s="15">
        <v>3283324.5640364131</v>
      </c>
      <c r="U47" s="21">
        <v>3225428.107731347</v>
      </c>
      <c r="V47" s="21">
        <v>-538230.94000000006</v>
      </c>
      <c r="W47" s="21">
        <v>-206100.44</v>
      </c>
      <c r="X47" s="144">
        <f t="shared" si="6"/>
        <v>-1642143.083234821</v>
      </c>
      <c r="Y47" s="15">
        <f t="shared" si="29"/>
        <v>892285.01554731384</v>
      </c>
      <c r="Z47" s="12">
        <f t="shared" si="7"/>
        <v>5014563.2240802525</v>
      </c>
      <c r="AA47" s="12"/>
      <c r="AB47" s="15">
        <v>3283324.5640364131</v>
      </c>
      <c r="AC47" s="21">
        <v>2913847.119219434</v>
      </c>
      <c r="AD47" s="21">
        <v>-531304.20000000007</v>
      </c>
      <c r="AE47" s="21">
        <v>-203607.18</v>
      </c>
      <c r="AF47" s="131">
        <f t="shared" si="8"/>
        <v>5462260.3032558477</v>
      </c>
      <c r="AG47" s="164"/>
      <c r="AH47" s="15">
        <f t="shared" si="9"/>
        <v>226.48293334995745</v>
      </c>
      <c r="AI47" s="15">
        <f t="shared" si="10"/>
        <v>243.76373142589907</v>
      </c>
      <c r="AJ47" s="15">
        <f t="shared" si="11"/>
        <v>470.24666477585652</v>
      </c>
      <c r="AL47" s="144">
        <f t="shared" si="12"/>
        <v>181.08899476236351</v>
      </c>
      <c r="AM47" s="144">
        <f t="shared" si="13"/>
        <v>195.39714911138381</v>
      </c>
      <c r="AN47" s="144">
        <f t="shared" si="14"/>
        <v>-90.571015566423313</v>
      </c>
      <c r="AO47" s="144">
        <f t="shared" si="15"/>
        <v>34.69705405746808</v>
      </c>
      <c r="AP47" s="144">
        <f t="shared" si="16"/>
        <v>320.61218236479215</v>
      </c>
      <c r="AR47" s="144">
        <f t="shared" si="17"/>
        <v>182.88445184851631</v>
      </c>
      <c r="AS47" s="144">
        <f t="shared" si="18"/>
        <v>179.65956150678699</v>
      </c>
      <c r="AT47" s="144">
        <f t="shared" si="19"/>
        <v>-29.980000000000004</v>
      </c>
      <c r="AU47" s="144">
        <f t="shared" si="20"/>
        <v>-11.48</v>
      </c>
      <c r="AV47" s="144">
        <f t="shared" si="21"/>
        <v>-91.469007031405397</v>
      </c>
      <c r="AW47" s="144">
        <f t="shared" si="22"/>
        <v>49.701165016839184</v>
      </c>
      <c r="AX47" s="144">
        <f t="shared" si="23"/>
        <v>279.31617134073707</v>
      </c>
      <c r="AZ47" s="15">
        <f t="shared" si="30"/>
        <v>184.1564060820244</v>
      </c>
      <c r="BA47" s="15">
        <f t="shared" si="31"/>
        <v>163.43300909862774</v>
      </c>
      <c r="BB47" s="15">
        <f t="shared" si="32"/>
        <v>-29.800000000000004</v>
      </c>
      <c r="BC47" s="15">
        <f t="shared" si="33"/>
        <v>-11.42</v>
      </c>
      <c r="BD47" s="15">
        <f t="shared" si="34"/>
        <v>306.3694151806522</v>
      </c>
    </row>
    <row r="48" spans="1:56">
      <c r="A48" s="49">
        <v>139</v>
      </c>
      <c r="B48" s="53">
        <v>17</v>
      </c>
      <c r="C48" s="53">
        <v>17</v>
      </c>
      <c r="D48" s="11" t="s">
        <v>60</v>
      </c>
      <c r="E48" s="14">
        <v>9912</v>
      </c>
      <c r="F48" s="14">
        <v>9853</v>
      </c>
      <c r="G48" s="21">
        <v>9766</v>
      </c>
      <c r="H48" s="21">
        <v>9806</v>
      </c>
      <c r="I48" s="21"/>
      <c r="J48" s="15">
        <v>-534634.40564460063</v>
      </c>
      <c r="K48" s="21">
        <v>-955570.43802996131</v>
      </c>
      <c r="L48" s="131">
        <f t="shared" si="4"/>
        <v>-1490204.8436745619</v>
      </c>
      <c r="M48" s="131"/>
      <c r="N48" s="21">
        <v>-910061.4245212822</v>
      </c>
      <c r="O48" s="21">
        <v>-1099119.8085925479</v>
      </c>
      <c r="P48" s="21">
        <v>-892396.21637596888</v>
      </c>
      <c r="Q48" s="15">
        <v>341870.07362823299</v>
      </c>
      <c r="R48" s="12">
        <f t="shared" si="5"/>
        <v>-2559707.375861566</v>
      </c>
      <c r="S48" s="15"/>
      <c r="T48" s="15">
        <v>-910061.4245212822</v>
      </c>
      <c r="U48" s="21">
        <v>-975970.95030888345</v>
      </c>
      <c r="V48" s="21">
        <v>-292784.68</v>
      </c>
      <c r="W48" s="21">
        <v>-112113.68000000001</v>
      </c>
      <c r="X48" s="144">
        <f t="shared" si="6"/>
        <v>-892396.21637596888</v>
      </c>
      <c r="Y48" s="15">
        <f t="shared" si="29"/>
        <v>485381.57755445148</v>
      </c>
      <c r="Z48" s="12">
        <f t="shared" si="7"/>
        <v>-2697945.3736516833</v>
      </c>
      <c r="AA48" s="12"/>
      <c r="AB48" s="15">
        <v>-910061.4245212822</v>
      </c>
      <c r="AC48" s="21">
        <v>-849704.6213589015</v>
      </c>
      <c r="AD48" s="21">
        <v>-292218.8</v>
      </c>
      <c r="AE48" s="21">
        <v>-111984.52</v>
      </c>
      <c r="AF48" s="131">
        <f t="shared" si="8"/>
        <v>-2163969.3658801834</v>
      </c>
      <c r="AG48" s="164"/>
      <c r="AH48" s="15">
        <f t="shared" si="9"/>
        <v>-53.938095807566647</v>
      </c>
      <c r="AI48" s="15">
        <f t="shared" si="10"/>
        <v>-96.405411423523134</v>
      </c>
      <c r="AJ48" s="15">
        <f t="shared" si="11"/>
        <v>-150.34350723108977</v>
      </c>
      <c r="AL48" s="144">
        <f t="shared" si="12"/>
        <v>-92.363891659523205</v>
      </c>
      <c r="AM48" s="144">
        <f t="shared" si="13"/>
        <v>-111.55179220466334</v>
      </c>
      <c r="AN48" s="144">
        <f t="shared" si="14"/>
        <v>-90.571015566423313</v>
      </c>
      <c r="AO48" s="144">
        <f t="shared" si="15"/>
        <v>34.69705405746808</v>
      </c>
      <c r="AP48" s="144">
        <f t="shared" si="16"/>
        <v>-259.78964537314181</v>
      </c>
      <c r="AR48" s="144">
        <f t="shared" si="17"/>
        <v>-93.186711501257648</v>
      </c>
      <c r="AS48" s="144">
        <f t="shared" si="18"/>
        <v>-99.935587785058715</v>
      </c>
      <c r="AT48" s="144">
        <f t="shared" si="19"/>
        <v>-29.98</v>
      </c>
      <c r="AU48" s="144">
        <f t="shared" si="20"/>
        <v>-11.48</v>
      </c>
      <c r="AV48" s="144">
        <f t="shared" si="21"/>
        <v>-91.377863646935168</v>
      </c>
      <c r="AW48" s="144">
        <f t="shared" si="22"/>
        <v>49.701165016839184</v>
      </c>
      <c r="AX48" s="144">
        <f t="shared" si="23"/>
        <v>-276.2589979164124</v>
      </c>
      <c r="AZ48" s="15">
        <f t="shared" si="30"/>
        <v>-92.806590304026329</v>
      </c>
      <c r="BA48" s="15">
        <f t="shared" si="31"/>
        <v>-86.651501260340765</v>
      </c>
      <c r="BB48" s="15">
        <f t="shared" si="32"/>
        <v>-29.799999999999997</v>
      </c>
      <c r="BC48" s="15">
        <f t="shared" si="33"/>
        <v>-11.42</v>
      </c>
      <c r="BD48" s="15">
        <f t="shared" si="34"/>
        <v>-220.67809156436707</v>
      </c>
    </row>
    <row r="49" spans="1:56">
      <c r="A49" s="49">
        <v>140</v>
      </c>
      <c r="B49" s="53">
        <v>11</v>
      </c>
      <c r="C49" s="53">
        <v>11</v>
      </c>
      <c r="D49" s="11" t="s">
        <v>61</v>
      </c>
      <c r="E49" s="14">
        <v>20958</v>
      </c>
      <c r="F49" s="14">
        <v>20801</v>
      </c>
      <c r="G49" s="21">
        <v>20618</v>
      </c>
      <c r="H49" s="21">
        <v>20463</v>
      </c>
      <c r="I49" s="21"/>
      <c r="J49" s="15">
        <v>6270362.2196530169</v>
      </c>
      <c r="K49" s="21">
        <v>3747967.5276693455</v>
      </c>
      <c r="L49" s="131">
        <f t="shared" si="4"/>
        <v>10018329.747322362</v>
      </c>
      <c r="M49" s="131"/>
      <c r="N49" s="21">
        <v>5687944.3897173535</v>
      </c>
      <c r="O49" s="21">
        <v>2960840.0346355471</v>
      </c>
      <c r="P49" s="21">
        <v>-1883967.6947971713</v>
      </c>
      <c r="Q49" s="15">
        <v>721733.4214493935</v>
      </c>
      <c r="R49" s="12">
        <f t="shared" si="5"/>
        <v>7486550.1510051228</v>
      </c>
      <c r="S49" s="15"/>
      <c r="T49" s="15">
        <v>5687944.3897173535</v>
      </c>
      <c r="U49" s="21">
        <v>2596793.7351489444</v>
      </c>
      <c r="V49" s="21">
        <v>-618127.64</v>
      </c>
      <c r="W49" s="21">
        <v>-236694.64</v>
      </c>
      <c r="X49" s="144">
        <f t="shared" si="6"/>
        <v>-1883967.6947971713</v>
      </c>
      <c r="Y49" s="15">
        <f t="shared" si="29"/>
        <v>1024738.6203171903</v>
      </c>
      <c r="Z49" s="12">
        <f t="shared" si="7"/>
        <v>6570686.7703863168</v>
      </c>
      <c r="AA49" s="12"/>
      <c r="AB49" s="15">
        <v>5687944.3897173535</v>
      </c>
      <c r="AC49" s="21">
        <v>2239328.8329352606</v>
      </c>
      <c r="AD49" s="21">
        <v>-609797.4</v>
      </c>
      <c r="AE49" s="21">
        <v>-233687.46</v>
      </c>
      <c r="AF49" s="131">
        <f t="shared" si="8"/>
        <v>7083788.3626526138</v>
      </c>
      <c r="AG49" s="164"/>
      <c r="AH49" s="15">
        <f t="shared" si="9"/>
        <v>299.18705122879174</v>
      </c>
      <c r="AI49" s="15">
        <f t="shared" si="10"/>
        <v>178.83230879231536</v>
      </c>
      <c r="AJ49" s="15">
        <f t="shared" si="11"/>
        <v>478.01936002110705</v>
      </c>
      <c r="AL49" s="144">
        <f t="shared" si="12"/>
        <v>273.44571846148517</v>
      </c>
      <c r="AM49" s="144">
        <f t="shared" si="13"/>
        <v>142.3412352596292</v>
      </c>
      <c r="AN49" s="144">
        <f t="shared" si="14"/>
        <v>-90.571015566423313</v>
      </c>
      <c r="AO49" s="144">
        <f t="shared" si="15"/>
        <v>34.69705405746808</v>
      </c>
      <c r="AP49" s="144">
        <f t="shared" si="16"/>
        <v>359.91299221215917</v>
      </c>
      <c r="AR49" s="144">
        <f t="shared" si="17"/>
        <v>275.87275146558119</v>
      </c>
      <c r="AS49" s="144">
        <f t="shared" si="18"/>
        <v>125.947896747936</v>
      </c>
      <c r="AT49" s="144">
        <f t="shared" si="19"/>
        <v>-29.98</v>
      </c>
      <c r="AU49" s="144">
        <f t="shared" si="20"/>
        <v>-11.48</v>
      </c>
      <c r="AV49" s="144">
        <f t="shared" si="21"/>
        <v>-91.374900319971445</v>
      </c>
      <c r="AW49" s="144">
        <f t="shared" si="22"/>
        <v>49.701165016839184</v>
      </c>
      <c r="AX49" s="144">
        <f t="shared" si="23"/>
        <v>318.68691291038493</v>
      </c>
      <c r="AZ49" s="15">
        <f t="shared" si="30"/>
        <v>277.96239015380706</v>
      </c>
      <c r="BA49" s="15">
        <f t="shared" si="31"/>
        <v>109.43306616504231</v>
      </c>
      <c r="BB49" s="15">
        <f t="shared" si="32"/>
        <v>-29.8</v>
      </c>
      <c r="BC49" s="15">
        <f t="shared" si="33"/>
        <v>-11.42</v>
      </c>
      <c r="BD49" s="15">
        <f t="shared" si="34"/>
        <v>346.17545631884934</v>
      </c>
    </row>
    <row r="50" spans="1:56">
      <c r="A50" s="49">
        <v>142</v>
      </c>
      <c r="B50" s="53">
        <v>7</v>
      </c>
      <c r="C50" s="53">
        <v>7</v>
      </c>
      <c r="D50" s="11" t="s">
        <v>62</v>
      </c>
      <c r="E50" s="14">
        <v>6559</v>
      </c>
      <c r="F50" s="14">
        <v>6504</v>
      </c>
      <c r="G50" s="21">
        <v>6444</v>
      </c>
      <c r="H50" s="21">
        <v>6401</v>
      </c>
      <c r="I50" s="21"/>
      <c r="J50" s="15">
        <v>-71566.627596771534</v>
      </c>
      <c r="K50" s="21">
        <v>140890.71835605166</v>
      </c>
      <c r="L50" s="131">
        <f t="shared" si="4"/>
        <v>69324.090759280123</v>
      </c>
      <c r="M50" s="131"/>
      <c r="N50" s="21">
        <v>302401.4120114441</v>
      </c>
      <c r="O50" s="21">
        <v>265464.53475643415</v>
      </c>
      <c r="P50" s="21">
        <v>-589073.88524401723</v>
      </c>
      <c r="Q50" s="15">
        <v>225669.63958977239</v>
      </c>
      <c r="R50" s="12">
        <f t="shared" si="5"/>
        <v>204461.7011136334</v>
      </c>
      <c r="S50" s="15"/>
      <c r="T50" s="15">
        <v>302401.4120114441</v>
      </c>
      <c r="U50" s="21">
        <v>151635.52981143817</v>
      </c>
      <c r="V50" s="21">
        <v>-193191.12</v>
      </c>
      <c r="W50" s="21">
        <v>-73977.12000000001</v>
      </c>
      <c r="X50" s="144">
        <f t="shared" si="6"/>
        <v>-589073.88524401723</v>
      </c>
      <c r="Y50" s="15">
        <f t="shared" si="29"/>
        <v>320274.30736851174</v>
      </c>
      <c r="Z50" s="12">
        <f t="shared" si="7"/>
        <v>-81930.876052623207</v>
      </c>
      <c r="AA50" s="12"/>
      <c r="AB50" s="15">
        <v>302401.4120114441</v>
      </c>
      <c r="AC50" s="21">
        <v>39864.378232293006</v>
      </c>
      <c r="AD50" s="21">
        <v>-190749.80000000002</v>
      </c>
      <c r="AE50" s="21">
        <v>-73099.42</v>
      </c>
      <c r="AF50" s="131">
        <f t="shared" si="8"/>
        <v>78416.570243737093</v>
      </c>
      <c r="AG50" s="164"/>
      <c r="AH50" s="15">
        <f t="shared" si="9"/>
        <v>-10.911210183987123</v>
      </c>
      <c r="AI50" s="15">
        <f t="shared" si="10"/>
        <v>21.480518121062914</v>
      </c>
      <c r="AJ50" s="15">
        <f t="shared" si="11"/>
        <v>10.569307937075793</v>
      </c>
      <c r="AL50" s="144">
        <f t="shared" si="12"/>
        <v>46.494682043579964</v>
      </c>
      <c r="AM50" s="144">
        <f t="shared" si="13"/>
        <v>40.815580374605496</v>
      </c>
      <c r="AN50" s="144">
        <f t="shared" si="14"/>
        <v>-90.571015566423313</v>
      </c>
      <c r="AO50" s="144">
        <f t="shared" si="15"/>
        <v>34.69705405746808</v>
      </c>
      <c r="AP50" s="144">
        <f t="shared" si="16"/>
        <v>31.43630090923023</v>
      </c>
      <c r="AR50" s="144">
        <f t="shared" si="17"/>
        <v>46.92759342201181</v>
      </c>
      <c r="AS50" s="144">
        <f t="shared" si="18"/>
        <v>23.53127402412138</v>
      </c>
      <c r="AT50" s="144">
        <f t="shared" si="19"/>
        <v>-29.98</v>
      </c>
      <c r="AU50" s="144">
        <f t="shared" si="20"/>
        <v>-11.480000000000002</v>
      </c>
      <c r="AV50" s="144">
        <f t="shared" si="21"/>
        <v>-91.414321111734523</v>
      </c>
      <c r="AW50" s="144">
        <f t="shared" si="22"/>
        <v>49.701165016839191</v>
      </c>
      <c r="AX50" s="144">
        <f t="shared" si="23"/>
        <v>-12.714288648762137</v>
      </c>
      <c r="AZ50" s="15">
        <f t="shared" si="30"/>
        <v>47.24283893320483</v>
      </c>
      <c r="BA50" s="15">
        <f t="shared" si="31"/>
        <v>6.227835999420873</v>
      </c>
      <c r="BB50" s="15">
        <f t="shared" si="32"/>
        <v>-29.800000000000004</v>
      </c>
      <c r="BC50" s="15">
        <f t="shared" si="33"/>
        <v>-11.42</v>
      </c>
      <c r="BD50" s="15">
        <f t="shared" si="34"/>
        <v>12.250674932625698</v>
      </c>
    </row>
    <row r="51" spans="1:56">
      <c r="A51" s="49">
        <v>143</v>
      </c>
      <c r="B51" s="53">
        <v>6</v>
      </c>
      <c r="C51" s="53">
        <v>6</v>
      </c>
      <c r="D51" s="11" t="s">
        <v>63</v>
      </c>
      <c r="E51" s="14">
        <v>6877</v>
      </c>
      <c r="F51" s="14">
        <v>6804</v>
      </c>
      <c r="G51" s="21">
        <v>6850</v>
      </c>
      <c r="H51" s="21">
        <v>6758</v>
      </c>
      <c r="I51" s="21"/>
      <c r="J51" s="15">
        <v>-176703.40341126439</v>
      </c>
      <c r="K51" s="21">
        <v>251739.65739487222</v>
      </c>
      <c r="L51" s="131">
        <f t="shared" si="4"/>
        <v>75036.253983607836</v>
      </c>
      <c r="M51" s="131"/>
      <c r="N51" s="21">
        <v>-569157.69478586689</v>
      </c>
      <c r="O51" s="21">
        <v>3127.5246370326422</v>
      </c>
      <c r="P51" s="21">
        <v>-616245.18991394422</v>
      </c>
      <c r="Q51" s="15">
        <v>236078.75580701281</v>
      </c>
      <c r="R51" s="12">
        <f t="shared" si="5"/>
        <v>-946196.60425576568</v>
      </c>
      <c r="S51" s="15"/>
      <c r="T51" s="15">
        <v>-569157.69478586689</v>
      </c>
      <c r="U51" s="21">
        <v>-13891.895665204878</v>
      </c>
      <c r="V51" s="21">
        <v>-205363</v>
      </c>
      <c r="W51" s="21">
        <v>-78638</v>
      </c>
      <c r="X51" s="144">
        <f t="shared" si="6"/>
        <v>-616245.18991394422</v>
      </c>
      <c r="Y51" s="15">
        <f t="shared" si="29"/>
        <v>340452.9803653484</v>
      </c>
      <c r="Z51" s="12">
        <f t="shared" si="7"/>
        <v>-1142842.7999996673</v>
      </c>
      <c r="AA51" s="12"/>
      <c r="AB51" s="15">
        <v>-569157.69478586689</v>
      </c>
      <c r="AC51" s="21">
        <v>-28758.543165897321</v>
      </c>
      <c r="AD51" s="21">
        <v>-201388.4</v>
      </c>
      <c r="AE51" s="21">
        <v>-77176.36</v>
      </c>
      <c r="AF51" s="131">
        <f t="shared" si="8"/>
        <v>-876480.99795176426</v>
      </c>
      <c r="AG51" s="164"/>
      <c r="AH51" s="15">
        <f t="shared" si="9"/>
        <v>-25.69483836138787</v>
      </c>
      <c r="AI51" s="15">
        <f t="shared" si="10"/>
        <v>36.606028412806779</v>
      </c>
      <c r="AJ51" s="15">
        <f t="shared" si="11"/>
        <v>10.91119005141891</v>
      </c>
      <c r="AL51" s="144">
        <f t="shared" si="12"/>
        <v>-83.650454848011009</v>
      </c>
      <c r="AM51" s="144">
        <f t="shared" si="13"/>
        <v>0.45965970561914199</v>
      </c>
      <c r="AN51" s="144">
        <f t="shared" si="14"/>
        <v>-90.571015566423313</v>
      </c>
      <c r="AO51" s="144">
        <f t="shared" si="15"/>
        <v>34.69705405746808</v>
      </c>
      <c r="AP51" s="144">
        <f t="shared" si="16"/>
        <v>-139.0647566513471</v>
      </c>
      <c r="AR51" s="144">
        <f t="shared" si="17"/>
        <v>-83.088714567279837</v>
      </c>
      <c r="AS51" s="144">
        <f t="shared" si="18"/>
        <v>-2.02801396572334</v>
      </c>
      <c r="AT51" s="144">
        <f t="shared" si="19"/>
        <v>-29.98</v>
      </c>
      <c r="AU51" s="144">
        <f t="shared" si="20"/>
        <v>-11.48</v>
      </c>
      <c r="AV51" s="144">
        <f t="shared" si="21"/>
        <v>-89.962801447291127</v>
      </c>
      <c r="AW51" s="144">
        <f t="shared" si="22"/>
        <v>49.701165016839184</v>
      </c>
      <c r="AX51" s="144">
        <f t="shared" si="23"/>
        <v>-166.83836496345509</v>
      </c>
      <c r="AZ51" s="15">
        <f t="shared" si="30"/>
        <v>-84.219842377310869</v>
      </c>
      <c r="BA51" s="15">
        <f t="shared" si="31"/>
        <v>-4.2554813799788871</v>
      </c>
      <c r="BB51" s="15">
        <f t="shared" si="32"/>
        <v>-29.8</v>
      </c>
      <c r="BC51" s="15">
        <f t="shared" si="33"/>
        <v>-11.42</v>
      </c>
      <c r="BD51" s="15">
        <f t="shared" si="34"/>
        <v>-129.69532375728977</v>
      </c>
    </row>
    <row r="52" spans="1:56">
      <c r="A52" s="49">
        <v>145</v>
      </c>
      <c r="B52" s="53">
        <v>14</v>
      </c>
      <c r="C52" s="53">
        <v>14</v>
      </c>
      <c r="D52" s="11" t="s">
        <v>64</v>
      </c>
      <c r="E52" s="14">
        <v>12366</v>
      </c>
      <c r="F52" s="14">
        <v>12369</v>
      </c>
      <c r="G52" s="21">
        <v>12343</v>
      </c>
      <c r="H52" s="21">
        <v>12429</v>
      </c>
      <c r="I52" s="21"/>
      <c r="J52" s="15">
        <v>1593397.3832346916</v>
      </c>
      <c r="K52" s="21">
        <v>27999.957431392664</v>
      </c>
      <c r="L52" s="131">
        <f t="shared" si="4"/>
        <v>1621397.3406660843</v>
      </c>
      <c r="M52" s="131"/>
      <c r="N52" s="21">
        <v>918783.69266658579</v>
      </c>
      <c r="O52" s="21">
        <v>-287397.89555781212</v>
      </c>
      <c r="P52" s="21">
        <v>-1120272.8915410899</v>
      </c>
      <c r="Q52" s="15">
        <v>429167.86163682269</v>
      </c>
      <c r="R52" s="12">
        <f t="shared" si="5"/>
        <v>-59719.232795493561</v>
      </c>
      <c r="S52" s="15"/>
      <c r="T52" s="15">
        <v>918783.69266658579</v>
      </c>
      <c r="U52" s="21">
        <v>-132802.5207368797</v>
      </c>
      <c r="V52" s="21">
        <v>-370043.14</v>
      </c>
      <c r="W52" s="21">
        <v>-141697.64000000001</v>
      </c>
      <c r="X52" s="144">
        <f t="shared" si="6"/>
        <v>-1120272.8915410899</v>
      </c>
      <c r="Y52" s="15">
        <f t="shared" si="29"/>
        <v>613461.47980284609</v>
      </c>
      <c r="Z52" s="12">
        <f t="shared" si="7"/>
        <v>-232571.01980853768</v>
      </c>
      <c r="AA52" s="12"/>
      <c r="AB52" s="15">
        <v>918783.69266658579</v>
      </c>
      <c r="AC52" s="21">
        <v>-52280.191125659017</v>
      </c>
      <c r="AD52" s="21">
        <v>-370384.2</v>
      </c>
      <c r="AE52" s="21">
        <v>-141939.18</v>
      </c>
      <c r="AF52" s="131">
        <f t="shared" si="8"/>
        <v>354180.12154092675</v>
      </c>
      <c r="AG52" s="164"/>
      <c r="AH52" s="15">
        <f t="shared" si="9"/>
        <v>128.8530958462471</v>
      </c>
      <c r="AI52" s="15">
        <f t="shared" si="10"/>
        <v>2.2642695642400668</v>
      </c>
      <c r="AJ52" s="15">
        <f t="shared" si="11"/>
        <v>131.11736541048717</v>
      </c>
      <c r="AL52" s="144">
        <f t="shared" si="12"/>
        <v>74.281161990992459</v>
      </c>
      <c r="AM52" s="144">
        <f t="shared" si="13"/>
        <v>-23.235337986725856</v>
      </c>
      <c r="AN52" s="144">
        <f t="shared" si="14"/>
        <v>-90.571015566423299</v>
      </c>
      <c r="AO52" s="144">
        <f t="shared" si="15"/>
        <v>34.69705405746808</v>
      </c>
      <c r="AP52" s="144">
        <f t="shared" si="16"/>
        <v>-4.8281375046886215</v>
      </c>
      <c r="AR52" s="144">
        <f t="shared" si="17"/>
        <v>74.437632072153107</v>
      </c>
      <c r="AS52" s="144">
        <f t="shared" si="18"/>
        <v>-10.759338956240759</v>
      </c>
      <c r="AT52" s="144">
        <f t="shared" si="19"/>
        <v>-29.98</v>
      </c>
      <c r="AU52" s="144">
        <f t="shared" si="20"/>
        <v>-11.48</v>
      </c>
      <c r="AV52" s="144">
        <f t="shared" si="21"/>
        <v>-90.761799525325273</v>
      </c>
      <c r="AW52" s="144">
        <f t="shared" si="22"/>
        <v>49.701165016839191</v>
      </c>
      <c r="AX52" s="144">
        <f t="shared" si="23"/>
        <v>-18.84234139257374</v>
      </c>
      <c r="AZ52" s="15">
        <f t="shared" si="30"/>
        <v>73.922575642978984</v>
      </c>
      <c r="BA52" s="15">
        <f t="shared" si="31"/>
        <v>-4.2063071144628701</v>
      </c>
      <c r="BB52" s="15">
        <f t="shared" si="32"/>
        <v>-29.8</v>
      </c>
      <c r="BC52" s="15">
        <f t="shared" si="33"/>
        <v>-11.42</v>
      </c>
      <c r="BD52" s="15">
        <f t="shared" si="34"/>
        <v>28.496268528516111</v>
      </c>
    </row>
    <row r="53" spans="1:56">
      <c r="A53" s="49">
        <v>146</v>
      </c>
      <c r="B53" s="53">
        <v>12</v>
      </c>
      <c r="C53" s="53">
        <v>12</v>
      </c>
      <c r="D53" s="11" t="s">
        <v>65</v>
      </c>
      <c r="E53" s="14">
        <v>4643</v>
      </c>
      <c r="F53" s="14">
        <v>4492</v>
      </c>
      <c r="G53" s="21">
        <v>4406</v>
      </c>
      <c r="H53" s="21">
        <v>4382</v>
      </c>
      <c r="I53" s="21"/>
      <c r="J53" s="15">
        <v>1279545.0623940355</v>
      </c>
      <c r="K53" s="21">
        <v>597398.68318906007</v>
      </c>
      <c r="L53" s="131">
        <f t="shared" si="4"/>
        <v>1876943.7455830956</v>
      </c>
      <c r="M53" s="131"/>
      <c r="N53" s="21">
        <v>304573.67127162195</v>
      </c>
      <c r="O53" s="21">
        <v>-4492.9769673992305</v>
      </c>
      <c r="P53" s="21">
        <v>-406845.0019243735</v>
      </c>
      <c r="Q53" s="15">
        <v>155859.16682614663</v>
      </c>
      <c r="R53" s="12">
        <f t="shared" si="5"/>
        <v>49094.859205995832</v>
      </c>
      <c r="S53" s="15"/>
      <c r="T53" s="15">
        <v>304573.67127162195</v>
      </c>
      <c r="U53" s="21">
        <v>-9171.4278847884052</v>
      </c>
      <c r="V53" s="21">
        <v>-132091.88</v>
      </c>
      <c r="W53" s="21">
        <v>-50580.880000000005</v>
      </c>
      <c r="X53" s="144">
        <f t="shared" si="6"/>
        <v>-406845.0019243735</v>
      </c>
      <c r="Y53" s="15">
        <f t="shared" si="29"/>
        <v>218983.33306419346</v>
      </c>
      <c r="Z53" s="12">
        <f t="shared" si="7"/>
        <v>-75132.18547334653</v>
      </c>
      <c r="AA53" s="12"/>
      <c r="AB53" s="15">
        <v>304573.67127162195</v>
      </c>
      <c r="AC53" s="21">
        <v>-18986.386816756432</v>
      </c>
      <c r="AD53" s="21">
        <v>-130583.6</v>
      </c>
      <c r="AE53" s="21">
        <v>-50042.44</v>
      </c>
      <c r="AF53" s="131">
        <f t="shared" si="8"/>
        <v>104961.24445486549</v>
      </c>
      <c r="AG53" s="164"/>
      <c r="AH53" s="15">
        <f t="shared" si="9"/>
        <v>275.58584156666711</v>
      </c>
      <c r="AI53" s="15">
        <f t="shared" si="10"/>
        <v>128.66652663990095</v>
      </c>
      <c r="AJ53" s="15">
        <f t="shared" si="11"/>
        <v>404.25236820656806</v>
      </c>
      <c r="AL53" s="144">
        <f t="shared" si="12"/>
        <v>67.803577754145579</v>
      </c>
      <c r="AM53" s="144">
        <f t="shared" si="13"/>
        <v>-1.0002174905163024</v>
      </c>
      <c r="AN53" s="144">
        <f t="shared" si="14"/>
        <v>-90.571015566423313</v>
      </c>
      <c r="AO53" s="144">
        <f t="shared" si="15"/>
        <v>34.69705405746808</v>
      </c>
      <c r="AP53" s="144">
        <f t="shared" si="16"/>
        <v>10.92939875467405</v>
      </c>
      <c r="AR53" s="144">
        <f t="shared" si="17"/>
        <v>69.127024800640484</v>
      </c>
      <c r="AS53" s="144">
        <f t="shared" si="18"/>
        <v>-2.0815769143868375</v>
      </c>
      <c r="AT53" s="144">
        <f t="shared" si="19"/>
        <v>-29.98</v>
      </c>
      <c r="AU53" s="144">
        <f t="shared" si="20"/>
        <v>-11.48</v>
      </c>
      <c r="AV53" s="144">
        <f t="shared" si="21"/>
        <v>-92.338856542072975</v>
      </c>
      <c r="AW53" s="144">
        <f t="shared" si="22"/>
        <v>49.701165016839184</v>
      </c>
      <c r="AX53" s="144">
        <f t="shared" si="23"/>
        <v>-17.052243638980148</v>
      </c>
      <c r="AZ53" s="15">
        <f t="shared" si="30"/>
        <v>69.505630139575985</v>
      </c>
      <c r="BA53" s="15">
        <f t="shared" si="31"/>
        <v>-4.3328130572241976</v>
      </c>
      <c r="BB53" s="15">
        <f t="shared" si="32"/>
        <v>-29.8</v>
      </c>
      <c r="BC53" s="15">
        <f t="shared" si="33"/>
        <v>-11.42</v>
      </c>
      <c r="BD53" s="15">
        <f t="shared" si="34"/>
        <v>23.952817082351778</v>
      </c>
    </row>
    <row r="54" spans="1:56">
      <c r="A54" s="49">
        <v>148</v>
      </c>
      <c r="B54" s="53">
        <v>19</v>
      </c>
      <c r="C54" s="53">
        <v>19</v>
      </c>
      <c r="D54" s="11" t="s">
        <v>66</v>
      </c>
      <c r="E54" s="14">
        <v>7008</v>
      </c>
      <c r="F54" s="14">
        <v>7047</v>
      </c>
      <c r="G54" s="21">
        <v>7127</v>
      </c>
      <c r="H54" s="21">
        <v>7224</v>
      </c>
      <c r="I54" s="21"/>
      <c r="J54" s="15">
        <v>-56517.299530779419</v>
      </c>
      <c r="K54" s="21">
        <v>1965943.6151336934</v>
      </c>
      <c r="L54" s="131">
        <f t="shared" si="4"/>
        <v>1909426.315602914</v>
      </c>
      <c r="M54" s="131"/>
      <c r="N54" s="21">
        <v>804492.87175756262</v>
      </c>
      <c r="O54" s="21">
        <v>2405251.4224724765</v>
      </c>
      <c r="P54" s="21">
        <v>-638253.94669658504</v>
      </c>
      <c r="Q54" s="15">
        <v>244510.13994297755</v>
      </c>
      <c r="R54" s="12">
        <f t="shared" si="5"/>
        <v>2816000.4874764318</v>
      </c>
      <c r="S54" s="15"/>
      <c r="T54" s="15">
        <v>804492.87175756262</v>
      </c>
      <c r="U54" s="21">
        <v>2281919.1657308736</v>
      </c>
      <c r="V54" s="21">
        <v>-213667.46</v>
      </c>
      <c r="W54" s="21">
        <v>-81817.960000000006</v>
      </c>
      <c r="X54" s="144">
        <f t="shared" si="6"/>
        <v>-638253.94669658504</v>
      </c>
      <c r="Y54" s="15">
        <f t="shared" si="29"/>
        <v>354220.20307501289</v>
      </c>
      <c r="Z54" s="12">
        <f t="shared" si="7"/>
        <v>2506892.8738668645</v>
      </c>
      <c r="AA54" s="12"/>
      <c r="AB54" s="15">
        <v>804492.87175756262</v>
      </c>
      <c r="AC54" s="21">
        <v>2160816.566533728</v>
      </c>
      <c r="AD54" s="21">
        <v>-215275.2</v>
      </c>
      <c r="AE54" s="21">
        <v>-82498.080000000002</v>
      </c>
      <c r="AF54" s="131">
        <f t="shared" si="8"/>
        <v>2667536.1582912905</v>
      </c>
      <c r="AG54" s="164"/>
      <c r="AH54" s="15">
        <f t="shared" si="9"/>
        <v>-8.0646831522230897</v>
      </c>
      <c r="AI54" s="15">
        <f t="shared" si="10"/>
        <v>280.52848389464805</v>
      </c>
      <c r="AJ54" s="15">
        <f t="shared" si="11"/>
        <v>272.46380074242495</v>
      </c>
      <c r="AL54" s="144">
        <f t="shared" si="12"/>
        <v>114.16104324642581</v>
      </c>
      <c r="AM54" s="144">
        <f t="shared" si="13"/>
        <v>341.31565523946028</v>
      </c>
      <c r="AN54" s="144">
        <f t="shared" si="14"/>
        <v>-90.571015566423313</v>
      </c>
      <c r="AO54" s="144">
        <f t="shared" si="15"/>
        <v>34.69705405746808</v>
      </c>
      <c r="AP54" s="144">
        <f t="shared" si="16"/>
        <v>399.60273697693088</v>
      </c>
      <c r="AR54" s="144">
        <f t="shared" si="17"/>
        <v>112.87959474639577</v>
      </c>
      <c r="AS54" s="144">
        <f t="shared" si="18"/>
        <v>320.17948165158884</v>
      </c>
      <c r="AT54" s="144">
        <f t="shared" si="19"/>
        <v>-29.98</v>
      </c>
      <c r="AU54" s="144">
        <f t="shared" si="20"/>
        <v>-11.48</v>
      </c>
      <c r="AV54" s="144">
        <f t="shared" si="21"/>
        <v>-89.554363223878923</v>
      </c>
      <c r="AW54" s="144">
        <f t="shared" si="22"/>
        <v>49.701165016839191</v>
      </c>
      <c r="AX54" s="144">
        <f t="shared" si="23"/>
        <v>351.74587819094495</v>
      </c>
      <c r="AZ54" s="15">
        <f t="shared" si="30"/>
        <v>111.36390805060391</v>
      </c>
      <c r="BA54" s="15">
        <f t="shared" si="31"/>
        <v>299.11635749359471</v>
      </c>
      <c r="BB54" s="15">
        <f t="shared" si="32"/>
        <v>-29.8</v>
      </c>
      <c r="BC54" s="15">
        <f t="shared" si="33"/>
        <v>-11.42</v>
      </c>
      <c r="BD54" s="15">
        <f t="shared" si="34"/>
        <v>369.2602655441986</v>
      </c>
    </row>
    <row r="55" spans="1:56">
      <c r="A55" s="49">
        <v>149</v>
      </c>
      <c r="B55" s="53">
        <v>1</v>
      </c>
      <c r="C55" s="137">
        <v>34</v>
      </c>
      <c r="D55" s="11" t="s">
        <v>67</v>
      </c>
      <c r="E55" s="14">
        <v>5353</v>
      </c>
      <c r="F55" s="14">
        <v>5384</v>
      </c>
      <c r="G55" s="21">
        <v>5379</v>
      </c>
      <c r="H55" s="21">
        <v>5402</v>
      </c>
      <c r="I55" s="21"/>
      <c r="J55" s="15">
        <v>283177.42182702594</v>
      </c>
      <c r="K55" s="21">
        <v>264334.85681748344</v>
      </c>
      <c r="L55" s="131">
        <f t="shared" si="4"/>
        <v>547512.27864450938</v>
      </c>
      <c r="M55" s="131"/>
      <c r="N55" s="21">
        <v>653747.95431239984</v>
      </c>
      <c r="O55" s="21">
        <v>408476.08550515637</v>
      </c>
      <c r="P55" s="21">
        <v>-487634.34780962311</v>
      </c>
      <c r="Q55" s="15">
        <v>186808.93904540813</v>
      </c>
      <c r="R55" s="12">
        <f t="shared" si="5"/>
        <v>761398.63105334132</v>
      </c>
      <c r="S55" s="15"/>
      <c r="T55" s="15">
        <v>653747.95431239984</v>
      </c>
      <c r="U55" s="21">
        <v>314248.63122719532</v>
      </c>
      <c r="V55" s="21">
        <v>-161262.42000000001</v>
      </c>
      <c r="W55" s="21">
        <v>-61750.920000000006</v>
      </c>
      <c r="X55" s="144">
        <f t="shared" si="6"/>
        <v>-487634.34780962311</v>
      </c>
      <c r="Y55" s="15">
        <f t="shared" si="29"/>
        <v>267342.56662557798</v>
      </c>
      <c r="Z55" s="12">
        <f t="shared" si="7"/>
        <v>524691.46435555001</v>
      </c>
      <c r="AA55" s="12"/>
      <c r="AB55" s="15">
        <v>653747.95431239984</v>
      </c>
      <c r="AC55" s="21">
        <v>221724.66442182669</v>
      </c>
      <c r="AD55" s="21">
        <v>-160979.6</v>
      </c>
      <c r="AE55" s="21">
        <v>-61690.84</v>
      </c>
      <c r="AF55" s="131">
        <f t="shared" si="8"/>
        <v>652802.17873422662</v>
      </c>
      <c r="AG55" s="164"/>
      <c r="AH55" s="15">
        <f t="shared" si="9"/>
        <v>52.900695278727056</v>
      </c>
      <c r="AI55" s="15">
        <f t="shared" si="10"/>
        <v>49.380694342888745</v>
      </c>
      <c r="AJ55" s="15">
        <f t="shared" si="11"/>
        <v>102.2813896216158</v>
      </c>
      <c r="AL55" s="144">
        <f t="shared" si="12"/>
        <v>121.42421142503711</v>
      </c>
      <c r="AM55" s="144">
        <f t="shared" si="13"/>
        <v>75.868515138402003</v>
      </c>
      <c r="AN55" s="144">
        <f t="shared" si="14"/>
        <v>-90.571015566423313</v>
      </c>
      <c r="AO55" s="144">
        <f t="shared" si="15"/>
        <v>34.69705405746808</v>
      </c>
      <c r="AP55" s="144">
        <f t="shared" si="16"/>
        <v>141.41876505448391</v>
      </c>
      <c r="AR55" s="144">
        <f t="shared" si="17"/>
        <v>121.53708018449522</v>
      </c>
      <c r="AS55" s="144">
        <f t="shared" si="18"/>
        <v>58.421385243947817</v>
      </c>
      <c r="AT55" s="144">
        <f t="shared" si="19"/>
        <v>-29.980000000000004</v>
      </c>
      <c r="AU55" s="144">
        <f t="shared" si="20"/>
        <v>-11.48</v>
      </c>
      <c r="AV55" s="144">
        <f t="shared" si="21"/>
        <v>-90.655205021309371</v>
      </c>
      <c r="AW55" s="144">
        <f t="shared" si="22"/>
        <v>49.701165016839184</v>
      </c>
      <c r="AX55" s="144">
        <f t="shared" si="23"/>
        <v>97.544425423972854</v>
      </c>
      <c r="AZ55" s="15">
        <f t="shared" si="30"/>
        <v>121.01961390455384</v>
      </c>
      <c r="BA55" s="15">
        <f t="shared" si="31"/>
        <v>41.044921218405534</v>
      </c>
      <c r="BB55" s="15">
        <f t="shared" si="32"/>
        <v>-29.8</v>
      </c>
      <c r="BC55" s="15">
        <f t="shared" si="33"/>
        <v>-11.42</v>
      </c>
      <c r="BD55" s="15">
        <f t="shared" si="34"/>
        <v>120.84453512295939</v>
      </c>
    </row>
    <row r="56" spans="1:56">
      <c r="A56" s="49">
        <v>151</v>
      </c>
      <c r="B56" s="53">
        <v>14</v>
      </c>
      <c r="C56" s="53">
        <v>14</v>
      </c>
      <c r="D56" s="11" t="s">
        <v>68</v>
      </c>
      <c r="E56" s="14">
        <v>1891</v>
      </c>
      <c r="F56" s="14">
        <v>1852</v>
      </c>
      <c r="G56" s="21">
        <v>1814</v>
      </c>
      <c r="H56" s="21">
        <v>1794</v>
      </c>
      <c r="I56" s="21"/>
      <c r="J56" s="15">
        <v>35097.668524151108</v>
      </c>
      <c r="K56" s="21">
        <v>-123810.99685885971</v>
      </c>
      <c r="L56" s="131">
        <f t="shared" si="4"/>
        <v>-88713.328334708611</v>
      </c>
      <c r="M56" s="131"/>
      <c r="N56" s="21">
        <v>-213180.22948828325</v>
      </c>
      <c r="O56" s="21">
        <v>-269395.92316733167</v>
      </c>
      <c r="P56" s="21">
        <v>-167737.52082901596</v>
      </c>
      <c r="Q56" s="15">
        <v>64258.94411443088</v>
      </c>
      <c r="R56" s="12">
        <f t="shared" si="5"/>
        <v>-586054.72937019996</v>
      </c>
      <c r="S56" s="15"/>
      <c r="T56" s="15">
        <v>-213180.22948828325</v>
      </c>
      <c r="U56" s="21">
        <v>-246248.487306036</v>
      </c>
      <c r="V56" s="21">
        <v>-54383.72</v>
      </c>
      <c r="W56" s="21">
        <v>-20824.72</v>
      </c>
      <c r="X56" s="144">
        <f t="shared" si="6"/>
        <v>-167737.52082901596</v>
      </c>
      <c r="Y56" s="15">
        <f t="shared" si="29"/>
        <v>90157.913340546293</v>
      </c>
      <c r="Z56" s="12">
        <f t="shared" si="7"/>
        <v>-612216.76428278885</v>
      </c>
      <c r="AA56" s="12"/>
      <c r="AB56" s="15">
        <v>-213180.22948828325</v>
      </c>
      <c r="AC56" s="21">
        <v>-222515.08212838788</v>
      </c>
      <c r="AD56" s="21">
        <v>-53461.200000000004</v>
      </c>
      <c r="AE56" s="21">
        <v>-20487.48</v>
      </c>
      <c r="AF56" s="131">
        <f t="shared" si="8"/>
        <v>-509643.99161667115</v>
      </c>
      <c r="AG56" s="164"/>
      <c r="AH56" s="15">
        <f t="shared" si="9"/>
        <v>18.560374682258651</v>
      </c>
      <c r="AI56" s="15">
        <f t="shared" si="10"/>
        <v>-65.473821712776157</v>
      </c>
      <c r="AJ56" s="15">
        <f t="shared" si="11"/>
        <v>-46.91344703051751</v>
      </c>
      <c r="AL56" s="144">
        <f t="shared" si="12"/>
        <v>-115.108115274451</v>
      </c>
      <c r="AM56" s="144">
        <f t="shared" si="13"/>
        <v>-145.46216153743612</v>
      </c>
      <c r="AN56" s="144">
        <f t="shared" si="14"/>
        <v>-90.571015566423313</v>
      </c>
      <c r="AO56" s="144">
        <f t="shared" si="15"/>
        <v>34.69705405746808</v>
      </c>
      <c r="AP56" s="144">
        <f t="shared" si="16"/>
        <v>-316.44423832084232</v>
      </c>
      <c r="AR56" s="144">
        <f t="shared" si="17"/>
        <v>-117.51942088659496</v>
      </c>
      <c r="AS56" s="144">
        <f t="shared" si="18"/>
        <v>-135.74889046639251</v>
      </c>
      <c r="AT56" s="144">
        <f t="shared" si="19"/>
        <v>-29.98</v>
      </c>
      <c r="AU56" s="144">
        <f t="shared" si="20"/>
        <v>-11.48</v>
      </c>
      <c r="AV56" s="144">
        <f t="shared" si="21"/>
        <v>-92.468313577186308</v>
      </c>
      <c r="AW56" s="144">
        <f t="shared" si="22"/>
        <v>49.701165016839191</v>
      </c>
      <c r="AX56" s="144">
        <f t="shared" si="23"/>
        <v>-337.49545991333451</v>
      </c>
      <c r="AZ56" s="15">
        <f t="shared" si="30"/>
        <v>-118.82955935801742</v>
      </c>
      <c r="BA56" s="15">
        <f t="shared" si="31"/>
        <v>-124.03293318193305</v>
      </c>
      <c r="BB56" s="15">
        <f t="shared" si="32"/>
        <v>-29.8</v>
      </c>
      <c r="BC56" s="15">
        <f t="shared" si="33"/>
        <v>-11.42</v>
      </c>
      <c r="BD56" s="15">
        <f t="shared" si="34"/>
        <v>-284.08249253995047</v>
      </c>
    </row>
    <row r="57" spans="1:56">
      <c r="A57" s="49">
        <v>152</v>
      </c>
      <c r="B57" s="53">
        <v>14</v>
      </c>
      <c r="C57" s="53">
        <v>14</v>
      </c>
      <c r="D57" s="11" t="s">
        <v>69</v>
      </c>
      <c r="E57" s="14">
        <v>4480</v>
      </c>
      <c r="F57" s="14">
        <v>4406</v>
      </c>
      <c r="G57" s="21">
        <v>4357</v>
      </c>
      <c r="H57" s="21">
        <v>4319</v>
      </c>
      <c r="I57" s="21"/>
      <c r="J57" s="15">
        <v>291295.78330893617</v>
      </c>
      <c r="K57" s="21">
        <v>-178928.31839623427</v>
      </c>
      <c r="L57" s="131">
        <f t="shared" si="4"/>
        <v>112367.46491270189</v>
      </c>
      <c r="M57" s="131"/>
      <c r="N57" s="21">
        <v>225339.63208022303</v>
      </c>
      <c r="O57" s="21">
        <v>-175389.19659341511</v>
      </c>
      <c r="P57" s="21">
        <v>-399055.89458566112</v>
      </c>
      <c r="Q57" s="15">
        <v>152875.22017720435</v>
      </c>
      <c r="R57" s="12">
        <f t="shared" si="5"/>
        <v>-196230.23892164882</v>
      </c>
      <c r="S57" s="15"/>
      <c r="T57" s="15">
        <v>225339.63208022303</v>
      </c>
      <c r="U57" s="21">
        <v>-120320.29680676878</v>
      </c>
      <c r="V57" s="21">
        <v>-130622.86</v>
      </c>
      <c r="W57" s="21">
        <v>-50018.36</v>
      </c>
      <c r="X57" s="144">
        <f t="shared" si="6"/>
        <v>-399055.89458566112</v>
      </c>
      <c r="Y57" s="15">
        <f t="shared" si="29"/>
        <v>216547.97597836834</v>
      </c>
      <c r="Z57" s="12">
        <f t="shared" si="7"/>
        <v>-258129.80333383856</v>
      </c>
      <c r="AA57" s="12"/>
      <c r="AB57" s="15">
        <v>225339.63208022303</v>
      </c>
      <c r="AC57" s="21">
        <v>-63857.346907893254</v>
      </c>
      <c r="AD57" s="21">
        <v>-128706.2</v>
      </c>
      <c r="AE57" s="21">
        <v>-49322.98</v>
      </c>
      <c r="AF57" s="131">
        <f t="shared" si="8"/>
        <v>-16546.894827670221</v>
      </c>
      <c r="AG57" s="164"/>
      <c r="AH57" s="15">
        <f t="shared" si="9"/>
        <v>65.021380202887542</v>
      </c>
      <c r="AI57" s="15">
        <f t="shared" si="10"/>
        <v>-39.939356784873723</v>
      </c>
      <c r="AJ57" s="15">
        <f t="shared" si="11"/>
        <v>25.082023418013815</v>
      </c>
      <c r="AL57" s="144">
        <f t="shared" si="12"/>
        <v>51.143811184798693</v>
      </c>
      <c r="AM57" s="144">
        <f t="shared" si="13"/>
        <v>-39.806898909081958</v>
      </c>
      <c r="AN57" s="144">
        <f t="shared" si="14"/>
        <v>-90.571015566423313</v>
      </c>
      <c r="AO57" s="144">
        <f t="shared" si="15"/>
        <v>34.69705405746808</v>
      </c>
      <c r="AP57" s="144">
        <f t="shared" si="16"/>
        <v>-44.537049233238498</v>
      </c>
      <c r="AR57" s="144">
        <f t="shared" si="17"/>
        <v>51.718988313110636</v>
      </c>
      <c r="AS57" s="144">
        <f t="shared" si="18"/>
        <v>-27.615399772037819</v>
      </c>
      <c r="AT57" s="144">
        <f t="shared" si="19"/>
        <v>-29.98</v>
      </c>
      <c r="AU57" s="144">
        <f t="shared" si="20"/>
        <v>-11.48</v>
      </c>
      <c r="AV57" s="144">
        <f t="shared" si="21"/>
        <v>-91.589601695125339</v>
      </c>
      <c r="AW57" s="144">
        <f t="shared" si="22"/>
        <v>49.701165016839191</v>
      </c>
      <c r="AX57" s="144">
        <f t="shared" si="23"/>
        <v>-59.244848137213346</v>
      </c>
      <c r="AZ57" s="15">
        <f t="shared" si="30"/>
        <v>52.174029191994222</v>
      </c>
      <c r="BA57" s="15">
        <f t="shared" si="31"/>
        <v>-14.785215769366348</v>
      </c>
      <c r="BB57" s="15">
        <f t="shared" si="32"/>
        <v>-29.8</v>
      </c>
      <c r="BC57" s="15">
        <f t="shared" si="33"/>
        <v>-11.42</v>
      </c>
      <c r="BD57" s="15">
        <f t="shared" si="34"/>
        <v>-3.8311865773721281</v>
      </c>
    </row>
    <row r="58" spans="1:56">
      <c r="A58" s="49">
        <v>153</v>
      </c>
      <c r="B58" s="53">
        <v>9</v>
      </c>
      <c r="C58" s="53">
        <v>9</v>
      </c>
      <c r="D58" s="11" t="s">
        <v>70</v>
      </c>
      <c r="E58" s="14">
        <v>25655</v>
      </c>
      <c r="F58" s="14">
        <v>25208</v>
      </c>
      <c r="G58" s="21">
        <v>24919</v>
      </c>
      <c r="H58" s="21">
        <v>24724</v>
      </c>
      <c r="I58" s="21"/>
      <c r="J58" s="15">
        <v>7596460.1907860134</v>
      </c>
      <c r="K58" s="21">
        <v>6033095.1624867953</v>
      </c>
      <c r="L58" s="131">
        <f t="shared" si="4"/>
        <v>13629555.353272809</v>
      </c>
      <c r="M58" s="131"/>
      <c r="N58" s="21">
        <v>5223923.2469535852</v>
      </c>
      <c r="O58" s="21">
        <v>3966871.2202217714</v>
      </c>
      <c r="P58" s="21">
        <v>-2283114.160398399</v>
      </c>
      <c r="Q58" s="15">
        <v>874643.33868065535</v>
      </c>
      <c r="R58" s="12">
        <f t="shared" si="5"/>
        <v>7782323.6454576133</v>
      </c>
      <c r="S58" s="15"/>
      <c r="T58" s="15">
        <v>5223923.2469535852</v>
      </c>
      <c r="U58" s="21">
        <v>3525696.3191372911</v>
      </c>
      <c r="V58" s="21">
        <v>-747071.62</v>
      </c>
      <c r="W58" s="21">
        <v>-286070.12</v>
      </c>
      <c r="X58" s="144">
        <f t="shared" si="6"/>
        <v>-2283114.160398399</v>
      </c>
      <c r="Y58" s="15">
        <f t="shared" si="29"/>
        <v>1238503.3310546158</v>
      </c>
      <c r="Z58" s="12">
        <f t="shared" si="7"/>
        <v>6671866.9967470923</v>
      </c>
      <c r="AA58" s="12"/>
      <c r="AB58" s="15">
        <v>5223923.2469535852</v>
      </c>
      <c r="AC58" s="21">
        <v>3092497.1818360779</v>
      </c>
      <c r="AD58" s="21">
        <v>-736775.20000000007</v>
      </c>
      <c r="AE58" s="21">
        <v>-282348.08</v>
      </c>
      <c r="AF58" s="131">
        <f t="shared" si="8"/>
        <v>7297297.1487896629</v>
      </c>
      <c r="AG58" s="164"/>
      <c r="AH58" s="15">
        <f t="shared" si="9"/>
        <v>296.10057262857197</v>
      </c>
      <c r="AI58" s="15">
        <f t="shared" si="10"/>
        <v>235.16254774846212</v>
      </c>
      <c r="AJ58" s="15">
        <f t="shared" si="11"/>
        <v>531.26312037703406</v>
      </c>
      <c r="AL58" s="144">
        <f t="shared" si="12"/>
        <v>207.23275337010415</v>
      </c>
      <c r="AM58" s="144">
        <f t="shared" si="13"/>
        <v>157.36556728902616</v>
      </c>
      <c r="AN58" s="144">
        <f t="shared" si="14"/>
        <v>-90.571015566423313</v>
      </c>
      <c r="AO58" s="144">
        <f t="shared" si="15"/>
        <v>34.69705405746808</v>
      </c>
      <c r="AP58" s="144">
        <f t="shared" si="16"/>
        <v>308.72435915017508</v>
      </c>
      <c r="AR58" s="144">
        <f t="shared" si="17"/>
        <v>209.63615100740742</v>
      </c>
      <c r="AS58" s="144">
        <f t="shared" si="18"/>
        <v>141.48626827470167</v>
      </c>
      <c r="AT58" s="144">
        <f t="shared" si="19"/>
        <v>-29.98</v>
      </c>
      <c r="AU58" s="144">
        <f t="shared" si="20"/>
        <v>-11.48</v>
      </c>
      <c r="AV58" s="144">
        <f t="shared" si="21"/>
        <v>-91.621419816140261</v>
      </c>
      <c r="AW58" s="144">
        <f t="shared" si="22"/>
        <v>49.701165016839191</v>
      </c>
      <c r="AX58" s="144">
        <f t="shared" si="23"/>
        <v>267.74216448280799</v>
      </c>
      <c r="AZ58" s="15">
        <f t="shared" si="30"/>
        <v>211.28956669445014</v>
      </c>
      <c r="BA58" s="15">
        <f t="shared" si="31"/>
        <v>125.08077907442477</v>
      </c>
      <c r="BB58" s="15">
        <f t="shared" si="32"/>
        <v>-29.800000000000004</v>
      </c>
      <c r="BC58" s="15">
        <f t="shared" si="33"/>
        <v>-11.42</v>
      </c>
      <c r="BD58" s="15">
        <f t="shared" si="34"/>
        <v>295.1503457688749</v>
      </c>
    </row>
    <row r="59" spans="1:56">
      <c r="A59" s="49">
        <v>165</v>
      </c>
      <c r="B59" s="53">
        <v>5</v>
      </c>
      <c r="C59" s="53">
        <v>5</v>
      </c>
      <c r="D59" s="11" t="s">
        <v>71</v>
      </c>
      <c r="E59" s="14">
        <v>16340</v>
      </c>
      <c r="F59" s="14">
        <v>16280</v>
      </c>
      <c r="G59" s="21">
        <v>16123</v>
      </c>
      <c r="H59" s="21">
        <v>16015</v>
      </c>
      <c r="I59" s="21"/>
      <c r="J59" s="15">
        <v>1551576.2857019408</v>
      </c>
      <c r="K59" s="21">
        <v>605166.81359396363</v>
      </c>
      <c r="L59" s="131">
        <f t="shared" si="4"/>
        <v>2156743.0992959044</v>
      </c>
      <c r="M59" s="131"/>
      <c r="N59" s="21">
        <v>696649.80188388797</v>
      </c>
      <c r="O59" s="21">
        <v>7483.2600074796319</v>
      </c>
      <c r="P59" s="21">
        <v>-1474496.1334213715</v>
      </c>
      <c r="Q59" s="15">
        <v>564868.04005558032</v>
      </c>
      <c r="R59" s="12">
        <f t="shared" si="5"/>
        <v>-205495.03147442359</v>
      </c>
      <c r="S59" s="15"/>
      <c r="T59" s="15">
        <v>696649.80188388797</v>
      </c>
      <c r="U59" s="21">
        <v>-33239.280045493149</v>
      </c>
      <c r="V59" s="21">
        <v>-483367.54</v>
      </c>
      <c r="W59" s="21">
        <v>-185092.04</v>
      </c>
      <c r="X59" s="144">
        <f t="shared" si="6"/>
        <v>-1474496.1334213715</v>
      </c>
      <c r="Y59" s="15">
        <f t="shared" si="29"/>
        <v>801331.88356649829</v>
      </c>
      <c r="Z59" s="12">
        <f t="shared" si="7"/>
        <v>-678213.30801647832</v>
      </c>
      <c r="AA59" s="12"/>
      <c r="AB59" s="15">
        <v>696649.80188388797</v>
      </c>
      <c r="AC59" s="21">
        <v>-68810.858721459197</v>
      </c>
      <c r="AD59" s="21">
        <v>-477247</v>
      </c>
      <c r="AE59" s="21">
        <v>-182891.3</v>
      </c>
      <c r="AF59" s="131">
        <f t="shared" si="8"/>
        <v>-32299.356837571191</v>
      </c>
      <c r="AG59" s="164"/>
      <c r="AH59" s="15">
        <f t="shared" si="9"/>
        <v>94.955709039286461</v>
      </c>
      <c r="AI59" s="15">
        <f t="shared" si="10"/>
        <v>37.035912704648936</v>
      </c>
      <c r="AJ59" s="15">
        <f t="shared" si="11"/>
        <v>131.99162174393541</v>
      </c>
      <c r="AL59" s="144">
        <f t="shared" si="12"/>
        <v>42.791756872474693</v>
      </c>
      <c r="AM59" s="144">
        <f t="shared" si="13"/>
        <v>0.45965970561914199</v>
      </c>
      <c r="AN59" s="144">
        <f t="shared" si="14"/>
        <v>-90.571015566423313</v>
      </c>
      <c r="AO59" s="144">
        <f t="shared" si="15"/>
        <v>34.69705405746808</v>
      </c>
      <c r="AP59" s="144">
        <f t="shared" si="16"/>
        <v>-12.6225449308614</v>
      </c>
      <c r="AR59" s="144">
        <f t="shared" si="17"/>
        <v>43.208447676231962</v>
      </c>
      <c r="AS59" s="144">
        <f t="shared" si="18"/>
        <v>-2.0616064036155275</v>
      </c>
      <c r="AT59" s="144">
        <f t="shared" si="19"/>
        <v>-29.98</v>
      </c>
      <c r="AU59" s="144">
        <f t="shared" si="20"/>
        <v>-11.48</v>
      </c>
      <c r="AV59" s="144">
        <f t="shared" si="21"/>
        <v>-91.452963680541558</v>
      </c>
      <c r="AW59" s="144">
        <f t="shared" si="22"/>
        <v>49.701165016839191</v>
      </c>
      <c r="AX59" s="144">
        <f t="shared" si="23"/>
        <v>-42.064957391085919</v>
      </c>
      <c r="AZ59" s="15">
        <f t="shared" si="30"/>
        <v>43.499831525687668</v>
      </c>
      <c r="BA59" s="15">
        <f t="shared" si="31"/>
        <v>-4.2966505601910203</v>
      </c>
      <c r="BB59" s="15">
        <f t="shared" si="32"/>
        <v>-29.8</v>
      </c>
      <c r="BC59" s="15">
        <f t="shared" si="33"/>
        <v>-11.42</v>
      </c>
      <c r="BD59" s="15">
        <f t="shared" si="34"/>
        <v>-2.0168190345033525</v>
      </c>
    </row>
    <row r="60" spans="1:56">
      <c r="A60" s="49">
        <v>167</v>
      </c>
      <c r="B60" s="53">
        <v>12</v>
      </c>
      <c r="C60" s="53">
        <v>12</v>
      </c>
      <c r="D60" s="11" t="s">
        <v>72</v>
      </c>
      <c r="E60" s="14">
        <v>77261</v>
      </c>
      <c r="F60" s="14">
        <v>77513</v>
      </c>
      <c r="G60" s="21">
        <v>78062</v>
      </c>
      <c r="H60" s="21">
        <v>78741</v>
      </c>
      <c r="I60" s="21"/>
      <c r="J60" s="15">
        <v>7212540.3294365508</v>
      </c>
      <c r="K60" s="21">
        <v>7102223.0924413912</v>
      </c>
      <c r="L60" s="131">
        <f t="shared" si="4"/>
        <v>14314763.421877943</v>
      </c>
      <c r="M60" s="131"/>
      <c r="N60" s="21">
        <v>1010348.5497270249</v>
      </c>
      <c r="O60" s="21">
        <v>1485002.6978478441</v>
      </c>
      <c r="P60" s="21">
        <v>-7020431.1296001701</v>
      </c>
      <c r="Q60" s="15">
        <v>2689472.7511565234</v>
      </c>
      <c r="R60" s="12">
        <f t="shared" si="5"/>
        <v>-1835607.1308687781</v>
      </c>
      <c r="S60" s="15"/>
      <c r="T60" s="15">
        <v>1010348.5497270249</v>
      </c>
      <c r="U60" s="21">
        <v>128417.87922830612</v>
      </c>
      <c r="V60" s="21">
        <v>-2340298.7600000002</v>
      </c>
      <c r="W60" s="21">
        <v>-896151.76</v>
      </c>
      <c r="X60" s="144">
        <f t="shared" si="6"/>
        <v>-7020431.1296001701</v>
      </c>
      <c r="Y60" s="15">
        <f t="shared" si="29"/>
        <v>3879772.3435445004</v>
      </c>
      <c r="Z60" s="12">
        <f t="shared" si="7"/>
        <v>-5238342.8771003392</v>
      </c>
      <c r="AA60" s="12"/>
      <c r="AB60" s="15">
        <v>1010348.5497270249</v>
      </c>
      <c r="AC60" s="21">
        <v>-327625.06708086404</v>
      </c>
      <c r="AD60" s="21">
        <v>-2346481.8000000003</v>
      </c>
      <c r="AE60" s="21">
        <v>-899222.22</v>
      </c>
      <c r="AF60" s="131">
        <f t="shared" si="8"/>
        <v>-2562980.5373538397</v>
      </c>
      <c r="AG60" s="164"/>
      <c r="AH60" s="15">
        <f t="shared" si="9"/>
        <v>93.352924883661231</v>
      </c>
      <c r="AI60" s="15">
        <f t="shared" si="10"/>
        <v>91.925073354491801</v>
      </c>
      <c r="AJ60" s="15">
        <f t="shared" si="11"/>
        <v>185.27799823815306</v>
      </c>
      <c r="AL60" s="144">
        <f t="shared" si="12"/>
        <v>13.034569036510325</v>
      </c>
      <c r="AM60" s="144">
        <f t="shared" si="13"/>
        <v>19.158111514814859</v>
      </c>
      <c r="AN60" s="144">
        <f t="shared" si="14"/>
        <v>-90.571015566423313</v>
      </c>
      <c r="AO60" s="144">
        <f t="shared" si="15"/>
        <v>34.69705405746808</v>
      </c>
      <c r="AP60" s="144">
        <f t="shared" si="16"/>
        <v>-23.681280957630051</v>
      </c>
      <c r="AR60" s="144">
        <f t="shared" si="17"/>
        <v>12.942898589928836</v>
      </c>
      <c r="AS60" s="144">
        <f t="shared" si="18"/>
        <v>1.6450754429595209</v>
      </c>
      <c r="AT60" s="144">
        <f t="shared" si="19"/>
        <v>-29.980000000000004</v>
      </c>
      <c r="AU60" s="144">
        <f t="shared" si="20"/>
        <v>-11.48</v>
      </c>
      <c r="AV60" s="144">
        <f t="shared" si="21"/>
        <v>-89.934041269762119</v>
      </c>
      <c r="AW60" s="144">
        <f t="shared" si="22"/>
        <v>49.701165016839184</v>
      </c>
      <c r="AX60" s="144">
        <f t="shared" si="23"/>
        <v>-67.104902220034575</v>
      </c>
      <c r="AZ60" s="15">
        <f t="shared" si="30"/>
        <v>12.831289286737848</v>
      </c>
      <c r="BA60" s="15">
        <f t="shared" si="31"/>
        <v>-4.1607938314329767</v>
      </c>
      <c r="BB60" s="15">
        <f t="shared" si="32"/>
        <v>-29.800000000000004</v>
      </c>
      <c r="BC60" s="15">
        <f t="shared" si="33"/>
        <v>-11.42</v>
      </c>
      <c r="BD60" s="15">
        <f t="shared" si="34"/>
        <v>-32.549504544695139</v>
      </c>
    </row>
    <row r="61" spans="1:56">
      <c r="A61" s="49">
        <v>169</v>
      </c>
      <c r="B61" s="53">
        <v>5</v>
      </c>
      <c r="C61" s="53">
        <v>5</v>
      </c>
      <c r="D61" s="11" t="s">
        <v>73</v>
      </c>
      <c r="E61" s="14">
        <v>5046</v>
      </c>
      <c r="F61" s="14">
        <v>4990</v>
      </c>
      <c r="G61" s="21">
        <v>4916</v>
      </c>
      <c r="H61" s="21">
        <v>4848</v>
      </c>
      <c r="I61" s="21"/>
      <c r="J61" s="15">
        <v>294662.53420430375</v>
      </c>
      <c r="K61" s="21">
        <v>243093.74100410688</v>
      </c>
      <c r="L61" s="131">
        <f t="shared" si="4"/>
        <v>537756.27520841057</v>
      </c>
      <c r="M61" s="131"/>
      <c r="N61" s="21">
        <v>348419.59021290694</v>
      </c>
      <c r="O61" s="21">
        <v>183166.76186588657</v>
      </c>
      <c r="P61" s="21">
        <v>-451949.36767645233</v>
      </c>
      <c r="Q61" s="15">
        <v>173138.29974676573</v>
      </c>
      <c r="R61" s="12">
        <f t="shared" si="5"/>
        <v>252775.28414910697</v>
      </c>
      <c r="S61" s="15"/>
      <c r="T61" s="15">
        <v>348419.59021290694</v>
      </c>
      <c r="U61" s="21">
        <v>95834.853090436067</v>
      </c>
      <c r="V61" s="21">
        <v>-147381.68</v>
      </c>
      <c r="W61" s="21">
        <v>-56435.68</v>
      </c>
      <c r="X61" s="144">
        <f t="shared" si="6"/>
        <v>-451949.36767645233</v>
      </c>
      <c r="Y61" s="15">
        <f t="shared" si="29"/>
        <v>244330.92722278144</v>
      </c>
      <c r="Z61" s="12">
        <f t="shared" si="7"/>
        <v>32818.642849672149</v>
      </c>
      <c r="AA61" s="12"/>
      <c r="AB61" s="15">
        <v>348419.59021290694</v>
      </c>
      <c r="AC61" s="21">
        <v>10081.77092869955</v>
      </c>
      <c r="AD61" s="21">
        <v>-144470.39999999999</v>
      </c>
      <c r="AE61" s="21">
        <v>-55364.159999999996</v>
      </c>
      <c r="AF61" s="131">
        <f t="shared" si="8"/>
        <v>158666.80114160647</v>
      </c>
      <c r="AG61" s="164"/>
      <c r="AH61" s="15">
        <f t="shared" si="9"/>
        <v>58.395270353607557</v>
      </c>
      <c r="AI61" s="15">
        <f t="shared" si="10"/>
        <v>48.175533294511865</v>
      </c>
      <c r="AJ61" s="15">
        <f t="shared" si="11"/>
        <v>106.57080364811942</v>
      </c>
      <c r="AL61" s="144">
        <f t="shared" si="12"/>
        <v>69.823565172927246</v>
      </c>
      <c r="AM61" s="144">
        <f t="shared" si="13"/>
        <v>36.706765904987286</v>
      </c>
      <c r="AN61" s="144">
        <f t="shared" si="14"/>
        <v>-90.571015566423313</v>
      </c>
      <c r="AO61" s="144">
        <f t="shared" si="15"/>
        <v>34.69705405746808</v>
      </c>
      <c r="AP61" s="144">
        <f t="shared" si="16"/>
        <v>50.656369568959313</v>
      </c>
      <c r="AR61" s="144">
        <f t="shared" si="17"/>
        <v>70.874611516051047</v>
      </c>
      <c r="AS61" s="144">
        <f t="shared" si="18"/>
        <v>19.494477845898306</v>
      </c>
      <c r="AT61" s="144">
        <f t="shared" si="19"/>
        <v>-29.979999999999997</v>
      </c>
      <c r="AU61" s="144">
        <f t="shared" si="20"/>
        <v>-11.48</v>
      </c>
      <c r="AV61" s="144">
        <f t="shared" si="21"/>
        <v>-91.93437096754522</v>
      </c>
      <c r="AW61" s="144">
        <f t="shared" si="22"/>
        <v>49.701165016839184</v>
      </c>
      <c r="AX61" s="144">
        <f t="shared" si="23"/>
        <v>6.6758834112433174</v>
      </c>
      <c r="AZ61" s="15">
        <f t="shared" si="30"/>
        <v>71.868727354147467</v>
      </c>
      <c r="BA61" s="15">
        <f t="shared" si="31"/>
        <v>2.0795732113654188</v>
      </c>
      <c r="BB61" s="15">
        <f t="shared" si="32"/>
        <v>-29.799999999999997</v>
      </c>
      <c r="BC61" s="15">
        <f t="shared" si="33"/>
        <v>-11.42</v>
      </c>
      <c r="BD61" s="15">
        <f t="shared" si="34"/>
        <v>32.728300565512889</v>
      </c>
    </row>
    <row r="62" spans="1:56">
      <c r="A62" s="49">
        <v>171</v>
      </c>
      <c r="B62" s="53">
        <v>11</v>
      </c>
      <c r="C62" s="53">
        <v>11</v>
      </c>
      <c r="D62" s="11" t="s">
        <v>74</v>
      </c>
      <c r="E62" s="14">
        <v>4624</v>
      </c>
      <c r="F62" s="14">
        <v>4540</v>
      </c>
      <c r="G62" s="21">
        <v>4590</v>
      </c>
      <c r="H62" s="21">
        <v>4552</v>
      </c>
      <c r="I62" s="21"/>
      <c r="J62" s="15">
        <v>236815.91370217776</v>
      </c>
      <c r="K62" s="21">
        <v>-21394.773749381366</v>
      </c>
      <c r="L62" s="131">
        <f t="shared" si="4"/>
        <v>215421.13995279639</v>
      </c>
      <c r="M62" s="131"/>
      <c r="N62" s="21">
        <v>-11485.531544051584</v>
      </c>
      <c r="O62" s="21">
        <v>-138010.04351563024</v>
      </c>
      <c r="P62" s="21">
        <v>-411192.41067156184</v>
      </c>
      <c r="Q62" s="15">
        <v>157524.62542090507</v>
      </c>
      <c r="R62" s="12">
        <f t="shared" si="5"/>
        <v>-403163.36031033855</v>
      </c>
      <c r="S62" s="15"/>
      <c r="T62" s="15">
        <v>-11485.531544051584</v>
      </c>
      <c r="U62" s="21">
        <v>-81266.329255218458</v>
      </c>
      <c r="V62" s="21">
        <v>-137608.20000000001</v>
      </c>
      <c r="W62" s="21">
        <v>-52693.200000000004</v>
      </c>
      <c r="X62" s="144">
        <f t="shared" si="6"/>
        <v>-411192.41067156184</v>
      </c>
      <c r="Y62" s="15">
        <f t="shared" si="29"/>
        <v>228128.34742729185</v>
      </c>
      <c r="Z62" s="12">
        <f t="shared" si="7"/>
        <v>-466117.32404353999</v>
      </c>
      <c r="AA62" s="12"/>
      <c r="AB62" s="15">
        <v>-11485.531544051584</v>
      </c>
      <c r="AC62" s="21">
        <v>-23086.167534634053</v>
      </c>
      <c r="AD62" s="21">
        <v>-135649.60000000001</v>
      </c>
      <c r="AE62" s="21">
        <v>-51983.839999999997</v>
      </c>
      <c r="AF62" s="131">
        <f t="shared" si="8"/>
        <v>-222205.13907868564</v>
      </c>
      <c r="AG62" s="164"/>
      <c r="AH62" s="15">
        <f t="shared" si="9"/>
        <v>51.214514208948479</v>
      </c>
      <c r="AI62" s="15">
        <f t="shared" si="10"/>
        <v>-4.6268974371499496</v>
      </c>
      <c r="AJ62" s="15">
        <f t="shared" si="11"/>
        <v>46.58761677179853</v>
      </c>
      <c r="AL62" s="144">
        <f t="shared" si="12"/>
        <v>-2.5298527630069567</v>
      </c>
      <c r="AM62" s="144">
        <f t="shared" si="13"/>
        <v>-30.398687999037499</v>
      </c>
      <c r="AN62" s="144">
        <f t="shared" si="14"/>
        <v>-90.571015566423313</v>
      </c>
      <c r="AO62" s="144">
        <f t="shared" si="15"/>
        <v>34.69705405746808</v>
      </c>
      <c r="AP62" s="144">
        <f t="shared" si="16"/>
        <v>-88.802502270999682</v>
      </c>
      <c r="AR62" s="144">
        <f t="shared" si="17"/>
        <v>-2.5022944540417393</v>
      </c>
      <c r="AS62" s="144">
        <f t="shared" si="18"/>
        <v>-17.705082626409251</v>
      </c>
      <c r="AT62" s="144">
        <f t="shared" si="19"/>
        <v>-29.980000000000004</v>
      </c>
      <c r="AU62" s="144">
        <f t="shared" si="20"/>
        <v>-11.48</v>
      </c>
      <c r="AV62" s="144">
        <f t="shared" si="21"/>
        <v>-89.584403196418705</v>
      </c>
      <c r="AW62" s="144">
        <f t="shared" si="22"/>
        <v>49.701165016839184</v>
      </c>
      <c r="AX62" s="144">
        <f t="shared" si="23"/>
        <v>-101.5506152600305</v>
      </c>
      <c r="AZ62" s="15">
        <f t="shared" si="30"/>
        <v>-2.5231835553716135</v>
      </c>
      <c r="BA62" s="15">
        <f t="shared" si="31"/>
        <v>-5.0716536763255826</v>
      </c>
      <c r="BB62" s="15">
        <f t="shared" si="32"/>
        <v>-29.8</v>
      </c>
      <c r="BC62" s="15">
        <f t="shared" si="33"/>
        <v>-11.42</v>
      </c>
      <c r="BD62" s="15">
        <f t="shared" si="34"/>
        <v>-48.814837231697197</v>
      </c>
    </row>
    <row r="63" spans="1:56">
      <c r="A63" s="49">
        <v>172</v>
      </c>
      <c r="B63" s="53">
        <v>13</v>
      </c>
      <c r="C63" s="53">
        <v>13</v>
      </c>
      <c r="D63" s="11" t="s">
        <v>75</v>
      </c>
      <c r="E63" s="14">
        <v>4263</v>
      </c>
      <c r="F63" s="14">
        <v>4171</v>
      </c>
      <c r="G63" s="21">
        <v>4079</v>
      </c>
      <c r="H63" s="21">
        <v>4099</v>
      </c>
      <c r="I63" s="21"/>
      <c r="J63" s="15">
        <v>-193304.1060517905</v>
      </c>
      <c r="K63" s="21">
        <v>-294504.81534340768</v>
      </c>
      <c r="L63" s="131">
        <f t="shared" si="4"/>
        <v>-487808.92139519821</v>
      </c>
      <c r="M63" s="131"/>
      <c r="N63" s="21">
        <v>50478.673624909396</v>
      </c>
      <c r="O63" s="21">
        <v>-87108.356121454301</v>
      </c>
      <c r="P63" s="21">
        <v>-377771.70592755167</v>
      </c>
      <c r="Q63" s="15">
        <v>144721.41247369937</v>
      </c>
      <c r="R63" s="12">
        <f t="shared" si="5"/>
        <v>-269679.9759503972</v>
      </c>
      <c r="S63" s="15"/>
      <c r="T63" s="15">
        <v>50478.673624909396</v>
      </c>
      <c r="U63" s="21">
        <v>-34976.630971635466</v>
      </c>
      <c r="V63" s="21">
        <v>-122288.42</v>
      </c>
      <c r="W63" s="21">
        <v>-46826.92</v>
      </c>
      <c r="X63" s="144">
        <f t="shared" si="6"/>
        <v>-377771.70592755167</v>
      </c>
      <c r="Y63" s="15">
        <f t="shared" si="29"/>
        <v>202731.05210368705</v>
      </c>
      <c r="Z63" s="12">
        <f t="shared" si="7"/>
        <v>-328653.95117059071</v>
      </c>
      <c r="AA63" s="12"/>
      <c r="AB63" s="15">
        <v>50478.673624909396</v>
      </c>
      <c r="AC63" s="21">
        <v>-17629.612513956163</v>
      </c>
      <c r="AD63" s="21">
        <v>-122150.2</v>
      </c>
      <c r="AE63" s="21">
        <v>-46810.58</v>
      </c>
      <c r="AF63" s="131">
        <f t="shared" si="8"/>
        <v>-136111.71888904675</v>
      </c>
      <c r="AG63" s="164"/>
      <c r="AH63" s="15">
        <f t="shared" si="9"/>
        <v>-45.34461788688494</v>
      </c>
      <c r="AI63" s="15">
        <f t="shared" si="10"/>
        <v>-69.083935102840172</v>
      </c>
      <c r="AJ63" s="15">
        <f t="shared" si="11"/>
        <v>-114.42855298972512</v>
      </c>
      <c r="AL63" s="144">
        <f t="shared" si="12"/>
        <v>12.102295282884056</v>
      </c>
      <c r="AM63" s="144">
        <f t="shared" si="13"/>
        <v>-20.88428581190465</v>
      </c>
      <c r="AN63" s="144">
        <f t="shared" si="14"/>
        <v>-90.571015566423313</v>
      </c>
      <c r="AO63" s="144">
        <f t="shared" si="15"/>
        <v>34.69705405746808</v>
      </c>
      <c r="AP63" s="144">
        <f t="shared" si="16"/>
        <v>-64.655952037975837</v>
      </c>
      <c r="AR63" s="144">
        <f t="shared" si="17"/>
        <v>12.375257078918704</v>
      </c>
      <c r="AS63" s="144">
        <f t="shared" si="18"/>
        <v>-8.5748053374933733</v>
      </c>
      <c r="AT63" s="144">
        <f t="shared" si="19"/>
        <v>-29.98</v>
      </c>
      <c r="AU63" s="144">
        <f t="shared" si="20"/>
        <v>-11.48</v>
      </c>
      <c r="AV63" s="144">
        <f t="shared" si="21"/>
        <v>-92.613803855737103</v>
      </c>
      <c r="AW63" s="144">
        <f t="shared" si="22"/>
        <v>49.701165016839191</v>
      </c>
      <c r="AX63" s="144">
        <f t="shared" si="23"/>
        <v>-80.572187097472593</v>
      </c>
      <c r="AZ63" s="15">
        <f t="shared" si="30"/>
        <v>12.314875243939838</v>
      </c>
      <c r="BA63" s="15">
        <f t="shared" si="31"/>
        <v>-4.3009545045026014</v>
      </c>
      <c r="BB63" s="15">
        <f t="shared" si="32"/>
        <v>-29.8</v>
      </c>
      <c r="BC63" s="15">
        <f t="shared" si="33"/>
        <v>-11.42</v>
      </c>
      <c r="BD63" s="15">
        <f t="shared" si="34"/>
        <v>-33.20607926056276</v>
      </c>
    </row>
    <row r="64" spans="1:56">
      <c r="A64" s="49">
        <v>176</v>
      </c>
      <c r="B64" s="53">
        <v>12</v>
      </c>
      <c r="C64" s="53">
        <v>12</v>
      </c>
      <c r="D64" s="11" t="s">
        <v>76</v>
      </c>
      <c r="E64" s="14">
        <v>4444</v>
      </c>
      <c r="F64" s="14">
        <v>4352</v>
      </c>
      <c r="G64" s="21">
        <v>4259</v>
      </c>
      <c r="H64" s="21">
        <v>4160</v>
      </c>
      <c r="I64" s="21"/>
      <c r="J64" s="15">
        <v>-381170.26784384914</v>
      </c>
      <c r="K64" s="21">
        <v>-359656.37924106268</v>
      </c>
      <c r="L64" s="131">
        <f t="shared" si="4"/>
        <v>-740826.64708491182</v>
      </c>
      <c r="M64" s="131"/>
      <c r="N64" s="21">
        <v>-1211231.1006262582</v>
      </c>
      <c r="O64" s="21">
        <v>-866190.05898060987</v>
      </c>
      <c r="P64" s="21">
        <v>-394165.05974507425</v>
      </c>
      <c r="Q64" s="15">
        <v>151001.57925810109</v>
      </c>
      <c r="R64" s="12">
        <f t="shared" si="5"/>
        <v>-2320584.6400938411</v>
      </c>
      <c r="S64" s="15"/>
      <c r="T64" s="15">
        <v>-1211231.1006262582</v>
      </c>
      <c r="U64" s="21">
        <v>-811796.08442966011</v>
      </c>
      <c r="V64" s="21">
        <v>-127684.82</v>
      </c>
      <c r="W64" s="21">
        <v>-48893.32</v>
      </c>
      <c r="X64" s="144">
        <f t="shared" si="6"/>
        <v>-394165.05974507425</v>
      </c>
      <c r="Y64" s="15">
        <f t="shared" si="29"/>
        <v>211677.26180671807</v>
      </c>
      <c r="Z64" s="12">
        <f t="shared" si="7"/>
        <v>-2382093.1229942744</v>
      </c>
      <c r="AA64" s="12"/>
      <c r="AB64" s="15">
        <v>-1211231.1006262582</v>
      </c>
      <c r="AC64" s="21">
        <v>-756025.14526490611</v>
      </c>
      <c r="AD64" s="21">
        <v>-123968</v>
      </c>
      <c r="AE64" s="21">
        <v>-47507.199999999997</v>
      </c>
      <c r="AF64" s="131">
        <f t="shared" si="8"/>
        <v>-2138731.4458911642</v>
      </c>
      <c r="AG64" s="164"/>
      <c r="AH64" s="15">
        <f t="shared" si="9"/>
        <v>-85.771887453611413</v>
      </c>
      <c r="AI64" s="15">
        <f t="shared" si="10"/>
        <v>-80.930778407079814</v>
      </c>
      <c r="AJ64" s="15">
        <f t="shared" si="11"/>
        <v>-166.70266586069124</v>
      </c>
      <c r="AL64" s="144">
        <f t="shared" si="12"/>
        <v>-278.31596981301891</v>
      </c>
      <c r="AM64" s="144">
        <f t="shared" si="13"/>
        <v>-199.03264222900043</v>
      </c>
      <c r="AN64" s="144">
        <f t="shared" si="14"/>
        <v>-90.571015566423313</v>
      </c>
      <c r="AO64" s="144">
        <f t="shared" si="15"/>
        <v>34.69705405746808</v>
      </c>
      <c r="AP64" s="144">
        <f t="shared" si="16"/>
        <v>-533.22257355097452</v>
      </c>
      <c r="AR64" s="144">
        <f t="shared" si="17"/>
        <v>-284.39330843537408</v>
      </c>
      <c r="AS64" s="144">
        <f t="shared" si="18"/>
        <v>-190.60720460898335</v>
      </c>
      <c r="AT64" s="144">
        <f t="shared" si="19"/>
        <v>-29.98</v>
      </c>
      <c r="AU64" s="144">
        <f t="shared" si="20"/>
        <v>-11.48</v>
      </c>
      <c r="AV64" s="144">
        <f t="shared" si="21"/>
        <v>-92.548734384849553</v>
      </c>
      <c r="AW64" s="144">
        <f t="shared" si="22"/>
        <v>49.701165016839184</v>
      </c>
      <c r="AX64" s="144">
        <f t="shared" si="23"/>
        <v>-559.30808241236775</v>
      </c>
      <c r="AZ64" s="15">
        <f t="shared" si="30"/>
        <v>-291.16132226592742</v>
      </c>
      <c r="BA64" s="15">
        <f t="shared" si="31"/>
        <v>-181.73681376560242</v>
      </c>
      <c r="BB64" s="15">
        <f t="shared" si="32"/>
        <v>-29.8</v>
      </c>
      <c r="BC64" s="15">
        <f t="shared" si="33"/>
        <v>-11.42</v>
      </c>
      <c r="BD64" s="15">
        <f t="shared" si="34"/>
        <v>-514.11813603152984</v>
      </c>
    </row>
    <row r="65" spans="1:56">
      <c r="A65" s="49">
        <v>177</v>
      </c>
      <c r="B65" s="53">
        <v>6</v>
      </c>
      <c r="C65" s="53">
        <v>6</v>
      </c>
      <c r="D65" s="11" t="s">
        <v>77</v>
      </c>
      <c r="E65" s="14">
        <v>1786</v>
      </c>
      <c r="F65" s="14">
        <v>1768</v>
      </c>
      <c r="G65" s="21">
        <v>1708</v>
      </c>
      <c r="H65" s="21">
        <v>1668</v>
      </c>
      <c r="I65" s="21"/>
      <c r="J65" s="15">
        <v>357873.34609830112</v>
      </c>
      <c r="K65" s="21">
        <v>363469.13644535554</v>
      </c>
      <c r="L65" s="131">
        <f t="shared" si="4"/>
        <v>721342.4825436566</v>
      </c>
      <c r="M65" s="131"/>
      <c r="N65" s="21">
        <v>360287.54861490434</v>
      </c>
      <c r="O65" s="21">
        <v>331156.68834590359</v>
      </c>
      <c r="P65" s="21">
        <v>-160129.55552143641</v>
      </c>
      <c r="Q65" s="15">
        <v>61344.391573603563</v>
      </c>
      <c r="R65" s="12">
        <f t="shared" si="5"/>
        <v>592659.07301297516</v>
      </c>
      <c r="S65" s="15"/>
      <c r="T65" s="15">
        <v>360287.54861490434</v>
      </c>
      <c r="U65" s="21">
        <v>300214.24050722696</v>
      </c>
      <c r="V65" s="21">
        <v>-51205.840000000004</v>
      </c>
      <c r="W65" s="21">
        <v>-19607.84</v>
      </c>
      <c r="X65" s="144">
        <f t="shared" si="6"/>
        <v>-160129.55552143641</v>
      </c>
      <c r="Y65" s="15">
        <f t="shared" si="29"/>
        <v>84889.58984876133</v>
      </c>
      <c r="Z65" s="12">
        <f t="shared" si="7"/>
        <v>514448.14344945631</v>
      </c>
      <c r="AA65" s="12"/>
      <c r="AB65" s="15">
        <v>360287.54861490434</v>
      </c>
      <c r="AC65" s="21">
        <v>269831.18454290828</v>
      </c>
      <c r="AD65" s="21">
        <v>-49706.400000000001</v>
      </c>
      <c r="AE65" s="21">
        <v>-19048.560000000001</v>
      </c>
      <c r="AF65" s="131">
        <f t="shared" si="8"/>
        <v>561363.77315781254</v>
      </c>
      <c r="AG65" s="164"/>
      <c r="AH65" s="15">
        <f t="shared" si="9"/>
        <v>200.37701349288977</v>
      </c>
      <c r="AI65" s="15">
        <f t="shared" si="10"/>
        <v>203.51015478463356</v>
      </c>
      <c r="AJ65" s="15">
        <f t="shared" si="11"/>
        <v>403.8871682775233</v>
      </c>
      <c r="AL65" s="144">
        <f t="shared" si="12"/>
        <v>203.78255012155222</v>
      </c>
      <c r="AM65" s="144">
        <f t="shared" si="13"/>
        <v>187.30581920017173</v>
      </c>
      <c r="AN65" s="144">
        <f t="shared" si="14"/>
        <v>-90.571015566423313</v>
      </c>
      <c r="AO65" s="144">
        <f t="shared" si="15"/>
        <v>34.69705405746808</v>
      </c>
      <c r="AP65" s="144">
        <f t="shared" si="16"/>
        <v>335.21440781276874</v>
      </c>
      <c r="AR65" s="144">
        <f t="shared" si="17"/>
        <v>210.94118771364424</v>
      </c>
      <c r="AS65" s="144">
        <f t="shared" si="18"/>
        <v>175.76946165528511</v>
      </c>
      <c r="AT65" s="144">
        <f t="shared" si="19"/>
        <v>-29.980000000000004</v>
      </c>
      <c r="AU65" s="144">
        <f t="shared" si="20"/>
        <v>-11.48</v>
      </c>
      <c r="AV65" s="144">
        <f t="shared" si="21"/>
        <v>-93.752667167117337</v>
      </c>
      <c r="AW65" s="144">
        <f t="shared" si="22"/>
        <v>49.701165016839184</v>
      </c>
      <c r="AX65" s="144">
        <f t="shared" si="23"/>
        <v>301.19914721865126</v>
      </c>
      <c r="AZ65" s="15">
        <f t="shared" si="30"/>
        <v>215.99972938543425</v>
      </c>
      <c r="BA65" s="15">
        <f t="shared" si="31"/>
        <v>161.76929528951337</v>
      </c>
      <c r="BB65" s="15">
        <f t="shared" si="32"/>
        <v>-29.8</v>
      </c>
      <c r="BC65" s="15">
        <f t="shared" si="33"/>
        <v>-11.42</v>
      </c>
      <c r="BD65" s="15">
        <f t="shared" si="34"/>
        <v>336.54902467494759</v>
      </c>
    </row>
    <row r="66" spans="1:56">
      <c r="A66" s="49">
        <v>178</v>
      </c>
      <c r="B66" s="53">
        <v>10</v>
      </c>
      <c r="C66" s="53">
        <v>10</v>
      </c>
      <c r="D66" s="11" t="s">
        <v>78</v>
      </c>
      <c r="E66" s="14">
        <v>5887</v>
      </c>
      <c r="F66" s="14">
        <v>5769</v>
      </c>
      <c r="G66" s="21">
        <v>5734</v>
      </c>
      <c r="H66" s="21">
        <v>5674</v>
      </c>
      <c r="I66" s="21"/>
      <c r="J66" s="15">
        <v>832529.17260799883</v>
      </c>
      <c r="K66" s="21">
        <v>363905.56139458384</v>
      </c>
      <c r="L66" s="131">
        <f t="shared" si="4"/>
        <v>1196434.7340025827</v>
      </c>
      <c r="M66" s="131"/>
      <c r="N66" s="21">
        <v>563572.22020073293</v>
      </c>
      <c r="O66" s="21">
        <v>73640.513815721468</v>
      </c>
      <c r="P66" s="21">
        <v>-522504.18880269607</v>
      </c>
      <c r="Q66" s="15">
        <v>200167.30485753334</v>
      </c>
      <c r="R66" s="12">
        <f t="shared" si="5"/>
        <v>314875.85007129167</v>
      </c>
      <c r="S66" s="15"/>
      <c r="T66" s="15">
        <v>563572.22020073293</v>
      </c>
      <c r="U66" s="21">
        <v>-11778.710478037468</v>
      </c>
      <c r="V66" s="21">
        <v>-171905.32</v>
      </c>
      <c r="W66" s="21">
        <v>-65826.320000000007</v>
      </c>
      <c r="X66" s="144">
        <f t="shared" si="6"/>
        <v>-522504.18880269607</v>
      </c>
      <c r="Y66" s="15">
        <f t="shared" si="29"/>
        <v>284986.48020655586</v>
      </c>
      <c r="Z66" s="12">
        <f t="shared" si="7"/>
        <v>76544.161126555235</v>
      </c>
      <c r="AA66" s="12"/>
      <c r="AB66" s="15">
        <v>563572.22020073293</v>
      </c>
      <c r="AC66" s="21">
        <v>-24383.897049391773</v>
      </c>
      <c r="AD66" s="21">
        <v>-169085.2</v>
      </c>
      <c r="AE66" s="21">
        <v>-64797.08</v>
      </c>
      <c r="AF66" s="131">
        <f t="shared" si="8"/>
        <v>305306.04315134115</v>
      </c>
      <c r="AG66" s="164"/>
      <c r="AH66" s="15">
        <f t="shared" si="9"/>
        <v>141.41823893460148</v>
      </c>
      <c r="AI66" s="15">
        <f t="shared" si="10"/>
        <v>61.815111498995044</v>
      </c>
      <c r="AJ66" s="15">
        <f t="shared" si="11"/>
        <v>203.23335043359651</v>
      </c>
      <c r="AL66" s="144">
        <f t="shared" si="12"/>
        <v>97.689759091824044</v>
      </c>
      <c r="AM66" s="144">
        <f t="shared" si="13"/>
        <v>12.764866322711296</v>
      </c>
      <c r="AN66" s="144">
        <f t="shared" si="14"/>
        <v>-90.571015566423313</v>
      </c>
      <c r="AO66" s="144">
        <f t="shared" si="15"/>
        <v>34.69705405746808</v>
      </c>
      <c r="AP66" s="144">
        <f t="shared" si="16"/>
        <v>54.58066390558011</v>
      </c>
      <c r="AR66" s="144">
        <f t="shared" si="17"/>
        <v>98.286051656911923</v>
      </c>
      <c r="AS66" s="144">
        <f t="shared" si="18"/>
        <v>-2.0541873871708178</v>
      </c>
      <c r="AT66" s="144">
        <f t="shared" si="19"/>
        <v>-29.98</v>
      </c>
      <c r="AU66" s="144">
        <f t="shared" si="20"/>
        <v>-11.48</v>
      </c>
      <c r="AV66" s="144">
        <f t="shared" si="21"/>
        <v>-91.123855738175109</v>
      </c>
      <c r="AW66" s="144">
        <f t="shared" si="22"/>
        <v>49.701165016839184</v>
      </c>
      <c r="AX66" s="144">
        <f t="shared" si="23"/>
        <v>13.349173548405169</v>
      </c>
      <c r="AZ66" s="15">
        <f t="shared" si="30"/>
        <v>99.325382481623706</v>
      </c>
      <c r="BA66" s="15">
        <f t="shared" si="31"/>
        <v>-4.2974792120887866</v>
      </c>
      <c r="BB66" s="15">
        <f t="shared" si="32"/>
        <v>-29.8</v>
      </c>
      <c r="BC66" s="15">
        <f t="shared" si="33"/>
        <v>-11.42</v>
      </c>
      <c r="BD66" s="15">
        <f t="shared" si="34"/>
        <v>53.807903269534918</v>
      </c>
    </row>
    <row r="67" spans="1:56">
      <c r="A67" s="49">
        <v>179</v>
      </c>
      <c r="B67" s="53">
        <v>13</v>
      </c>
      <c r="C67" s="53">
        <v>13</v>
      </c>
      <c r="D67" s="11" t="s">
        <v>79</v>
      </c>
      <c r="E67" s="14">
        <v>144473</v>
      </c>
      <c r="F67" s="14">
        <v>145887</v>
      </c>
      <c r="G67" s="21">
        <v>147746</v>
      </c>
      <c r="H67" s="21">
        <v>149194</v>
      </c>
      <c r="I67" s="21"/>
      <c r="J67" s="15">
        <v>-7091614.2941753212</v>
      </c>
      <c r="K67" s="21">
        <v>1130494.3773779264</v>
      </c>
      <c r="L67" s="131">
        <f t="shared" si="4"/>
        <v>-5961119.9167973949</v>
      </c>
      <c r="M67" s="131"/>
      <c r="N67" s="21">
        <v>-16953557.2812845</v>
      </c>
      <c r="O67" s="21">
        <v>-3853268.3305332852</v>
      </c>
      <c r="P67" s="21">
        <v>-13213133.747938799</v>
      </c>
      <c r="Q67" s="15">
        <v>5061849.1252818462</v>
      </c>
      <c r="R67" s="12">
        <f t="shared" si="5"/>
        <v>-28958110.234474733</v>
      </c>
      <c r="S67" s="15"/>
      <c r="T67" s="15">
        <v>-16953557.2812845</v>
      </c>
      <c r="U67" s="21">
        <v>-2029882.8146062607</v>
      </c>
      <c r="V67" s="21">
        <v>-4429425.08</v>
      </c>
      <c r="W67" s="21">
        <v>-1696124.08</v>
      </c>
      <c r="X67" s="144">
        <f t="shared" si="6"/>
        <v>-13213133.747938799</v>
      </c>
      <c r="Y67" s="15">
        <f t="shared" si="29"/>
        <v>7343148.3265779223</v>
      </c>
      <c r="Z67" s="12">
        <f t="shared" si="7"/>
        <v>-30978974.67725163</v>
      </c>
      <c r="AA67" s="12"/>
      <c r="AB67" s="15">
        <v>-16953557.2812845</v>
      </c>
      <c r="AC67" s="21">
        <v>-616622.22028854536</v>
      </c>
      <c r="AD67" s="21">
        <v>-4445981.2</v>
      </c>
      <c r="AE67" s="21">
        <v>-1703795.48</v>
      </c>
      <c r="AF67" s="131">
        <f t="shared" si="8"/>
        <v>-23719956.181573045</v>
      </c>
      <c r="AG67" s="164"/>
      <c r="AH67" s="15">
        <f t="shared" si="9"/>
        <v>-49.086087325488649</v>
      </c>
      <c r="AI67" s="15">
        <f t="shared" si="10"/>
        <v>7.8249526027557144</v>
      </c>
      <c r="AJ67" s="15">
        <f t="shared" si="11"/>
        <v>-41.261134722732933</v>
      </c>
      <c r="AL67" s="144">
        <f t="shared" si="12"/>
        <v>-116.21019886134131</v>
      </c>
      <c r="AM67" s="144">
        <f t="shared" si="13"/>
        <v>-26.41269153888479</v>
      </c>
      <c r="AN67" s="144">
        <f t="shared" si="14"/>
        <v>-90.571015566423313</v>
      </c>
      <c r="AO67" s="144">
        <f t="shared" si="15"/>
        <v>34.69705405746808</v>
      </c>
      <c r="AP67" s="144">
        <f t="shared" si="16"/>
        <v>-198.49685190918132</v>
      </c>
      <c r="AR67" s="144">
        <f t="shared" si="17"/>
        <v>-114.74799508131862</v>
      </c>
      <c r="AS67" s="144">
        <f t="shared" si="18"/>
        <v>-13.739003523657228</v>
      </c>
      <c r="AT67" s="144">
        <f t="shared" si="19"/>
        <v>-29.98</v>
      </c>
      <c r="AU67" s="144">
        <f t="shared" si="20"/>
        <v>-11.48</v>
      </c>
      <c r="AV67" s="144">
        <f t="shared" si="21"/>
        <v>-89.43141437290214</v>
      </c>
      <c r="AW67" s="144">
        <f t="shared" si="22"/>
        <v>49.701165016839184</v>
      </c>
      <c r="AX67" s="144">
        <f t="shared" si="23"/>
        <v>-209.67724796103874</v>
      </c>
      <c r="AZ67" s="15">
        <f t="shared" si="30"/>
        <v>-113.63431023556242</v>
      </c>
      <c r="BA67" s="15">
        <f t="shared" si="31"/>
        <v>-4.1330229117025175</v>
      </c>
      <c r="BB67" s="15">
        <f t="shared" si="32"/>
        <v>-29.8</v>
      </c>
      <c r="BC67" s="15">
        <f t="shared" si="33"/>
        <v>-11.42</v>
      </c>
      <c r="BD67" s="15">
        <f t="shared" si="34"/>
        <v>-158.98733314726493</v>
      </c>
    </row>
    <row r="68" spans="1:56">
      <c r="A68" s="49">
        <v>181</v>
      </c>
      <c r="B68" s="53">
        <v>4</v>
      </c>
      <c r="C68" s="53">
        <v>4</v>
      </c>
      <c r="D68" s="11" t="s">
        <v>80</v>
      </c>
      <c r="E68" s="14">
        <v>1685</v>
      </c>
      <c r="F68" s="14">
        <v>1683</v>
      </c>
      <c r="G68" s="21">
        <v>1682</v>
      </c>
      <c r="H68" s="21">
        <v>1658</v>
      </c>
      <c r="I68" s="21"/>
      <c r="J68" s="15">
        <v>298162.82759963517</v>
      </c>
      <c r="K68" s="21">
        <v>213465.8887162983</v>
      </c>
      <c r="L68" s="131">
        <f t="shared" si="4"/>
        <v>511628.7163159335</v>
      </c>
      <c r="M68" s="131"/>
      <c r="N68" s="21">
        <v>394555.77329883224</v>
      </c>
      <c r="O68" s="21">
        <v>245506.42988037129</v>
      </c>
      <c r="P68" s="21">
        <v>-152431.01919829042</v>
      </c>
      <c r="Q68" s="15">
        <v>58395.141978718777</v>
      </c>
      <c r="R68" s="12">
        <f t="shared" si="5"/>
        <v>546026.32595963194</v>
      </c>
      <c r="S68" s="15"/>
      <c r="T68" s="15">
        <v>394555.77329883224</v>
      </c>
      <c r="U68" s="21">
        <v>216051.59972624638</v>
      </c>
      <c r="V68" s="21">
        <v>-50426.36</v>
      </c>
      <c r="W68" s="21">
        <v>-19309.36</v>
      </c>
      <c r="X68" s="144">
        <f t="shared" si="6"/>
        <v>-152431.01919829042</v>
      </c>
      <c r="Y68" s="15">
        <f t="shared" si="29"/>
        <v>83597.359558323515</v>
      </c>
      <c r="Z68" s="12">
        <f t="shared" si="7"/>
        <v>472037.99338511168</v>
      </c>
      <c r="AA68" s="12"/>
      <c r="AB68" s="15">
        <v>394555.77329883224</v>
      </c>
      <c r="AC68" s="21">
        <v>187129.26760636611</v>
      </c>
      <c r="AD68" s="21">
        <v>-49408.4</v>
      </c>
      <c r="AE68" s="21">
        <v>-18934.36</v>
      </c>
      <c r="AF68" s="131">
        <f t="shared" si="8"/>
        <v>513342.28090519831</v>
      </c>
      <c r="AG68" s="164"/>
      <c r="AH68" s="15">
        <f t="shared" si="9"/>
        <v>176.95123299681612</v>
      </c>
      <c r="AI68" s="15">
        <f t="shared" si="10"/>
        <v>126.68598736872303</v>
      </c>
      <c r="AJ68" s="15">
        <f t="shared" si="11"/>
        <v>303.63722036553918</v>
      </c>
      <c r="AL68" s="144">
        <f t="shared" si="12"/>
        <v>234.43599126490329</v>
      </c>
      <c r="AM68" s="144">
        <f t="shared" si="13"/>
        <v>145.87428988732697</v>
      </c>
      <c r="AN68" s="144">
        <f t="shared" si="14"/>
        <v>-90.571015566423299</v>
      </c>
      <c r="AO68" s="144">
        <f t="shared" si="15"/>
        <v>34.69705405746808</v>
      </c>
      <c r="AP68" s="144">
        <f t="shared" si="16"/>
        <v>324.43631964327506</v>
      </c>
      <c r="AR68" s="144">
        <f t="shared" si="17"/>
        <v>234.57537057005484</v>
      </c>
      <c r="AS68" s="144">
        <f t="shared" si="18"/>
        <v>128.44922694782781</v>
      </c>
      <c r="AT68" s="144">
        <f t="shared" si="19"/>
        <v>-29.98</v>
      </c>
      <c r="AU68" s="144">
        <f t="shared" si="20"/>
        <v>-11.48</v>
      </c>
      <c r="AV68" s="144">
        <f t="shared" si="21"/>
        <v>-90.624862781385502</v>
      </c>
      <c r="AW68" s="144">
        <f t="shared" si="22"/>
        <v>49.701165016839191</v>
      </c>
      <c r="AX68" s="144">
        <f t="shared" si="23"/>
        <v>280.64089975333633</v>
      </c>
      <c r="AZ68" s="15">
        <f t="shared" si="30"/>
        <v>237.97091272547181</v>
      </c>
      <c r="BA68" s="15">
        <f t="shared" si="31"/>
        <v>112.86445573363456</v>
      </c>
      <c r="BB68" s="15">
        <f t="shared" si="32"/>
        <v>-29.8</v>
      </c>
      <c r="BC68" s="15">
        <f t="shared" si="33"/>
        <v>-11.42</v>
      </c>
      <c r="BD68" s="15">
        <f t="shared" si="34"/>
        <v>309.61536845910632</v>
      </c>
    </row>
    <row r="69" spans="1:56">
      <c r="A69" s="49">
        <v>182</v>
      </c>
      <c r="B69" s="53">
        <v>13</v>
      </c>
      <c r="C69" s="53">
        <v>13</v>
      </c>
      <c r="D69" s="11" t="s">
        <v>81</v>
      </c>
      <c r="E69" s="14">
        <v>19767</v>
      </c>
      <c r="F69" s="14">
        <v>19347</v>
      </c>
      <c r="G69" s="21">
        <v>19182</v>
      </c>
      <c r="H69" s="21">
        <v>19116</v>
      </c>
      <c r="I69" s="21"/>
      <c r="J69" s="15">
        <v>1666777.3868203121</v>
      </c>
      <c r="K69" s="21">
        <v>2026097.030260168</v>
      </c>
      <c r="L69" s="131">
        <f t="shared" si="4"/>
        <v>3692874.4170804801</v>
      </c>
      <c r="M69" s="131"/>
      <c r="N69" s="21">
        <v>-1698618.1868244917</v>
      </c>
      <c r="O69" s="21">
        <v>-9319.5581072418336</v>
      </c>
      <c r="P69" s="21">
        <v>-1752277.4381635918</v>
      </c>
      <c r="Q69" s="15">
        <v>671283.90484983497</v>
      </c>
      <c r="R69" s="12">
        <f t="shared" si="5"/>
        <v>-2788931.27824549</v>
      </c>
      <c r="S69" s="15"/>
      <c r="T69" s="15">
        <v>-1698618.1868244917</v>
      </c>
      <c r="U69" s="21">
        <v>-39501.250063891646</v>
      </c>
      <c r="V69" s="21">
        <v>-575076.36</v>
      </c>
      <c r="W69" s="21">
        <v>-220209.36000000002</v>
      </c>
      <c r="X69" s="144">
        <f t="shared" si="6"/>
        <v>-1752277.4381635918</v>
      </c>
      <c r="Y69" s="15">
        <f t="shared" si="29"/>
        <v>953367.7473530093</v>
      </c>
      <c r="Z69" s="12">
        <f t="shared" si="7"/>
        <v>-3332314.8476989656</v>
      </c>
      <c r="AA69" s="12"/>
      <c r="AB69" s="15">
        <v>-1698618.1868244917</v>
      </c>
      <c r="AC69" s="21">
        <v>-81774.182044476111</v>
      </c>
      <c r="AD69" s="21">
        <v>-569656.80000000005</v>
      </c>
      <c r="AE69" s="21">
        <v>-218304.72</v>
      </c>
      <c r="AF69" s="131">
        <f t="shared" si="8"/>
        <v>-2568353.888868968</v>
      </c>
      <c r="AG69" s="164"/>
      <c r="AH69" s="15">
        <f t="shared" si="9"/>
        <v>84.321211454460069</v>
      </c>
      <c r="AI69" s="15">
        <f t="shared" si="10"/>
        <v>102.49896444883736</v>
      </c>
      <c r="AJ69" s="15">
        <f t="shared" si="11"/>
        <v>186.82017590329741</v>
      </c>
      <c r="AL69" s="144">
        <f t="shared" si="12"/>
        <v>-87.797497639142591</v>
      </c>
      <c r="AM69" s="144">
        <f t="shared" si="13"/>
        <v>-0.48170559297264864</v>
      </c>
      <c r="AN69" s="144">
        <f t="shared" si="14"/>
        <v>-90.571015566423313</v>
      </c>
      <c r="AO69" s="144">
        <f t="shared" si="15"/>
        <v>34.69705405746808</v>
      </c>
      <c r="AP69" s="144">
        <f t="shared" si="16"/>
        <v>-144.15316474107044</v>
      </c>
      <c r="AR69" s="144">
        <f t="shared" si="17"/>
        <v>-88.55271540113084</v>
      </c>
      <c r="AS69" s="144">
        <f t="shared" si="18"/>
        <v>-2.059287356057327</v>
      </c>
      <c r="AT69" s="144">
        <f t="shared" si="19"/>
        <v>-29.98</v>
      </c>
      <c r="AU69" s="144">
        <f t="shared" si="20"/>
        <v>-11.48</v>
      </c>
      <c r="AV69" s="144">
        <f t="shared" si="21"/>
        <v>-91.350090614304648</v>
      </c>
      <c r="AW69" s="144">
        <f t="shared" si="22"/>
        <v>49.701165016839191</v>
      </c>
      <c r="AX69" s="144">
        <f t="shared" si="23"/>
        <v>-173.72092835465361</v>
      </c>
      <c r="AZ69" s="15">
        <f t="shared" si="30"/>
        <v>-88.858452962151688</v>
      </c>
      <c r="BA69" s="15">
        <f t="shared" si="31"/>
        <v>-4.2777873009246763</v>
      </c>
      <c r="BB69" s="15">
        <f t="shared" si="32"/>
        <v>-29.8</v>
      </c>
      <c r="BC69" s="15">
        <f t="shared" si="33"/>
        <v>-11.42</v>
      </c>
      <c r="BD69" s="15">
        <f t="shared" si="34"/>
        <v>-134.35624026307639</v>
      </c>
    </row>
    <row r="70" spans="1:56">
      <c r="A70" s="49">
        <v>186</v>
      </c>
      <c r="B70" s="53">
        <v>1</v>
      </c>
      <c r="C70" s="137">
        <v>33</v>
      </c>
      <c r="D70" s="11" t="s">
        <v>82</v>
      </c>
      <c r="E70" s="14">
        <v>45226</v>
      </c>
      <c r="F70" s="14">
        <v>45630</v>
      </c>
      <c r="G70" s="21">
        <v>46490</v>
      </c>
      <c r="H70" s="21">
        <v>46871</v>
      </c>
      <c r="I70" s="21"/>
      <c r="J70" s="15">
        <v>-3409635.4958324749</v>
      </c>
      <c r="K70" s="21">
        <v>-910405.65919543139</v>
      </c>
      <c r="L70" s="131">
        <f t="shared" si="4"/>
        <v>-4320041.1550279064</v>
      </c>
      <c r="M70" s="131"/>
      <c r="N70" s="21">
        <v>-5507718.4701112546</v>
      </c>
      <c r="O70" s="21">
        <v>-1811716.4953633861</v>
      </c>
      <c r="P70" s="21">
        <v>-4132755.4402958956</v>
      </c>
      <c r="Q70" s="15">
        <v>1583226.5766422686</v>
      </c>
      <c r="R70" s="12">
        <f t="shared" si="5"/>
        <v>-9868963.8291282672</v>
      </c>
      <c r="S70" s="15"/>
      <c r="T70" s="15">
        <v>-5507718.4701112546</v>
      </c>
      <c r="U70" s="21">
        <v>-1241404.6711998202</v>
      </c>
      <c r="V70" s="21">
        <v>-1393770.2</v>
      </c>
      <c r="W70" s="21">
        <v>-533705.20000000007</v>
      </c>
      <c r="X70" s="144">
        <f t="shared" si="6"/>
        <v>-4132755.4402958956</v>
      </c>
      <c r="Y70" s="15">
        <f t="shared" si="29"/>
        <v>2310607.161632854</v>
      </c>
      <c r="Z70" s="12">
        <f t="shared" si="7"/>
        <v>-10498746.819974115</v>
      </c>
      <c r="AA70" s="12"/>
      <c r="AB70" s="15">
        <v>-5507718.4701112546</v>
      </c>
      <c r="AC70" s="21">
        <v>-656655.60086716234</v>
      </c>
      <c r="AD70" s="21">
        <v>-1396755.8</v>
      </c>
      <c r="AE70" s="21">
        <v>-535266.81999999995</v>
      </c>
      <c r="AF70" s="131">
        <f t="shared" si="8"/>
        <v>-8096396.6909784172</v>
      </c>
      <c r="AG70" s="164"/>
      <c r="AH70" s="15">
        <f t="shared" si="9"/>
        <v>-75.39104709309855</v>
      </c>
      <c r="AI70" s="15">
        <f t="shared" si="10"/>
        <v>-20.130138840388966</v>
      </c>
      <c r="AJ70" s="15">
        <f t="shared" si="11"/>
        <v>-95.521185933487516</v>
      </c>
      <c r="AL70" s="144">
        <f t="shared" si="12"/>
        <v>-120.7038893296352</v>
      </c>
      <c r="AM70" s="144">
        <f t="shared" si="13"/>
        <v>-39.704503514428801</v>
      </c>
      <c r="AN70" s="144">
        <f t="shared" si="14"/>
        <v>-90.571015566423313</v>
      </c>
      <c r="AO70" s="144">
        <f t="shared" si="15"/>
        <v>34.69705405746808</v>
      </c>
      <c r="AP70" s="144">
        <f t="shared" si="16"/>
        <v>-216.28235435301923</v>
      </c>
      <c r="AR70" s="144">
        <f t="shared" si="17"/>
        <v>-118.4710361391967</v>
      </c>
      <c r="AS70" s="144">
        <f t="shared" si="18"/>
        <v>-26.70261714776985</v>
      </c>
      <c r="AT70" s="144">
        <f t="shared" si="19"/>
        <v>-29.98</v>
      </c>
      <c r="AU70" s="144">
        <f t="shared" si="20"/>
        <v>-11.480000000000002</v>
      </c>
      <c r="AV70" s="144">
        <f t="shared" si="21"/>
        <v>-88.895578410322557</v>
      </c>
      <c r="AW70" s="144">
        <f t="shared" si="22"/>
        <v>49.701165016839191</v>
      </c>
      <c r="AX70" s="144">
        <f t="shared" si="23"/>
        <v>-225.82806668044989</v>
      </c>
      <c r="AZ70" s="15">
        <f t="shared" si="30"/>
        <v>-117.50802138019787</v>
      </c>
      <c r="BA70" s="15">
        <f t="shared" si="31"/>
        <v>-14.009848325556577</v>
      </c>
      <c r="BB70" s="15">
        <f t="shared" si="32"/>
        <v>-29.8</v>
      </c>
      <c r="BC70" s="15">
        <f t="shared" si="33"/>
        <v>-11.419999999999998</v>
      </c>
      <c r="BD70" s="15">
        <f t="shared" si="34"/>
        <v>-172.73786970575446</v>
      </c>
    </row>
    <row r="71" spans="1:56">
      <c r="A71" s="49">
        <v>202</v>
      </c>
      <c r="B71" s="53">
        <v>2</v>
      </c>
      <c r="C71" s="53">
        <v>2</v>
      </c>
      <c r="D71" s="11" t="s">
        <v>83</v>
      </c>
      <c r="E71" s="14">
        <v>35497</v>
      </c>
      <c r="F71" s="14">
        <v>35848</v>
      </c>
      <c r="G71" s="21">
        <v>36339</v>
      </c>
      <c r="H71" s="21">
        <v>36551</v>
      </c>
      <c r="I71" s="21"/>
      <c r="J71" s="15">
        <v>3039877.669067522</v>
      </c>
      <c r="K71" s="21">
        <v>1455677.5783048854</v>
      </c>
      <c r="L71" s="131">
        <f t="shared" si="4"/>
        <v>4495555.2473724075</v>
      </c>
      <c r="M71" s="131"/>
      <c r="N71" s="21">
        <v>5611023.2644015951</v>
      </c>
      <c r="O71" s="21">
        <v>2485267.7389891795</v>
      </c>
      <c r="P71" s="21">
        <v>-3246789.7660251427</v>
      </c>
      <c r="Q71" s="15">
        <v>1243819.9938521157</v>
      </c>
      <c r="R71" s="12">
        <f t="shared" si="5"/>
        <v>6093321.2312177476</v>
      </c>
      <c r="S71" s="15"/>
      <c r="T71" s="15">
        <v>5611023.2644015951</v>
      </c>
      <c r="U71" s="21">
        <v>1857878.1065678671</v>
      </c>
      <c r="V71" s="21">
        <v>-1089443.22</v>
      </c>
      <c r="W71" s="21">
        <v>-417171.72000000003</v>
      </c>
      <c r="X71" s="144">
        <f t="shared" si="6"/>
        <v>-3246789.7660251427</v>
      </c>
      <c r="Y71" s="15">
        <f t="shared" si="29"/>
        <v>1806090.6355469192</v>
      </c>
      <c r="Z71" s="12">
        <f t="shared" si="7"/>
        <v>4521587.3004912389</v>
      </c>
      <c r="AA71" s="12"/>
      <c r="AB71" s="15">
        <v>5611023.2644015951</v>
      </c>
      <c r="AC71" s="21">
        <v>1241830.7139157765</v>
      </c>
      <c r="AD71" s="21">
        <v>-1089219.8</v>
      </c>
      <c r="AE71" s="21">
        <v>-417412.42</v>
      </c>
      <c r="AF71" s="131">
        <f t="shared" si="8"/>
        <v>5346221.7583173718</v>
      </c>
      <c r="AG71" s="164"/>
      <c r="AH71" s="15">
        <f t="shared" si="9"/>
        <v>85.637593854903855</v>
      </c>
      <c r="AI71" s="15">
        <f t="shared" si="10"/>
        <v>41.00846771008495</v>
      </c>
      <c r="AJ71" s="15">
        <f t="shared" si="11"/>
        <v>126.6460615649888</v>
      </c>
      <c r="AL71" s="144">
        <f t="shared" si="12"/>
        <v>156.52263067400119</v>
      </c>
      <c r="AM71" s="144">
        <f t="shared" si="13"/>
        <v>69.327932910878701</v>
      </c>
      <c r="AN71" s="144">
        <f t="shared" si="14"/>
        <v>-90.571015566423313</v>
      </c>
      <c r="AO71" s="144">
        <f t="shared" si="15"/>
        <v>34.69705405746808</v>
      </c>
      <c r="AP71" s="144">
        <f t="shared" si="16"/>
        <v>169.97660207592466</v>
      </c>
      <c r="AR71" s="144">
        <f t="shared" si="17"/>
        <v>154.40775102236151</v>
      </c>
      <c r="AS71" s="144">
        <f t="shared" si="18"/>
        <v>51.126285989374146</v>
      </c>
      <c r="AT71" s="144">
        <f t="shared" si="19"/>
        <v>-29.98</v>
      </c>
      <c r="AU71" s="144">
        <f t="shared" si="20"/>
        <v>-11.48</v>
      </c>
      <c r="AV71" s="144">
        <f t="shared" si="21"/>
        <v>-89.347251328466456</v>
      </c>
      <c r="AW71" s="144">
        <f t="shared" si="22"/>
        <v>49.701165016839184</v>
      </c>
      <c r="AX71" s="144">
        <f t="shared" si="23"/>
        <v>124.4279507001084</v>
      </c>
      <c r="AZ71" s="15">
        <f t="shared" si="30"/>
        <v>153.5121683237557</v>
      </c>
      <c r="BA71" s="15">
        <f t="shared" si="31"/>
        <v>33.975286966588506</v>
      </c>
      <c r="BB71" s="15">
        <f t="shared" si="32"/>
        <v>-29.8</v>
      </c>
      <c r="BC71" s="15">
        <f t="shared" si="33"/>
        <v>-11.42</v>
      </c>
      <c r="BD71" s="15">
        <f t="shared" si="34"/>
        <v>146.26745529034423</v>
      </c>
    </row>
    <row r="72" spans="1:56">
      <c r="A72" s="49">
        <v>204</v>
      </c>
      <c r="B72" s="53">
        <v>11</v>
      </c>
      <c r="C72" s="53">
        <v>11</v>
      </c>
      <c r="D72" s="11" t="s">
        <v>84</v>
      </c>
      <c r="E72" s="14">
        <v>2778</v>
      </c>
      <c r="F72" s="14">
        <v>2689</v>
      </c>
      <c r="G72" s="21">
        <v>2628</v>
      </c>
      <c r="H72" s="21">
        <v>2589</v>
      </c>
      <c r="I72" s="21"/>
      <c r="J72" s="15">
        <v>-472564.01996446296</v>
      </c>
      <c r="K72" s="21">
        <v>-725824.72209087736</v>
      </c>
      <c r="L72" s="131">
        <f t="shared" si="4"/>
        <v>-1198388.7420553402</v>
      </c>
      <c r="M72" s="131"/>
      <c r="N72" s="21">
        <v>-781894.76511632674</v>
      </c>
      <c r="O72" s="21">
        <v>-903251.55099046126</v>
      </c>
      <c r="P72" s="21">
        <v>-243545.46085811229</v>
      </c>
      <c r="Q72" s="15">
        <v>93300.378360531671</v>
      </c>
      <c r="R72" s="12">
        <f t="shared" si="5"/>
        <v>-1835391.3986043683</v>
      </c>
      <c r="S72" s="15"/>
      <c r="T72" s="15">
        <v>-781894.76511632674</v>
      </c>
      <c r="U72" s="21">
        <v>-869642.77397586929</v>
      </c>
      <c r="V72" s="21">
        <v>-78787.44</v>
      </c>
      <c r="W72" s="21">
        <v>-30169.440000000002</v>
      </c>
      <c r="X72" s="144">
        <f t="shared" si="6"/>
        <v>-243545.46085811229</v>
      </c>
      <c r="Y72" s="15">
        <f t="shared" si="29"/>
        <v>130614.66166425338</v>
      </c>
      <c r="Z72" s="12">
        <f t="shared" si="7"/>
        <v>-1873425.2182860549</v>
      </c>
      <c r="AA72" s="12"/>
      <c r="AB72" s="15">
        <v>-781894.76511632674</v>
      </c>
      <c r="AC72" s="21">
        <v>-835183.20241933805</v>
      </c>
      <c r="AD72" s="21">
        <v>-77152.2</v>
      </c>
      <c r="AE72" s="21">
        <v>-29566.38</v>
      </c>
      <c r="AF72" s="131">
        <f t="shared" si="8"/>
        <v>-1723796.5475356646</v>
      </c>
      <c r="AG72" s="164"/>
      <c r="AH72" s="15">
        <f t="shared" si="9"/>
        <v>-170.10943843213209</v>
      </c>
      <c r="AI72" s="15">
        <f t="shared" si="10"/>
        <v>-261.27599787288602</v>
      </c>
      <c r="AJ72" s="15">
        <f t="shared" si="11"/>
        <v>-431.38543630501806</v>
      </c>
      <c r="AL72" s="144">
        <f t="shared" si="12"/>
        <v>-290.77529383277306</v>
      </c>
      <c r="AM72" s="144">
        <f t="shared" si="13"/>
        <v>-335.90611788414327</v>
      </c>
      <c r="AN72" s="144">
        <f t="shared" si="14"/>
        <v>-90.571015566423313</v>
      </c>
      <c r="AO72" s="144">
        <f t="shared" si="15"/>
        <v>34.69705405746808</v>
      </c>
      <c r="AP72" s="144">
        <f t="shared" si="16"/>
        <v>-682.55537322587145</v>
      </c>
      <c r="AR72" s="144">
        <f t="shared" si="17"/>
        <v>-297.5246442603983</v>
      </c>
      <c r="AS72" s="144">
        <f t="shared" si="18"/>
        <v>-330.91429755550581</v>
      </c>
      <c r="AT72" s="144">
        <f t="shared" si="19"/>
        <v>-29.98</v>
      </c>
      <c r="AU72" s="144">
        <f t="shared" si="20"/>
        <v>-11.48</v>
      </c>
      <c r="AV72" s="144">
        <f t="shared" si="21"/>
        <v>-92.673310828809846</v>
      </c>
      <c r="AW72" s="144">
        <f t="shared" si="22"/>
        <v>49.701165016839184</v>
      </c>
      <c r="AX72" s="144">
        <f t="shared" si="23"/>
        <v>-712.87108762787477</v>
      </c>
      <c r="AZ72" s="15">
        <f t="shared" si="30"/>
        <v>-302.0064755180868</v>
      </c>
      <c r="BA72" s="15">
        <f t="shared" si="31"/>
        <v>-322.58910869808346</v>
      </c>
      <c r="BB72" s="15">
        <f t="shared" si="32"/>
        <v>-29.799999999999997</v>
      </c>
      <c r="BC72" s="15">
        <f t="shared" si="33"/>
        <v>-11.42</v>
      </c>
      <c r="BD72" s="15">
        <f t="shared" si="34"/>
        <v>-665.81558421617024</v>
      </c>
    </row>
    <row r="73" spans="1:56">
      <c r="A73" s="49">
        <v>205</v>
      </c>
      <c r="B73" s="53">
        <v>18</v>
      </c>
      <c r="C73" s="53">
        <v>18</v>
      </c>
      <c r="D73" s="11" t="s">
        <v>85</v>
      </c>
      <c r="E73" s="14">
        <v>36493</v>
      </c>
      <c r="F73" s="14">
        <v>36297</v>
      </c>
      <c r="G73" s="21">
        <v>36513</v>
      </c>
      <c r="H73" s="21">
        <v>36433</v>
      </c>
      <c r="I73" s="21"/>
      <c r="J73" s="15">
        <v>-7752867.8544950169</v>
      </c>
      <c r="K73" s="21">
        <v>-4898872.5916404137</v>
      </c>
      <c r="L73" s="131">
        <f t="shared" si="4"/>
        <v>-12651740.446135432</v>
      </c>
      <c r="M73" s="131"/>
      <c r="N73" s="21">
        <v>-5505661.1376929609</v>
      </c>
      <c r="O73" s="21">
        <v>-3007442.9254161492</v>
      </c>
      <c r="P73" s="21">
        <v>-3287456.1520144669</v>
      </c>
      <c r="Q73" s="15">
        <v>1259398.9711239189</v>
      </c>
      <c r="R73" s="12">
        <f t="shared" si="5"/>
        <v>-10541161.24399966</v>
      </c>
      <c r="S73" s="15"/>
      <c r="T73" s="15">
        <v>-5505661.1376929609</v>
      </c>
      <c r="U73" s="21">
        <v>-2553780.6794888005</v>
      </c>
      <c r="V73" s="21">
        <v>-1094659.74</v>
      </c>
      <c r="W73" s="21">
        <v>-419169.24</v>
      </c>
      <c r="X73" s="144">
        <f t="shared" si="6"/>
        <v>-3287456.1520144669</v>
      </c>
      <c r="Y73" s="15">
        <f t="shared" si="29"/>
        <v>1814738.638259849</v>
      </c>
      <c r="Z73" s="12">
        <f t="shared" si="7"/>
        <v>-11045988.310936378</v>
      </c>
      <c r="AA73" s="12"/>
      <c r="AB73" s="15">
        <v>-5505661.1376929609</v>
      </c>
      <c r="AC73" s="21">
        <v>-2088634.1310368064</v>
      </c>
      <c r="AD73" s="21">
        <v>-1085703.4000000001</v>
      </c>
      <c r="AE73" s="21">
        <v>-416064.86</v>
      </c>
      <c r="AF73" s="131">
        <f t="shared" si="8"/>
        <v>-9096063.5287297666</v>
      </c>
      <c r="AG73" s="164"/>
      <c r="AH73" s="15">
        <f t="shared" si="9"/>
        <v>-212.44808194708619</v>
      </c>
      <c r="AI73" s="15">
        <f t="shared" si="10"/>
        <v>-134.24143237443931</v>
      </c>
      <c r="AJ73" s="15">
        <f t="shared" si="11"/>
        <v>-346.68951432152556</v>
      </c>
      <c r="AL73" s="144">
        <f t="shared" si="12"/>
        <v>-151.6836415597146</v>
      </c>
      <c r="AM73" s="144">
        <f t="shared" si="13"/>
        <v>-82.85651501270489</v>
      </c>
      <c r="AN73" s="144">
        <f t="shared" si="14"/>
        <v>-90.571015566423313</v>
      </c>
      <c r="AO73" s="144">
        <f t="shared" si="15"/>
        <v>34.69705405746808</v>
      </c>
      <c r="AP73" s="144">
        <f t="shared" si="16"/>
        <v>-290.4141180813748</v>
      </c>
      <c r="AR73" s="144">
        <f t="shared" si="17"/>
        <v>-150.78632645066034</v>
      </c>
      <c r="AS73" s="144">
        <f t="shared" si="18"/>
        <v>-69.941683222107201</v>
      </c>
      <c r="AT73" s="144">
        <f t="shared" si="19"/>
        <v>-29.98</v>
      </c>
      <c r="AU73" s="144">
        <f t="shared" si="20"/>
        <v>-11.48</v>
      </c>
      <c r="AV73" s="144">
        <f t="shared" si="21"/>
        <v>-90.035224495781421</v>
      </c>
      <c r="AW73" s="144">
        <f t="shared" si="22"/>
        <v>49.701165016839184</v>
      </c>
      <c r="AX73" s="144">
        <f t="shared" si="23"/>
        <v>-302.52206915170973</v>
      </c>
      <c r="AZ73" s="15">
        <f t="shared" si="30"/>
        <v>-151.11742479875281</v>
      </c>
      <c r="BA73" s="15">
        <f t="shared" si="31"/>
        <v>-57.328085280838977</v>
      </c>
      <c r="BB73" s="15">
        <f t="shared" si="32"/>
        <v>-29.800000000000004</v>
      </c>
      <c r="BC73" s="15">
        <f t="shared" si="33"/>
        <v>-11.42</v>
      </c>
      <c r="BD73" s="15">
        <f t="shared" si="34"/>
        <v>-249.66551007959177</v>
      </c>
    </row>
    <row r="74" spans="1:56">
      <c r="A74" s="49">
        <v>208</v>
      </c>
      <c r="B74" s="53">
        <v>17</v>
      </c>
      <c r="C74" s="53">
        <v>17</v>
      </c>
      <c r="D74" s="11" t="s">
        <v>86</v>
      </c>
      <c r="E74" s="14">
        <v>12412</v>
      </c>
      <c r="F74" s="14">
        <v>12335</v>
      </c>
      <c r="G74" s="21">
        <v>12372</v>
      </c>
      <c r="H74" s="21">
        <v>12271</v>
      </c>
      <c r="I74" s="21"/>
      <c r="J74" s="15">
        <v>1591114.3300373671</v>
      </c>
      <c r="K74" s="21">
        <v>714745.30689145578</v>
      </c>
      <c r="L74" s="131">
        <f t="shared" si="4"/>
        <v>2305859.6369288228</v>
      </c>
      <c r="M74" s="131"/>
      <c r="N74" s="21">
        <v>1090660.0327865274</v>
      </c>
      <c r="O74" s="21">
        <v>144666.13464401322</v>
      </c>
      <c r="P74" s="21">
        <v>-1117193.4770118315</v>
      </c>
      <c r="Q74" s="15">
        <v>427988.16179886874</v>
      </c>
      <c r="R74" s="12">
        <f t="shared" si="5"/>
        <v>546120.85221757786</v>
      </c>
      <c r="S74" s="15"/>
      <c r="T74" s="15">
        <v>1090660.0327865274</v>
      </c>
      <c r="U74" s="21">
        <v>-25184.675636434768</v>
      </c>
      <c r="V74" s="21">
        <v>-370912.56</v>
      </c>
      <c r="W74" s="21">
        <v>-142030.56</v>
      </c>
      <c r="X74" s="144">
        <f t="shared" si="6"/>
        <v>-1117193.4770118315</v>
      </c>
      <c r="Y74" s="15">
        <f t="shared" si="29"/>
        <v>614902.81358833448</v>
      </c>
      <c r="Z74" s="12">
        <f t="shared" si="7"/>
        <v>50241.573726595612</v>
      </c>
      <c r="AA74" s="12"/>
      <c r="AB74" s="15">
        <v>1090660.0327865274</v>
      </c>
      <c r="AC74" s="21">
        <v>-52136.482944054005</v>
      </c>
      <c r="AD74" s="21">
        <v>-365675.8</v>
      </c>
      <c r="AE74" s="21">
        <v>-140134.82</v>
      </c>
      <c r="AF74" s="131">
        <f t="shared" si="8"/>
        <v>532712.92984247324</v>
      </c>
      <c r="AG74" s="164"/>
      <c r="AH74" s="15">
        <f t="shared" si="9"/>
        <v>128.19161537523098</v>
      </c>
      <c r="AI74" s="15">
        <f t="shared" si="10"/>
        <v>57.585023114039302</v>
      </c>
      <c r="AJ74" s="15">
        <f t="shared" si="11"/>
        <v>185.77663848927028</v>
      </c>
      <c r="AL74" s="144">
        <f t="shared" si="12"/>
        <v>88.419945908919942</v>
      </c>
      <c r="AM74" s="144">
        <f t="shared" si="13"/>
        <v>11.728101714147808</v>
      </c>
      <c r="AN74" s="144">
        <f t="shared" si="14"/>
        <v>-90.571015566423313</v>
      </c>
      <c r="AO74" s="144">
        <f t="shared" si="15"/>
        <v>34.69705405746808</v>
      </c>
      <c r="AP74" s="144">
        <f t="shared" si="16"/>
        <v>44.274086114112514</v>
      </c>
      <c r="AR74" s="144">
        <f t="shared" si="17"/>
        <v>88.155515097520805</v>
      </c>
      <c r="AS74" s="144">
        <f t="shared" si="18"/>
        <v>-2.0356187872966998</v>
      </c>
      <c r="AT74" s="144">
        <f t="shared" si="19"/>
        <v>-29.98</v>
      </c>
      <c r="AU74" s="144">
        <f t="shared" si="20"/>
        <v>-11.48</v>
      </c>
      <c r="AV74" s="144">
        <f t="shared" si="21"/>
        <v>-90.300151714503031</v>
      </c>
      <c r="AW74" s="144">
        <f t="shared" si="22"/>
        <v>49.701165016839191</v>
      </c>
      <c r="AX74" s="144">
        <f t="shared" si="23"/>
        <v>4.0609096125602662</v>
      </c>
      <c r="AZ74" s="15">
        <f t="shared" si="30"/>
        <v>88.88110445656649</v>
      </c>
      <c r="BA74" s="15">
        <f t="shared" si="31"/>
        <v>-4.24875584256002</v>
      </c>
      <c r="BB74" s="15">
        <f t="shared" si="32"/>
        <v>-29.8</v>
      </c>
      <c r="BC74" s="15">
        <f t="shared" si="33"/>
        <v>-11.42</v>
      </c>
      <c r="BD74" s="15">
        <f t="shared" si="34"/>
        <v>43.412348614006454</v>
      </c>
    </row>
    <row r="75" spans="1:56">
      <c r="A75" s="49">
        <v>211</v>
      </c>
      <c r="B75" s="53">
        <v>6</v>
      </c>
      <c r="C75" s="53">
        <v>6</v>
      </c>
      <c r="D75" s="11" t="s">
        <v>87</v>
      </c>
      <c r="E75" s="14">
        <v>32622</v>
      </c>
      <c r="F75" s="14">
        <v>32959</v>
      </c>
      <c r="G75" s="21">
        <v>33473</v>
      </c>
      <c r="H75" s="21">
        <v>33951</v>
      </c>
      <c r="I75" s="21"/>
      <c r="J75" s="15">
        <v>684931.9172317225</v>
      </c>
      <c r="K75" s="21">
        <v>280472.81638252817</v>
      </c>
      <c r="L75" s="131">
        <f t="shared" ref="L75:L138" si="35">SUM(J75:K75)</f>
        <v>965404.73361425067</v>
      </c>
      <c r="M75" s="131"/>
      <c r="N75" s="21">
        <v>227491.82921693509</v>
      </c>
      <c r="O75" s="21">
        <v>15149.9242375013</v>
      </c>
      <c r="P75" s="21">
        <v>-2985130.1020537461</v>
      </c>
      <c r="Q75" s="15">
        <v>1143580.2046800905</v>
      </c>
      <c r="R75" s="12">
        <f t="shared" ref="R75:R138" si="36">SUM(N75:Q75)</f>
        <v>-1598908.143919219</v>
      </c>
      <c r="S75" s="15"/>
      <c r="T75" s="15">
        <v>227491.82921693509</v>
      </c>
      <c r="U75" s="21">
        <v>-67293.208293575473</v>
      </c>
      <c r="V75" s="21">
        <v>-1003520.54</v>
      </c>
      <c r="W75" s="21">
        <v>-384270.04000000004</v>
      </c>
      <c r="X75" s="144">
        <f t="shared" ref="X75:X138" si="37">P75</f>
        <v>-2985130.1020537461</v>
      </c>
      <c r="Y75" s="15">
        <f t="shared" si="29"/>
        <v>1663647.0966086581</v>
      </c>
      <c r="Z75" s="12">
        <f t="shared" ref="Z75:Z138" si="38">SUM(T75:Y75)</f>
        <v>-2549074.9645217285</v>
      </c>
      <c r="AA75" s="12"/>
      <c r="AB75" s="15">
        <v>227491.82921693509</v>
      </c>
      <c r="AC75" s="21">
        <v>-139308.17522116547</v>
      </c>
      <c r="AD75" s="21">
        <v>-1011739.8</v>
      </c>
      <c r="AE75" s="21">
        <v>-387720.42</v>
      </c>
      <c r="AF75" s="131">
        <f t="shared" ref="AF75:AF138" si="39">SUM(AB75:AE75)</f>
        <v>-1311276.5660042304</v>
      </c>
      <c r="AG75" s="164"/>
      <c r="AH75" s="15">
        <f t="shared" ref="AH75:AH138" si="40">J75/E75</f>
        <v>20.996012422037964</v>
      </c>
      <c r="AI75" s="15">
        <f t="shared" ref="AI75:AI138" si="41">K75/E75</f>
        <v>8.5976585243862473</v>
      </c>
      <c r="AJ75" s="15">
        <f t="shared" ref="AJ75:AJ138" si="42">L75/E75</f>
        <v>29.593670946424211</v>
      </c>
      <c r="AL75" s="144">
        <f t="shared" ref="AL75:AL138" si="43">N75/F75</f>
        <v>6.9022673387218996</v>
      </c>
      <c r="AM75" s="144">
        <f t="shared" ref="AM75:AM138" si="44">O75/F75</f>
        <v>0.45965970561914199</v>
      </c>
      <c r="AN75" s="144">
        <f t="shared" ref="AN75:AN138" si="45">P75/F75</f>
        <v>-90.571015566423313</v>
      </c>
      <c r="AO75" s="144">
        <f t="shared" ref="AO75:AO138" si="46">Q75/F75</f>
        <v>34.69705405746808</v>
      </c>
      <c r="AP75" s="144">
        <f t="shared" ref="AP75:AP138" si="47">R75/F75</f>
        <v>-48.512034464614189</v>
      </c>
      <c r="AR75" s="144">
        <f t="shared" ref="AR75:AR138" si="48">T75/$G75</f>
        <v>6.7962784697199261</v>
      </c>
      <c r="AS75" s="144">
        <f t="shared" ref="AS75:AS138" si="49">U75/$G75</f>
        <v>-2.0103727868304446</v>
      </c>
      <c r="AT75" s="144">
        <f t="shared" ref="AT75:AT138" si="50">V75/$G75</f>
        <v>-29.98</v>
      </c>
      <c r="AU75" s="144">
        <f t="shared" ref="AU75:AU138" si="51">W75/$G75</f>
        <v>-11.48</v>
      </c>
      <c r="AV75" s="144">
        <f t="shared" ref="AV75:AV138" si="52">X75/$G75</f>
        <v>-89.180237864958215</v>
      </c>
      <c r="AW75" s="144">
        <f t="shared" ref="AW75:AW138" si="53">Y75/$G75</f>
        <v>49.701165016839184</v>
      </c>
      <c r="AX75" s="144">
        <f t="shared" ref="AX75:AX138" si="54">Z75/$G75</f>
        <v>-76.153167165229547</v>
      </c>
      <c r="AZ75" s="15">
        <f t="shared" si="30"/>
        <v>6.7005928902516887</v>
      </c>
      <c r="BA75" s="15">
        <f t="shared" si="31"/>
        <v>-4.1032127248436119</v>
      </c>
      <c r="BB75" s="15">
        <f t="shared" si="32"/>
        <v>-29.8</v>
      </c>
      <c r="BC75" s="15">
        <f t="shared" si="33"/>
        <v>-11.42</v>
      </c>
      <c r="BD75" s="15">
        <f t="shared" si="34"/>
        <v>-38.622619834591923</v>
      </c>
    </row>
    <row r="76" spans="1:56">
      <c r="A76" s="49">
        <v>213</v>
      </c>
      <c r="B76" s="53">
        <v>10</v>
      </c>
      <c r="C76" s="53">
        <v>10</v>
      </c>
      <c r="D76" s="11" t="s">
        <v>88</v>
      </c>
      <c r="E76" s="14">
        <v>5230</v>
      </c>
      <c r="F76" s="14">
        <v>5154</v>
      </c>
      <c r="G76" s="21">
        <v>5114</v>
      </c>
      <c r="H76" s="21">
        <v>5062</v>
      </c>
      <c r="I76" s="21"/>
      <c r="J76" s="15">
        <v>-135640.18013436309</v>
      </c>
      <c r="K76" s="21">
        <v>66922.726256264737</v>
      </c>
      <c r="L76" s="131">
        <f t="shared" si="35"/>
        <v>-68717.453878098357</v>
      </c>
      <c r="M76" s="131"/>
      <c r="N76" s="21">
        <v>-469288.93150539533</v>
      </c>
      <c r="O76" s="21">
        <v>-99885.930040019972</v>
      </c>
      <c r="P76" s="21">
        <v>-466803.01422934578</v>
      </c>
      <c r="Q76" s="15">
        <v>178828.6166121905</v>
      </c>
      <c r="R76" s="12">
        <f t="shared" si="36"/>
        <v>-857149.2591625707</v>
      </c>
      <c r="S76" s="15"/>
      <c r="T76" s="15">
        <v>-469288.93150539533</v>
      </c>
      <c r="U76" s="21">
        <v>-35468.065877429173</v>
      </c>
      <c r="V76" s="21">
        <v>-153317.72</v>
      </c>
      <c r="W76" s="21">
        <v>-58708.72</v>
      </c>
      <c r="X76" s="144">
        <f t="shared" si="37"/>
        <v>-466803.01422934578</v>
      </c>
      <c r="Y76" s="15">
        <f t="shared" ref="Y76:Y139" si="55">G76/$G$10*277000000</f>
        <v>254171.7578961156</v>
      </c>
      <c r="Z76" s="12">
        <f t="shared" si="38"/>
        <v>-929414.69371605478</v>
      </c>
      <c r="AA76" s="12"/>
      <c r="AB76" s="15">
        <v>-469288.93150539533</v>
      </c>
      <c r="AC76" s="21">
        <v>-21784.469646830508</v>
      </c>
      <c r="AD76" s="21">
        <v>-150847.6</v>
      </c>
      <c r="AE76" s="21">
        <v>-57808.04</v>
      </c>
      <c r="AF76" s="131">
        <f t="shared" si="39"/>
        <v>-699729.04115222592</v>
      </c>
      <c r="AG76" s="164"/>
      <c r="AH76" s="15">
        <f t="shared" si="40"/>
        <v>-25.935024882287397</v>
      </c>
      <c r="AI76" s="15">
        <f t="shared" si="41"/>
        <v>12.79593236257452</v>
      </c>
      <c r="AJ76" s="15">
        <f t="shared" si="42"/>
        <v>-13.139092519712879</v>
      </c>
      <c r="AL76" s="144">
        <f t="shared" si="43"/>
        <v>-91.053343326619199</v>
      </c>
      <c r="AM76" s="144">
        <f t="shared" si="44"/>
        <v>-19.380273581688005</v>
      </c>
      <c r="AN76" s="144">
        <f t="shared" si="45"/>
        <v>-90.571015566423313</v>
      </c>
      <c r="AO76" s="144">
        <f t="shared" si="46"/>
        <v>34.69705405746808</v>
      </c>
      <c r="AP76" s="144">
        <f t="shared" si="47"/>
        <v>-166.30757841726245</v>
      </c>
      <c r="AR76" s="144">
        <f t="shared" si="48"/>
        <v>-91.765532167656502</v>
      </c>
      <c r="AS76" s="144">
        <f t="shared" si="49"/>
        <v>-6.9354841371586184</v>
      </c>
      <c r="AT76" s="144">
        <f t="shared" si="50"/>
        <v>-29.98</v>
      </c>
      <c r="AU76" s="144">
        <f t="shared" si="51"/>
        <v>-11.48</v>
      </c>
      <c r="AV76" s="144">
        <f t="shared" si="52"/>
        <v>-91.27943180081067</v>
      </c>
      <c r="AW76" s="144">
        <f t="shared" si="53"/>
        <v>49.701165016839184</v>
      </c>
      <c r="AX76" s="144">
        <f t="shared" si="54"/>
        <v>-181.73928308878664</v>
      </c>
      <c r="AZ76" s="15">
        <f t="shared" si="30"/>
        <v>-92.708204564479516</v>
      </c>
      <c r="BA76" s="15">
        <f t="shared" si="31"/>
        <v>-4.3035301554386622</v>
      </c>
      <c r="BB76" s="15">
        <f t="shared" si="32"/>
        <v>-29.8</v>
      </c>
      <c r="BC76" s="15">
        <f t="shared" si="33"/>
        <v>-11.42</v>
      </c>
      <c r="BD76" s="15">
        <f t="shared" si="34"/>
        <v>-138.23173471991819</v>
      </c>
    </row>
    <row r="77" spans="1:56">
      <c r="A77" s="49">
        <v>214</v>
      </c>
      <c r="B77" s="53">
        <v>4</v>
      </c>
      <c r="C77" s="53">
        <v>4</v>
      </c>
      <c r="D77" s="11" t="s">
        <v>89</v>
      </c>
      <c r="E77" s="14">
        <v>12662</v>
      </c>
      <c r="F77" s="14">
        <v>12528</v>
      </c>
      <c r="G77" s="21">
        <v>12394</v>
      </c>
      <c r="H77" s="21">
        <v>12478</v>
      </c>
      <c r="I77" s="21"/>
      <c r="J77" s="15">
        <v>218342.51649319506</v>
      </c>
      <c r="K77" s="21">
        <v>823608.0857681433</v>
      </c>
      <c r="L77" s="131">
        <f t="shared" si="35"/>
        <v>1041950.6022613384</v>
      </c>
      <c r="M77" s="131"/>
      <c r="N77" s="21">
        <v>-359613.47144234675</v>
      </c>
      <c r="O77" s="21">
        <v>197904.26069341192</v>
      </c>
      <c r="P77" s="21">
        <v>-1134673.6830161512</v>
      </c>
      <c r="Q77" s="15">
        <v>434684.69323196012</v>
      </c>
      <c r="R77" s="12">
        <f t="shared" si="36"/>
        <v>-861698.20053312602</v>
      </c>
      <c r="S77" s="15"/>
      <c r="T77" s="15">
        <v>-359613.47144234675</v>
      </c>
      <c r="U77" s="21">
        <v>-21353.084624993669</v>
      </c>
      <c r="V77" s="21">
        <v>-371572.12</v>
      </c>
      <c r="W77" s="21">
        <v>-142283.12</v>
      </c>
      <c r="X77" s="144">
        <f t="shared" si="37"/>
        <v>-1134673.6830161512</v>
      </c>
      <c r="Y77" s="15">
        <f t="shared" si="55"/>
        <v>615996.23921870487</v>
      </c>
      <c r="Z77" s="12">
        <f t="shared" si="38"/>
        <v>-1413499.2398647866</v>
      </c>
      <c r="AA77" s="12"/>
      <c r="AB77" s="15">
        <v>-359613.47144234675</v>
      </c>
      <c r="AC77" s="21">
        <v>-52952.238210223637</v>
      </c>
      <c r="AD77" s="21">
        <v>-371844.4</v>
      </c>
      <c r="AE77" s="21">
        <v>-142498.76</v>
      </c>
      <c r="AF77" s="131">
        <f t="shared" si="39"/>
        <v>-926908.86965257046</v>
      </c>
      <c r="AG77" s="164"/>
      <c r="AH77" s="15">
        <f t="shared" si="40"/>
        <v>17.243920114768208</v>
      </c>
      <c r="AI77" s="15">
        <f t="shared" si="41"/>
        <v>65.045655170442529</v>
      </c>
      <c r="AJ77" s="15">
        <f t="shared" si="42"/>
        <v>82.289575285210745</v>
      </c>
      <c r="AL77" s="144">
        <f t="shared" si="43"/>
        <v>-28.704779010404433</v>
      </c>
      <c r="AM77" s="144">
        <f t="shared" si="44"/>
        <v>15.796955674761488</v>
      </c>
      <c r="AN77" s="144">
        <f t="shared" si="45"/>
        <v>-90.571015566423313</v>
      </c>
      <c r="AO77" s="144">
        <f t="shared" si="46"/>
        <v>34.69705405746808</v>
      </c>
      <c r="AP77" s="144">
        <f t="shared" si="47"/>
        <v>-68.781784844598178</v>
      </c>
      <c r="AR77" s="144">
        <f t="shared" si="48"/>
        <v>-29.015125983729767</v>
      </c>
      <c r="AS77" s="144">
        <f t="shared" si="49"/>
        <v>-1.7228565939159004</v>
      </c>
      <c r="AT77" s="144">
        <f t="shared" si="50"/>
        <v>-29.98</v>
      </c>
      <c r="AU77" s="144">
        <f t="shared" si="51"/>
        <v>-11.48</v>
      </c>
      <c r="AV77" s="144">
        <f t="shared" si="52"/>
        <v>-91.550240682277817</v>
      </c>
      <c r="AW77" s="144">
        <f t="shared" si="53"/>
        <v>49.701165016839184</v>
      </c>
      <c r="AX77" s="144">
        <f t="shared" si="54"/>
        <v>-114.04705824308428</v>
      </c>
      <c r="AZ77" s="15">
        <f t="shared" si="30"/>
        <v>-28.819800564381051</v>
      </c>
      <c r="BA77" s="15">
        <f t="shared" si="31"/>
        <v>-4.2436478770815542</v>
      </c>
      <c r="BB77" s="15">
        <f t="shared" si="32"/>
        <v>-29.8</v>
      </c>
      <c r="BC77" s="15">
        <f t="shared" si="33"/>
        <v>-11.42</v>
      </c>
      <c r="BD77" s="15">
        <f t="shared" si="34"/>
        <v>-74.28344844146261</v>
      </c>
    </row>
    <row r="78" spans="1:56">
      <c r="A78" s="49">
        <v>216</v>
      </c>
      <c r="B78" s="53">
        <v>13</v>
      </c>
      <c r="C78" s="53">
        <v>13</v>
      </c>
      <c r="D78" s="11" t="s">
        <v>90</v>
      </c>
      <c r="E78" s="14">
        <v>1311</v>
      </c>
      <c r="F78" s="14">
        <v>1269</v>
      </c>
      <c r="G78" s="21">
        <v>1217</v>
      </c>
      <c r="H78" s="21">
        <v>1186</v>
      </c>
      <c r="I78" s="21"/>
      <c r="J78" s="15">
        <v>114357.02483967174</v>
      </c>
      <c r="K78" s="21">
        <v>-4523.8032819577911</v>
      </c>
      <c r="L78" s="131">
        <f t="shared" si="35"/>
        <v>109833.22155771394</v>
      </c>
      <c r="M78" s="131"/>
      <c r="N78" s="21">
        <v>82910.212932417213</v>
      </c>
      <c r="O78" s="21">
        <v>-11899.924942034795</v>
      </c>
      <c r="P78" s="21">
        <v>-114934.61875379119</v>
      </c>
      <c r="Q78" s="15">
        <v>44030.561598926994</v>
      </c>
      <c r="R78" s="12">
        <f t="shared" si="36"/>
        <v>106.23083551822492</v>
      </c>
      <c r="S78" s="15"/>
      <c r="T78" s="15">
        <v>82910.212932417213</v>
      </c>
      <c r="U78" s="21">
        <v>-2590.9487947009097</v>
      </c>
      <c r="V78" s="21">
        <v>-36485.660000000003</v>
      </c>
      <c r="W78" s="21">
        <v>-13971.16</v>
      </c>
      <c r="X78" s="144">
        <f t="shared" si="37"/>
        <v>-114934.61875379119</v>
      </c>
      <c r="Y78" s="15">
        <f t="shared" si="55"/>
        <v>60486.317825493286</v>
      </c>
      <c r="Z78" s="12">
        <f t="shared" si="38"/>
        <v>-24585.856790581602</v>
      </c>
      <c r="AA78" s="12"/>
      <c r="AB78" s="15">
        <v>82910.212932417213</v>
      </c>
      <c r="AC78" s="21">
        <v>-5363.6965428459289</v>
      </c>
      <c r="AD78" s="21">
        <v>-35342.800000000003</v>
      </c>
      <c r="AE78" s="21">
        <v>-13544.12</v>
      </c>
      <c r="AF78" s="131">
        <f t="shared" si="39"/>
        <v>28659.596389571285</v>
      </c>
      <c r="AG78" s="164"/>
      <c r="AH78" s="15">
        <f t="shared" si="40"/>
        <v>87.228851899063116</v>
      </c>
      <c r="AI78" s="15">
        <f t="shared" si="41"/>
        <v>-3.4506508634308095</v>
      </c>
      <c r="AJ78" s="15">
        <f t="shared" si="42"/>
        <v>83.778201035632293</v>
      </c>
      <c r="AL78" s="144">
        <f t="shared" si="43"/>
        <v>65.335077172905599</v>
      </c>
      <c r="AM78" s="144">
        <f t="shared" si="44"/>
        <v>-9.3774034216192241</v>
      </c>
      <c r="AN78" s="144">
        <f t="shared" si="45"/>
        <v>-90.571015566423313</v>
      </c>
      <c r="AO78" s="144">
        <f t="shared" si="46"/>
        <v>34.69705405746808</v>
      </c>
      <c r="AP78" s="144">
        <f t="shared" si="47"/>
        <v>8.3712242331146505E-2</v>
      </c>
      <c r="AR78" s="144">
        <f t="shared" si="48"/>
        <v>68.126715638798032</v>
      </c>
      <c r="AS78" s="144">
        <f t="shared" si="49"/>
        <v>-2.1289636768290139</v>
      </c>
      <c r="AT78" s="144">
        <f t="shared" si="50"/>
        <v>-29.980000000000004</v>
      </c>
      <c r="AU78" s="144">
        <f t="shared" si="51"/>
        <v>-11.48</v>
      </c>
      <c r="AV78" s="144">
        <f t="shared" si="52"/>
        <v>-94.44093570566244</v>
      </c>
      <c r="AW78" s="144">
        <f t="shared" si="53"/>
        <v>49.701165016839184</v>
      </c>
      <c r="AX78" s="144">
        <f t="shared" si="54"/>
        <v>-20.202018726854234</v>
      </c>
      <c r="AZ78" s="15">
        <f t="shared" si="30"/>
        <v>69.90743080304992</v>
      </c>
      <c r="BA78" s="15">
        <f t="shared" si="31"/>
        <v>-4.5225097325851005</v>
      </c>
      <c r="BB78" s="15">
        <f t="shared" si="32"/>
        <v>-29.8</v>
      </c>
      <c r="BC78" s="15">
        <f t="shared" si="33"/>
        <v>-11.42</v>
      </c>
      <c r="BD78" s="15">
        <f t="shared" si="34"/>
        <v>24.164921070464828</v>
      </c>
    </row>
    <row r="79" spans="1:56">
      <c r="A79" s="49">
        <v>217</v>
      </c>
      <c r="B79" s="53">
        <v>16</v>
      </c>
      <c r="C79" s="53">
        <v>16</v>
      </c>
      <c r="D79" s="11" t="s">
        <v>91</v>
      </c>
      <c r="E79" s="14">
        <v>5390</v>
      </c>
      <c r="F79" s="14">
        <v>5352</v>
      </c>
      <c r="G79" s="21">
        <v>5246</v>
      </c>
      <c r="H79" s="21">
        <v>5264</v>
      </c>
      <c r="I79" s="21"/>
      <c r="J79" s="15">
        <v>-561106.87027460278</v>
      </c>
      <c r="K79" s="21">
        <v>-772481.20078429999</v>
      </c>
      <c r="L79" s="131">
        <f t="shared" si="35"/>
        <v>-1333588.0710589029</v>
      </c>
      <c r="M79" s="131"/>
      <c r="N79" s="21">
        <v>-723950.50658415561</v>
      </c>
      <c r="O79" s="21">
        <v>-823094.38315052423</v>
      </c>
      <c r="P79" s="21">
        <v>-484736.07531149755</v>
      </c>
      <c r="Q79" s="15">
        <v>185698.63331556917</v>
      </c>
      <c r="R79" s="12">
        <f t="shared" si="36"/>
        <v>-1846082.3317306081</v>
      </c>
      <c r="S79" s="15"/>
      <c r="T79" s="15">
        <v>-723950.50658415561</v>
      </c>
      <c r="U79" s="21">
        <v>-756201.79312371288</v>
      </c>
      <c r="V79" s="21">
        <v>-157275.08000000002</v>
      </c>
      <c r="W79" s="21">
        <v>-60224.08</v>
      </c>
      <c r="X79" s="144">
        <f t="shared" si="37"/>
        <v>-484736.07531149755</v>
      </c>
      <c r="Y79" s="15">
        <f t="shared" si="55"/>
        <v>260732.31167833836</v>
      </c>
      <c r="Z79" s="12">
        <f t="shared" si="38"/>
        <v>-1921655.2233410277</v>
      </c>
      <c r="AA79" s="12"/>
      <c r="AB79" s="15">
        <v>-723950.50658415561</v>
      </c>
      <c r="AC79" s="21">
        <v>-687615.84036411648</v>
      </c>
      <c r="AD79" s="21">
        <v>-156867.20000000001</v>
      </c>
      <c r="AE79" s="21">
        <v>-60114.879999999997</v>
      </c>
      <c r="AF79" s="131">
        <f t="shared" si="39"/>
        <v>-1628548.4269482719</v>
      </c>
      <c r="AG79" s="164"/>
      <c r="AH79" s="15">
        <f t="shared" si="40"/>
        <v>-104.10146016226396</v>
      </c>
      <c r="AI79" s="15">
        <f t="shared" si="41"/>
        <v>-143.31747695441558</v>
      </c>
      <c r="AJ79" s="15">
        <f t="shared" si="42"/>
        <v>-247.41893711667956</v>
      </c>
      <c r="AL79" s="144">
        <f t="shared" si="43"/>
        <v>-135.26728448881832</v>
      </c>
      <c r="AM79" s="144">
        <f t="shared" si="44"/>
        <v>-153.79192510286327</v>
      </c>
      <c r="AN79" s="144">
        <f t="shared" si="45"/>
        <v>-90.571015566423313</v>
      </c>
      <c r="AO79" s="144">
        <f t="shared" si="46"/>
        <v>34.69705405746808</v>
      </c>
      <c r="AP79" s="144">
        <f t="shared" si="47"/>
        <v>-344.9331711006368</v>
      </c>
      <c r="AR79" s="144">
        <f t="shared" si="48"/>
        <v>-138.00047780864574</v>
      </c>
      <c r="AS79" s="144">
        <f t="shared" si="49"/>
        <v>-144.14826403425712</v>
      </c>
      <c r="AT79" s="144">
        <f t="shared" si="50"/>
        <v>-29.980000000000004</v>
      </c>
      <c r="AU79" s="144">
        <f t="shared" si="51"/>
        <v>-11.48</v>
      </c>
      <c r="AV79" s="144">
        <f t="shared" si="52"/>
        <v>-92.401081835969791</v>
      </c>
      <c r="AW79" s="144">
        <f t="shared" si="53"/>
        <v>49.701165016839184</v>
      </c>
      <c r="AX79" s="144">
        <f t="shared" si="54"/>
        <v>-366.30865866203351</v>
      </c>
      <c r="AZ79" s="15">
        <f t="shared" si="30"/>
        <v>-137.52859167632135</v>
      </c>
      <c r="BA79" s="15">
        <f t="shared" si="31"/>
        <v>-130.62610949166347</v>
      </c>
      <c r="BB79" s="15">
        <f t="shared" si="32"/>
        <v>-29.8</v>
      </c>
      <c r="BC79" s="15">
        <f t="shared" si="33"/>
        <v>-11.42</v>
      </c>
      <c r="BD79" s="15">
        <f t="shared" si="34"/>
        <v>-309.37470116798477</v>
      </c>
    </row>
    <row r="80" spans="1:56">
      <c r="A80" s="49">
        <v>218</v>
      </c>
      <c r="B80" s="53">
        <v>14</v>
      </c>
      <c r="C80" s="53">
        <v>14</v>
      </c>
      <c r="D80" s="11" t="s">
        <v>92</v>
      </c>
      <c r="E80" s="14">
        <v>1192</v>
      </c>
      <c r="F80" s="14">
        <v>1200</v>
      </c>
      <c r="G80" s="21">
        <v>1188</v>
      </c>
      <c r="H80" s="21">
        <v>1159</v>
      </c>
      <c r="I80" s="21"/>
      <c r="J80" s="15">
        <v>422971.04760824348</v>
      </c>
      <c r="K80" s="21">
        <v>241440.92076209918</v>
      </c>
      <c r="L80" s="131">
        <f t="shared" si="35"/>
        <v>664411.96837034263</v>
      </c>
      <c r="M80" s="131"/>
      <c r="N80" s="21">
        <v>331647.56100849988</v>
      </c>
      <c r="O80" s="21">
        <v>157627.60735726121</v>
      </c>
      <c r="P80" s="21">
        <v>-108685.21867970798</v>
      </c>
      <c r="Q80" s="15">
        <v>41636.464868961695</v>
      </c>
      <c r="R80" s="12">
        <f t="shared" si="36"/>
        <v>422226.41455501481</v>
      </c>
      <c r="S80" s="15"/>
      <c r="T80" s="15">
        <v>331647.56100849988</v>
      </c>
      <c r="U80" s="21">
        <v>136625.94592829514</v>
      </c>
      <c r="V80" s="21">
        <v>-35616.239999999998</v>
      </c>
      <c r="W80" s="21">
        <v>-13638.24</v>
      </c>
      <c r="X80" s="144">
        <f t="shared" si="37"/>
        <v>-108685.21867970798</v>
      </c>
      <c r="Y80" s="15">
        <f t="shared" si="55"/>
        <v>59044.984040004951</v>
      </c>
      <c r="Z80" s="12">
        <f t="shared" si="38"/>
        <v>369378.79229709203</v>
      </c>
      <c r="AA80" s="12"/>
      <c r="AB80" s="15">
        <v>331647.56100849988</v>
      </c>
      <c r="AC80" s="21">
        <v>116003.96224210602</v>
      </c>
      <c r="AD80" s="21">
        <v>-34538.200000000004</v>
      </c>
      <c r="AE80" s="21">
        <v>-13235.78</v>
      </c>
      <c r="AF80" s="131">
        <f t="shared" si="39"/>
        <v>399877.54325060587</v>
      </c>
      <c r="AG80" s="164"/>
      <c r="AH80" s="15">
        <f t="shared" si="40"/>
        <v>354.84148289282172</v>
      </c>
      <c r="AI80" s="15">
        <f t="shared" si="41"/>
        <v>202.55110802189529</v>
      </c>
      <c r="AJ80" s="15">
        <f t="shared" si="42"/>
        <v>557.39259091471695</v>
      </c>
      <c r="AL80" s="144">
        <f t="shared" si="43"/>
        <v>276.37296750708322</v>
      </c>
      <c r="AM80" s="144">
        <f t="shared" si="44"/>
        <v>131.35633946438435</v>
      </c>
      <c r="AN80" s="144">
        <f t="shared" si="45"/>
        <v>-90.571015566423313</v>
      </c>
      <c r="AO80" s="144">
        <f t="shared" si="46"/>
        <v>34.69705405746808</v>
      </c>
      <c r="AP80" s="144">
        <f t="shared" si="47"/>
        <v>351.85534546251233</v>
      </c>
      <c r="AR80" s="144">
        <f t="shared" si="48"/>
        <v>279.16461364351841</v>
      </c>
      <c r="AS80" s="144">
        <f t="shared" si="49"/>
        <v>115.00500499014743</v>
      </c>
      <c r="AT80" s="144">
        <f t="shared" si="50"/>
        <v>-29.979999999999997</v>
      </c>
      <c r="AU80" s="144">
        <f t="shared" si="51"/>
        <v>-11.48</v>
      </c>
      <c r="AV80" s="144">
        <f t="shared" si="52"/>
        <v>-91.485874309518493</v>
      </c>
      <c r="AW80" s="144">
        <f t="shared" si="53"/>
        <v>49.701165016839184</v>
      </c>
      <c r="AX80" s="144">
        <f t="shared" si="54"/>
        <v>310.92490934098657</v>
      </c>
      <c r="AZ80" s="15">
        <f t="shared" si="30"/>
        <v>286.14975065444338</v>
      </c>
      <c r="BA80" s="15">
        <f t="shared" si="31"/>
        <v>100.08969995004833</v>
      </c>
      <c r="BB80" s="15">
        <f t="shared" si="32"/>
        <v>-29.800000000000004</v>
      </c>
      <c r="BC80" s="15">
        <f t="shared" si="33"/>
        <v>-11.42</v>
      </c>
      <c r="BD80" s="15">
        <f t="shared" si="34"/>
        <v>345.01945060449168</v>
      </c>
    </row>
    <row r="81" spans="1:56">
      <c r="A81" s="49">
        <v>224</v>
      </c>
      <c r="B81" s="53">
        <v>1</v>
      </c>
      <c r="C81" s="137">
        <v>34</v>
      </c>
      <c r="D81" s="11" t="s">
        <v>93</v>
      </c>
      <c r="E81" s="14">
        <v>8717</v>
      </c>
      <c r="F81" s="14">
        <v>8603</v>
      </c>
      <c r="G81" s="21">
        <v>8581</v>
      </c>
      <c r="H81" s="21">
        <v>8440</v>
      </c>
      <c r="I81" s="21"/>
      <c r="J81" s="15">
        <v>-739697.95930586406</v>
      </c>
      <c r="K81" s="21">
        <v>-627025.14316977886</v>
      </c>
      <c r="L81" s="131">
        <f t="shared" si="35"/>
        <v>-1366723.1024756429</v>
      </c>
      <c r="M81" s="131"/>
      <c r="N81" s="21">
        <v>-207149.17075832974</v>
      </c>
      <c r="O81" s="21">
        <v>-179086.34596851381</v>
      </c>
      <c r="P81" s="21">
        <v>-779182.44691793981</v>
      </c>
      <c r="Q81" s="15">
        <v>298498.75605639786</v>
      </c>
      <c r="R81" s="12">
        <f t="shared" si="36"/>
        <v>-866919.20758838556</v>
      </c>
      <c r="S81" s="15"/>
      <c r="T81" s="15">
        <v>-207149.17075832974</v>
      </c>
      <c r="U81" s="21">
        <v>-71560.757029676271</v>
      </c>
      <c r="V81" s="21">
        <v>-257258.38</v>
      </c>
      <c r="W81" s="21">
        <v>-98509.88</v>
      </c>
      <c r="X81" s="144">
        <f t="shared" si="37"/>
        <v>-779182.44691793981</v>
      </c>
      <c r="Y81" s="15">
        <f t="shared" si="55"/>
        <v>426485.69700949703</v>
      </c>
      <c r="Z81" s="12">
        <f t="shared" si="38"/>
        <v>-987174.93769644876</v>
      </c>
      <c r="AA81" s="12"/>
      <c r="AB81" s="15">
        <v>-207149.17075832974</v>
      </c>
      <c r="AC81" s="21">
        <v>-36362.396657291982</v>
      </c>
      <c r="AD81" s="21">
        <v>-251512</v>
      </c>
      <c r="AE81" s="21">
        <v>-96384.8</v>
      </c>
      <c r="AF81" s="131">
        <f t="shared" si="39"/>
        <v>-591408.36741562176</v>
      </c>
      <c r="AG81" s="164"/>
      <c r="AH81" s="15">
        <f t="shared" si="40"/>
        <v>-84.85694152872135</v>
      </c>
      <c r="AI81" s="15">
        <f t="shared" si="41"/>
        <v>-71.931300122723286</v>
      </c>
      <c r="AJ81" s="15">
        <f t="shared" si="42"/>
        <v>-156.78824165144465</v>
      </c>
      <c r="AL81" s="144">
        <f t="shared" si="43"/>
        <v>-24.07871332771472</v>
      </c>
      <c r="AM81" s="144">
        <f t="shared" si="44"/>
        <v>-20.816732066548159</v>
      </c>
      <c r="AN81" s="144">
        <f t="shared" si="45"/>
        <v>-90.571015566423313</v>
      </c>
      <c r="AO81" s="144">
        <f t="shared" si="46"/>
        <v>34.69705405746808</v>
      </c>
      <c r="AP81" s="144">
        <f t="shared" si="47"/>
        <v>-100.76940690321813</v>
      </c>
      <c r="AR81" s="144">
        <f t="shared" si="48"/>
        <v>-24.140446423299117</v>
      </c>
      <c r="AS81" s="144">
        <f t="shared" si="49"/>
        <v>-8.3394426092152738</v>
      </c>
      <c r="AT81" s="144">
        <f t="shared" si="50"/>
        <v>-29.98</v>
      </c>
      <c r="AU81" s="144">
        <f t="shared" si="51"/>
        <v>-11.48</v>
      </c>
      <c r="AV81" s="144">
        <f t="shared" si="52"/>
        <v>-90.803221875998119</v>
      </c>
      <c r="AW81" s="144">
        <f t="shared" si="53"/>
        <v>49.701165016839184</v>
      </c>
      <c r="AX81" s="144">
        <f t="shared" si="54"/>
        <v>-115.04194589167332</v>
      </c>
      <c r="AZ81" s="15">
        <f t="shared" si="30"/>
        <v>-24.54374061117651</v>
      </c>
      <c r="BA81" s="15">
        <f t="shared" si="31"/>
        <v>-4.3083408361720359</v>
      </c>
      <c r="BB81" s="15">
        <f t="shared" si="32"/>
        <v>-29.8</v>
      </c>
      <c r="BC81" s="15">
        <f t="shared" si="33"/>
        <v>-11.42</v>
      </c>
      <c r="BD81" s="15">
        <f t="shared" si="34"/>
        <v>-70.072081447348552</v>
      </c>
    </row>
    <row r="82" spans="1:56">
      <c r="A82" s="49">
        <v>226</v>
      </c>
      <c r="B82" s="53">
        <v>13</v>
      </c>
      <c r="C82" s="53">
        <v>13</v>
      </c>
      <c r="D82" s="11" t="s">
        <v>94</v>
      </c>
      <c r="E82" s="14">
        <v>3774</v>
      </c>
      <c r="F82" s="14">
        <v>3665</v>
      </c>
      <c r="G82" s="21">
        <v>3625</v>
      </c>
      <c r="H82" s="21">
        <v>3573</v>
      </c>
      <c r="I82" s="21"/>
      <c r="J82" s="15">
        <v>784635.01991361193</v>
      </c>
      <c r="K82" s="21">
        <v>535356.36798002338</v>
      </c>
      <c r="L82" s="131">
        <f t="shared" si="35"/>
        <v>1319991.3878936353</v>
      </c>
      <c r="M82" s="131"/>
      <c r="N82" s="21">
        <v>391817.80303608027</v>
      </c>
      <c r="O82" s="21">
        <v>202829.45514954472</v>
      </c>
      <c r="P82" s="21">
        <v>-331942.77205094142</v>
      </c>
      <c r="Q82" s="15">
        <v>127164.70312062051</v>
      </c>
      <c r="R82" s="12">
        <f t="shared" si="36"/>
        <v>389869.18925530405</v>
      </c>
      <c r="S82" s="15"/>
      <c r="T82" s="15">
        <v>391817.80303608027</v>
      </c>
      <c r="U82" s="21">
        <v>138686.8808685776</v>
      </c>
      <c r="V82" s="21">
        <v>-108677.5</v>
      </c>
      <c r="W82" s="21">
        <v>-41615</v>
      </c>
      <c r="X82" s="144">
        <f t="shared" si="37"/>
        <v>-331942.77205094142</v>
      </c>
      <c r="Y82" s="15">
        <f t="shared" si="55"/>
        <v>180166.72318604204</v>
      </c>
      <c r="Z82" s="12">
        <f t="shared" si="38"/>
        <v>228436.13503975846</v>
      </c>
      <c r="AA82" s="12"/>
      <c r="AB82" s="15">
        <v>391817.80303608027</v>
      </c>
      <c r="AC82" s="21">
        <v>75703.905693674926</v>
      </c>
      <c r="AD82" s="21">
        <v>-106475.40000000001</v>
      </c>
      <c r="AE82" s="21">
        <v>-40803.659999999996</v>
      </c>
      <c r="AF82" s="131">
        <f t="shared" si="39"/>
        <v>320242.64872975519</v>
      </c>
      <c r="AG82" s="164"/>
      <c r="AH82" s="15">
        <f t="shared" si="40"/>
        <v>207.90541068193215</v>
      </c>
      <c r="AI82" s="15">
        <f t="shared" si="41"/>
        <v>141.85383359301096</v>
      </c>
      <c r="AJ82" s="15">
        <f t="shared" si="42"/>
        <v>349.75924427494311</v>
      </c>
      <c r="AL82" s="144">
        <f t="shared" si="43"/>
        <v>106.90799537137251</v>
      </c>
      <c r="AM82" s="144">
        <f t="shared" si="44"/>
        <v>55.342279713381913</v>
      </c>
      <c r="AN82" s="144">
        <f t="shared" si="45"/>
        <v>-90.571015566423313</v>
      </c>
      <c r="AO82" s="144">
        <f t="shared" si="46"/>
        <v>34.69705405746808</v>
      </c>
      <c r="AP82" s="144">
        <f t="shared" si="47"/>
        <v>106.3763135757992</v>
      </c>
      <c r="AR82" s="144">
        <f t="shared" si="48"/>
        <v>108.08766980305663</v>
      </c>
      <c r="AS82" s="144">
        <f t="shared" si="49"/>
        <v>38.258449894780028</v>
      </c>
      <c r="AT82" s="144">
        <f t="shared" si="50"/>
        <v>-29.98</v>
      </c>
      <c r="AU82" s="144">
        <f t="shared" si="51"/>
        <v>-11.48</v>
      </c>
      <c r="AV82" s="144">
        <f t="shared" si="52"/>
        <v>-91.570419876121775</v>
      </c>
      <c r="AW82" s="144">
        <f t="shared" si="53"/>
        <v>49.701165016839184</v>
      </c>
      <c r="AX82" s="144">
        <f t="shared" si="54"/>
        <v>63.016864838554056</v>
      </c>
      <c r="AZ82" s="15">
        <f t="shared" si="30"/>
        <v>109.66073412708656</v>
      </c>
      <c r="BA82" s="15">
        <f t="shared" si="31"/>
        <v>21.187770974999978</v>
      </c>
      <c r="BB82" s="15">
        <f t="shared" si="32"/>
        <v>-29.8</v>
      </c>
      <c r="BC82" s="15">
        <f t="shared" si="33"/>
        <v>-11.419999999999998</v>
      </c>
      <c r="BD82" s="15">
        <f t="shared" si="34"/>
        <v>89.628505102086535</v>
      </c>
    </row>
    <row r="83" spans="1:56">
      <c r="A83" s="49">
        <v>230</v>
      </c>
      <c r="B83" s="53">
        <v>4</v>
      </c>
      <c r="C83" s="53">
        <v>4</v>
      </c>
      <c r="D83" s="11" t="s">
        <v>95</v>
      </c>
      <c r="E83" s="14">
        <v>2290</v>
      </c>
      <c r="F83" s="14">
        <v>2240</v>
      </c>
      <c r="G83" s="21">
        <v>2216</v>
      </c>
      <c r="H83" s="21">
        <v>2170</v>
      </c>
      <c r="I83" s="21"/>
      <c r="J83" s="15">
        <v>-109857.50508823193</v>
      </c>
      <c r="K83" s="21">
        <v>-115270.02687541254</v>
      </c>
      <c r="L83" s="131">
        <f t="shared" si="35"/>
        <v>-225127.53196364449</v>
      </c>
      <c r="M83" s="131"/>
      <c r="N83" s="21">
        <v>27730.53614179519</v>
      </c>
      <c r="O83" s="21">
        <v>552.14725966003346</v>
      </c>
      <c r="P83" s="21">
        <v>-202879.07486878822</v>
      </c>
      <c r="Q83" s="15">
        <v>77721.401088728497</v>
      </c>
      <c r="R83" s="12">
        <f t="shared" si="36"/>
        <v>-96874.990378604489</v>
      </c>
      <c r="S83" s="15"/>
      <c r="T83" s="15">
        <v>27730.53614179519</v>
      </c>
      <c r="U83" s="21">
        <v>-4573.4635934830876</v>
      </c>
      <c r="V83" s="21">
        <v>-66435.680000000008</v>
      </c>
      <c r="W83" s="21">
        <v>-25439.68</v>
      </c>
      <c r="X83" s="144">
        <f t="shared" si="37"/>
        <v>-202879.07486878822</v>
      </c>
      <c r="Y83" s="15">
        <f t="shared" si="55"/>
        <v>110137.78167731564</v>
      </c>
      <c r="Z83" s="12">
        <f t="shared" si="38"/>
        <v>-161459.58064316044</v>
      </c>
      <c r="AA83" s="12"/>
      <c r="AB83" s="15">
        <v>27730.53614179519</v>
      </c>
      <c r="AC83" s="21">
        <v>-9467.8331410361552</v>
      </c>
      <c r="AD83" s="21">
        <v>-64666</v>
      </c>
      <c r="AE83" s="21">
        <v>-24781.4</v>
      </c>
      <c r="AF83" s="131">
        <f t="shared" si="39"/>
        <v>-71184.696999240958</v>
      </c>
      <c r="AG83" s="164"/>
      <c r="AH83" s="15">
        <f t="shared" si="40"/>
        <v>-47.972709645516126</v>
      </c>
      <c r="AI83" s="15">
        <f t="shared" si="41"/>
        <v>-50.336256277472728</v>
      </c>
      <c r="AJ83" s="15">
        <f t="shared" si="42"/>
        <v>-98.308965922988861</v>
      </c>
      <c r="AL83" s="144">
        <f t="shared" si="43"/>
        <v>12.379703634729996</v>
      </c>
      <c r="AM83" s="144">
        <f t="shared" si="44"/>
        <v>0.24649431234822922</v>
      </c>
      <c r="AN83" s="144">
        <f t="shared" si="45"/>
        <v>-90.571015566423313</v>
      </c>
      <c r="AO83" s="144">
        <f t="shared" si="46"/>
        <v>34.69705405746808</v>
      </c>
      <c r="AP83" s="144">
        <f t="shared" si="47"/>
        <v>-43.247763561877001</v>
      </c>
      <c r="AR83" s="144">
        <f t="shared" si="48"/>
        <v>12.513779847380501</v>
      </c>
      <c r="AS83" s="144">
        <f t="shared" si="49"/>
        <v>-2.0638373616800938</v>
      </c>
      <c r="AT83" s="144">
        <f t="shared" si="50"/>
        <v>-29.980000000000004</v>
      </c>
      <c r="AU83" s="144">
        <f t="shared" si="51"/>
        <v>-11.48</v>
      </c>
      <c r="AV83" s="144">
        <f t="shared" si="52"/>
        <v>-91.551929092413459</v>
      </c>
      <c r="AW83" s="144">
        <f t="shared" si="53"/>
        <v>49.701165016839184</v>
      </c>
      <c r="AX83" s="144">
        <f t="shared" si="54"/>
        <v>-72.860821589873851</v>
      </c>
      <c r="AZ83" s="15">
        <f t="shared" ref="AZ83:AZ146" si="56">AB83/$H83</f>
        <v>12.779048913269673</v>
      </c>
      <c r="BA83" s="15">
        <f t="shared" ref="BA83:BA146" si="57">AC83/$H83</f>
        <v>-4.36305674702127</v>
      </c>
      <c r="BB83" s="15">
        <f t="shared" ref="BB83:BB146" si="58">AD83/$H83</f>
        <v>-29.8</v>
      </c>
      <c r="BC83" s="15">
        <f t="shared" ref="BC83:BC146" si="59">AE83/$H83</f>
        <v>-11.42</v>
      </c>
      <c r="BD83" s="15">
        <f t="shared" ref="BD83:BD146" si="60">AF83/$H83</f>
        <v>-32.804007833751591</v>
      </c>
    </row>
    <row r="84" spans="1:56">
      <c r="A84" s="49">
        <v>231</v>
      </c>
      <c r="B84" s="53">
        <v>15</v>
      </c>
      <c r="C84" s="53">
        <v>15</v>
      </c>
      <c r="D84" s="11" t="s">
        <v>96</v>
      </c>
      <c r="E84" s="14">
        <v>1289</v>
      </c>
      <c r="F84" s="14">
        <v>1256</v>
      </c>
      <c r="G84" s="21">
        <v>1208</v>
      </c>
      <c r="H84" s="21">
        <v>1241</v>
      </c>
      <c r="I84" s="21"/>
      <c r="J84" s="15">
        <v>-863668.8372573927</v>
      </c>
      <c r="K84" s="21">
        <v>-534687.13476313697</v>
      </c>
      <c r="L84" s="131">
        <f t="shared" si="35"/>
        <v>-1398355.9720205297</v>
      </c>
      <c r="M84" s="131"/>
      <c r="N84" s="21">
        <v>-858317.88405327871</v>
      </c>
      <c r="O84" s="21">
        <v>-517631.27852162166</v>
      </c>
      <c r="P84" s="21">
        <v>-113757.19555142768</v>
      </c>
      <c r="Q84" s="15">
        <v>43579.499896179907</v>
      </c>
      <c r="R84" s="12">
        <f t="shared" si="36"/>
        <v>-1446126.8582301482</v>
      </c>
      <c r="S84" s="15"/>
      <c r="T84" s="15">
        <v>-858317.88405327871</v>
      </c>
      <c r="U84" s="21">
        <v>-501933.01748393947</v>
      </c>
      <c r="V84" s="21">
        <v>-36215.840000000004</v>
      </c>
      <c r="W84" s="21">
        <v>-13867.84</v>
      </c>
      <c r="X84" s="144">
        <f t="shared" si="37"/>
        <v>-113757.19555142768</v>
      </c>
      <c r="Y84" s="15">
        <f t="shared" si="55"/>
        <v>60039.007340341741</v>
      </c>
      <c r="Z84" s="12">
        <f t="shared" si="38"/>
        <v>-1464052.7697483043</v>
      </c>
      <c r="AA84" s="12"/>
      <c r="AB84" s="15">
        <v>-858317.88405327871</v>
      </c>
      <c r="AC84" s="21">
        <v>-485837.36040881736</v>
      </c>
      <c r="AD84" s="21">
        <v>-36981.800000000003</v>
      </c>
      <c r="AE84" s="21">
        <v>-14172.22</v>
      </c>
      <c r="AF84" s="131">
        <f t="shared" si="39"/>
        <v>-1395309.2644620962</v>
      </c>
      <c r="AG84" s="164"/>
      <c r="AH84" s="15">
        <f t="shared" si="40"/>
        <v>-670.03012975748072</v>
      </c>
      <c r="AI84" s="15">
        <f t="shared" si="41"/>
        <v>-414.80770734145614</v>
      </c>
      <c r="AJ84" s="15">
        <f t="shared" si="42"/>
        <v>-1084.8378370989369</v>
      </c>
      <c r="AL84" s="144">
        <f t="shared" si="43"/>
        <v>-683.37411150738751</v>
      </c>
      <c r="AM84" s="144">
        <f t="shared" si="44"/>
        <v>-412.1268141095714</v>
      </c>
      <c r="AN84" s="144">
        <f t="shared" si="45"/>
        <v>-90.571015566423313</v>
      </c>
      <c r="AO84" s="144">
        <f t="shared" si="46"/>
        <v>34.69705405746808</v>
      </c>
      <c r="AP84" s="144">
        <f t="shared" si="47"/>
        <v>-1151.3748871259143</v>
      </c>
      <c r="AR84" s="144">
        <f t="shared" si="48"/>
        <v>-710.52804971297905</v>
      </c>
      <c r="AS84" s="144">
        <f t="shared" si="49"/>
        <v>-415.50746480458565</v>
      </c>
      <c r="AT84" s="144">
        <f t="shared" si="50"/>
        <v>-29.980000000000004</v>
      </c>
      <c r="AU84" s="144">
        <f t="shared" si="51"/>
        <v>-11.48</v>
      </c>
      <c r="AV84" s="144">
        <f t="shared" si="52"/>
        <v>-94.16986386707589</v>
      </c>
      <c r="AW84" s="144">
        <f t="shared" si="53"/>
        <v>49.701165016839191</v>
      </c>
      <c r="AX84" s="144">
        <f t="shared" si="54"/>
        <v>-1211.9642133678014</v>
      </c>
      <c r="AZ84" s="15">
        <f t="shared" si="56"/>
        <v>-691.63407256509163</v>
      </c>
      <c r="BA84" s="15">
        <f t="shared" si="57"/>
        <v>-391.4886062923589</v>
      </c>
      <c r="BB84" s="15">
        <f t="shared" si="58"/>
        <v>-29.8</v>
      </c>
      <c r="BC84" s="15">
        <f t="shared" si="59"/>
        <v>-11.42</v>
      </c>
      <c r="BD84" s="15">
        <f t="shared" si="60"/>
        <v>-1124.3426788574507</v>
      </c>
    </row>
    <row r="85" spans="1:56">
      <c r="A85" s="49">
        <v>232</v>
      </c>
      <c r="B85" s="53">
        <v>14</v>
      </c>
      <c r="C85" s="53">
        <v>14</v>
      </c>
      <c r="D85" s="11" t="s">
        <v>97</v>
      </c>
      <c r="E85" s="14">
        <v>12890</v>
      </c>
      <c r="F85" s="14">
        <v>12750</v>
      </c>
      <c r="G85" s="21">
        <v>12618</v>
      </c>
      <c r="H85" s="21">
        <v>12518</v>
      </c>
      <c r="I85" s="21"/>
      <c r="J85" s="15">
        <v>17854.550463376247</v>
      </c>
      <c r="K85" s="21">
        <v>-280201.83115556929</v>
      </c>
      <c r="L85" s="131">
        <f t="shared" si="35"/>
        <v>-262347.28069219308</v>
      </c>
      <c r="M85" s="131"/>
      <c r="N85" s="21">
        <v>-22726.03907395744</v>
      </c>
      <c r="O85" s="21">
        <v>-169431.76101604686</v>
      </c>
      <c r="P85" s="21">
        <v>-1154780.4484718973</v>
      </c>
      <c r="Q85" s="15">
        <v>442387.43923271802</v>
      </c>
      <c r="R85" s="12">
        <f t="shared" si="36"/>
        <v>-904550.80932918354</v>
      </c>
      <c r="S85" s="15"/>
      <c r="T85" s="15">
        <v>-22726.03907395744</v>
      </c>
      <c r="U85" s="21">
        <v>-26031.99143612025</v>
      </c>
      <c r="V85" s="21">
        <v>-378287.64</v>
      </c>
      <c r="W85" s="21">
        <v>-144854.64000000001</v>
      </c>
      <c r="X85" s="144">
        <f t="shared" si="37"/>
        <v>-1154780.4484718973</v>
      </c>
      <c r="Y85" s="15">
        <f t="shared" si="55"/>
        <v>627129.30018247687</v>
      </c>
      <c r="Z85" s="12">
        <f t="shared" si="38"/>
        <v>-1099551.4587994982</v>
      </c>
      <c r="AA85" s="12"/>
      <c r="AB85" s="15">
        <v>-22726.03907395744</v>
      </c>
      <c r="AC85" s="21">
        <v>-53890.5681018799</v>
      </c>
      <c r="AD85" s="21">
        <v>-373036.4</v>
      </c>
      <c r="AE85" s="21">
        <v>-142955.56</v>
      </c>
      <c r="AF85" s="131">
        <f t="shared" si="39"/>
        <v>-592608.56717583735</v>
      </c>
      <c r="AG85" s="164"/>
      <c r="AH85" s="15">
        <f t="shared" si="40"/>
        <v>1.3851474370346195</v>
      </c>
      <c r="AI85" s="15">
        <f t="shared" si="41"/>
        <v>-21.737923285924694</v>
      </c>
      <c r="AJ85" s="15">
        <f t="shared" si="42"/>
        <v>-20.352775848890076</v>
      </c>
      <c r="AL85" s="144">
        <f t="shared" si="43"/>
        <v>-1.7824344371731324</v>
      </c>
      <c r="AM85" s="144">
        <f t="shared" si="44"/>
        <v>-13.288765569886028</v>
      </c>
      <c r="AN85" s="144">
        <f t="shared" si="45"/>
        <v>-90.571015566423313</v>
      </c>
      <c r="AO85" s="144">
        <f t="shared" si="46"/>
        <v>34.69705405746808</v>
      </c>
      <c r="AP85" s="144">
        <f t="shared" si="47"/>
        <v>-70.945161516014394</v>
      </c>
      <c r="AR85" s="144">
        <f t="shared" si="48"/>
        <v>-1.8010809220127943</v>
      </c>
      <c r="AS85" s="144">
        <f t="shared" si="49"/>
        <v>-2.0630838037819186</v>
      </c>
      <c r="AT85" s="144">
        <f t="shared" si="50"/>
        <v>-29.98</v>
      </c>
      <c r="AU85" s="144">
        <f t="shared" si="51"/>
        <v>-11.48</v>
      </c>
      <c r="AV85" s="144">
        <f t="shared" si="52"/>
        <v>-91.518501226176681</v>
      </c>
      <c r="AW85" s="144">
        <f t="shared" si="53"/>
        <v>49.701165016839191</v>
      </c>
      <c r="AX85" s="144">
        <f t="shared" si="54"/>
        <v>-87.1415009351322</v>
      </c>
      <c r="AZ85" s="15">
        <f t="shared" si="56"/>
        <v>-1.8154688507714842</v>
      </c>
      <c r="BA85" s="15">
        <f t="shared" si="57"/>
        <v>-4.3050461816488177</v>
      </c>
      <c r="BB85" s="15">
        <f t="shared" si="58"/>
        <v>-29.8</v>
      </c>
      <c r="BC85" s="15">
        <f t="shared" si="59"/>
        <v>-11.42</v>
      </c>
      <c r="BD85" s="15">
        <f t="shared" si="60"/>
        <v>-47.340515032420299</v>
      </c>
    </row>
    <row r="86" spans="1:56">
      <c r="A86" s="49">
        <v>233</v>
      </c>
      <c r="B86" s="53">
        <v>14</v>
      </c>
      <c r="C86" s="53">
        <v>14</v>
      </c>
      <c r="D86" s="11" t="s">
        <v>98</v>
      </c>
      <c r="E86" s="14">
        <v>15312</v>
      </c>
      <c r="F86" s="14">
        <v>15116</v>
      </c>
      <c r="G86" s="21">
        <v>15165</v>
      </c>
      <c r="H86" s="21">
        <v>15050</v>
      </c>
      <c r="I86" s="21"/>
      <c r="J86" s="15">
        <v>2494170.1595986546</v>
      </c>
      <c r="K86" s="21">
        <v>786129.06680846412</v>
      </c>
      <c r="L86" s="131">
        <f t="shared" si="35"/>
        <v>3280299.2264071186</v>
      </c>
      <c r="M86" s="131"/>
      <c r="N86" s="21">
        <v>2114932.4284441913</v>
      </c>
      <c r="O86" s="21">
        <v>243085.5265643512</v>
      </c>
      <c r="P86" s="21">
        <v>-1369071.4713020548</v>
      </c>
      <c r="Q86" s="15">
        <v>524480.6691326875</v>
      </c>
      <c r="R86" s="12">
        <f t="shared" si="36"/>
        <v>1513427.1528391754</v>
      </c>
      <c r="S86" s="15"/>
      <c r="T86" s="15">
        <v>2114932.4284441913</v>
      </c>
      <c r="U86" s="21">
        <v>-21465.401902524529</v>
      </c>
      <c r="V86" s="21">
        <v>-454646.7</v>
      </c>
      <c r="W86" s="21">
        <v>-174094.2</v>
      </c>
      <c r="X86" s="144">
        <f t="shared" si="37"/>
        <v>-1369071.4713020548</v>
      </c>
      <c r="Y86" s="15">
        <f t="shared" si="55"/>
        <v>753718.16748036619</v>
      </c>
      <c r="Z86" s="12">
        <f t="shared" si="38"/>
        <v>849372.82271997829</v>
      </c>
      <c r="AA86" s="12"/>
      <c r="AB86" s="15">
        <v>2114932.4284441913</v>
      </c>
      <c r="AC86" s="21">
        <v>-63890.966857099338</v>
      </c>
      <c r="AD86" s="21">
        <v>-448490</v>
      </c>
      <c r="AE86" s="21">
        <v>-171871</v>
      </c>
      <c r="AF86" s="131">
        <f t="shared" si="39"/>
        <v>1430680.4615870919</v>
      </c>
      <c r="AG86" s="164"/>
      <c r="AH86" s="15">
        <f t="shared" si="40"/>
        <v>162.88990070524127</v>
      </c>
      <c r="AI86" s="15">
        <f t="shared" si="41"/>
        <v>51.340717529288412</v>
      </c>
      <c r="AJ86" s="15">
        <f t="shared" si="42"/>
        <v>214.23061823452969</v>
      </c>
      <c r="AL86" s="144">
        <f t="shared" si="43"/>
        <v>139.91349751549294</v>
      </c>
      <c r="AM86" s="144">
        <f t="shared" si="44"/>
        <v>16.081339412830854</v>
      </c>
      <c r="AN86" s="144">
        <f t="shared" si="45"/>
        <v>-90.571015566423313</v>
      </c>
      <c r="AO86" s="144">
        <f t="shared" si="46"/>
        <v>34.69705405746808</v>
      </c>
      <c r="AP86" s="144">
        <f t="shared" si="47"/>
        <v>100.12087541936857</v>
      </c>
      <c r="AR86" s="144">
        <f t="shared" si="48"/>
        <v>139.4614196138603</v>
      </c>
      <c r="AS86" s="144">
        <f t="shared" si="49"/>
        <v>-1.4154567690421713</v>
      </c>
      <c r="AT86" s="144">
        <f t="shared" si="50"/>
        <v>-29.98</v>
      </c>
      <c r="AU86" s="144">
        <f t="shared" si="51"/>
        <v>-11.48</v>
      </c>
      <c r="AV86" s="144">
        <f t="shared" si="52"/>
        <v>-90.278369357207708</v>
      </c>
      <c r="AW86" s="144">
        <f t="shared" si="53"/>
        <v>49.701165016839184</v>
      </c>
      <c r="AX86" s="144">
        <f t="shared" si="54"/>
        <v>56.008758504449609</v>
      </c>
      <c r="AZ86" s="15">
        <f t="shared" si="56"/>
        <v>140.52707165742135</v>
      </c>
      <c r="BA86" s="15">
        <f t="shared" si="57"/>
        <v>-4.2452469672491251</v>
      </c>
      <c r="BB86" s="15">
        <f t="shared" si="58"/>
        <v>-29.8</v>
      </c>
      <c r="BC86" s="15">
        <f t="shared" si="59"/>
        <v>-11.42</v>
      </c>
      <c r="BD86" s="15">
        <f t="shared" si="60"/>
        <v>95.061824690172216</v>
      </c>
    </row>
    <row r="87" spans="1:56">
      <c r="A87" s="49">
        <v>235</v>
      </c>
      <c r="B87" s="53">
        <v>1</v>
      </c>
      <c r="C87" s="137">
        <v>34</v>
      </c>
      <c r="D87" s="11" t="s">
        <v>99</v>
      </c>
      <c r="E87" s="14">
        <v>10396</v>
      </c>
      <c r="F87" s="14">
        <v>10284</v>
      </c>
      <c r="G87" s="21">
        <v>10270</v>
      </c>
      <c r="H87" s="21">
        <v>10253</v>
      </c>
      <c r="I87" s="21"/>
      <c r="J87" s="15">
        <v>7363193.4739771765</v>
      </c>
      <c r="K87" s="21">
        <v>1488070.7429396594</v>
      </c>
      <c r="L87" s="131">
        <f t="shared" si="35"/>
        <v>8851264.2169168368</v>
      </c>
      <c r="M87" s="131"/>
      <c r="N87" s="21">
        <v>9961261.5929752979</v>
      </c>
      <c r="O87" s="21">
        <v>3022768.0780440816</v>
      </c>
      <c r="P87" s="21">
        <v>-931432.32408509729</v>
      </c>
      <c r="Q87" s="15">
        <v>356824.50392700173</v>
      </c>
      <c r="R87" s="12">
        <f t="shared" si="36"/>
        <v>12409421.850861283</v>
      </c>
      <c r="S87" s="15"/>
      <c r="T87" s="15">
        <v>9961261.5929752979</v>
      </c>
      <c r="U87" s="21">
        <v>2842783.8395978427</v>
      </c>
      <c r="V87" s="21">
        <v>-307894.59999999998</v>
      </c>
      <c r="W87" s="21">
        <v>-117899.6</v>
      </c>
      <c r="X87" s="144">
        <f t="shared" si="37"/>
        <v>-931432.32408509729</v>
      </c>
      <c r="Y87" s="15">
        <f t="shared" si="55"/>
        <v>510430.96472293843</v>
      </c>
      <c r="Z87" s="12">
        <f t="shared" si="38"/>
        <v>11957249.873210981</v>
      </c>
      <c r="AA87" s="12"/>
      <c r="AB87" s="15">
        <v>9961261.5929752979</v>
      </c>
      <c r="AC87" s="21">
        <v>2666053.4394072024</v>
      </c>
      <c r="AD87" s="21">
        <v>-305539.40000000002</v>
      </c>
      <c r="AE87" s="21">
        <v>-117089.26</v>
      </c>
      <c r="AF87" s="131">
        <f t="shared" si="39"/>
        <v>12204686.372382499</v>
      </c>
      <c r="AG87" s="164"/>
      <c r="AH87" s="15">
        <f t="shared" si="40"/>
        <v>708.27178472269873</v>
      </c>
      <c r="AI87" s="15">
        <f t="shared" si="41"/>
        <v>143.1387786590669</v>
      </c>
      <c r="AJ87" s="15">
        <f t="shared" si="42"/>
        <v>851.41056338176577</v>
      </c>
      <c r="AL87" s="144">
        <f t="shared" si="43"/>
        <v>968.61742444333902</v>
      </c>
      <c r="AM87" s="144">
        <f t="shared" si="44"/>
        <v>293.92921801284342</v>
      </c>
      <c r="AN87" s="144">
        <f t="shared" si="45"/>
        <v>-90.571015566423313</v>
      </c>
      <c r="AO87" s="144">
        <f t="shared" si="46"/>
        <v>34.69705405746808</v>
      </c>
      <c r="AP87" s="144">
        <f t="shared" si="47"/>
        <v>1206.672680947227</v>
      </c>
      <c r="AR87" s="144">
        <f t="shared" si="48"/>
        <v>969.93783768016533</v>
      </c>
      <c r="AS87" s="144">
        <f t="shared" si="49"/>
        <v>276.80465818868964</v>
      </c>
      <c r="AT87" s="144">
        <f t="shared" si="50"/>
        <v>-29.979999999999997</v>
      </c>
      <c r="AU87" s="144">
        <f t="shared" si="51"/>
        <v>-11.48</v>
      </c>
      <c r="AV87" s="144">
        <f t="shared" si="52"/>
        <v>-90.694481410428168</v>
      </c>
      <c r="AW87" s="144">
        <f t="shared" si="53"/>
        <v>49.701165016839184</v>
      </c>
      <c r="AX87" s="144">
        <f t="shared" si="54"/>
        <v>1164.2891794752659</v>
      </c>
      <c r="AZ87" s="15">
        <f t="shared" si="56"/>
        <v>971.54604437484613</v>
      </c>
      <c r="BA87" s="15">
        <f t="shared" si="57"/>
        <v>260.02666920971444</v>
      </c>
      <c r="BB87" s="15">
        <f t="shared" si="58"/>
        <v>-29.8</v>
      </c>
      <c r="BC87" s="15">
        <f t="shared" si="59"/>
        <v>-11.42</v>
      </c>
      <c r="BD87" s="15">
        <f t="shared" si="60"/>
        <v>1190.3527135845604</v>
      </c>
    </row>
    <row r="88" spans="1:56">
      <c r="A88" s="49">
        <v>236</v>
      </c>
      <c r="B88" s="53">
        <v>16</v>
      </c>
      <c r="C88" s="53">
        <v>16</v>
      </c>
      <c r="D88" s="11" t="s">
        <v>100</v>
      </c>
      <c r="E88" s="14">
        <v>4196</v>
      </c>
      <c r="F88" s="14">
        <v>4198</v>
      </c>
      <c r="G88" s="21">
        <v>4137</v>
      </c>
      <c r="H88" s="21">
        <v>4118</v>
      </c>
      <c r="I88" s="21"/>
      <c r="J88" s="15">
        <v>-104928.87593170683</v>
      </c>
      <c r="K88" s="21">
        <v>-423861.78708387644</v>
      </c>
      <c r="L88" s="131">
        <f t="shared" si="35"/>
        <v>-528790.6630155833</v>
      </c>
      <c r="M88" s="131"/>
      <c r="N88" s="21">
        <v>68777.110937036647</v>
      </c>
      <c r="O88" s="21">
        <v>-262457.19877307885</v>
      </c>
      <c r="P88" s="21">
        <v>-380217.12334784504</v>
      </c>
      <c r="Q88" s="15">
        <v>145658.23293325101</v>
      </c>
      <c r="R88" s="12">
        <f t="shared" si="36"/>
        <v>-428238.9782506362</v>
      </c>
      <c r="S88" s="15"/>
      <c r="T88" s="15">
        <v>68777.110937036647</v>
      </c>
      <c r="U88" s="21">
        <v>-209988.01100541174</v>
      </c>
      <c r="V88" s="21">
        <v>-124027.26</v>
      </c>
      <c r="W88" s="21">
        <v>-47492.76</v>
      </c>
      <c r="X88" s="144">
        <f t="shared" si="37"/>
        <v>-380217.12334784504</v>
      </c>
      <c r="Y88" s="15">
        <f t="shared" si="55"/>
        <v>205613.71967466371</v>
      </c>
      <c r="Z88" s="12">
        <f t="shared" si="38"/>
        <v>-487334.32374155649</v>
      </c>
      <c r="AA88" s="12"/>
      <c r="AB88" s="15">
        <v>68777.110937036647</v>
      </c>
      <c r="AC88" s="21">
        <v>-156190.58393426344</v>
      </c>
      <c r="AD88" s="21">
        <v>-122716.40000000001</v>
      </c>
      <c r="AE88" s="21">
        <v>-47027.56</v>
      </c>
      <c r="AF88" s="131">
        <f t="shared" si="39"/>
        <v>-257157.4329972268</v>
      </c>
      <c r="AG88" s="164"/>
      <c r="AH88" s="15">
        <f t="shared" si="40"/>
        <v>-25.006881775907253</v>
      </c>
      <c r="AI88" s="15">
        <f t="shared" si="41"/>
        <v>-101.01567852332613</v>
      </c>
      <c r="AJ88" s="15">
        <f t="shared" si="42"/>
        <v>-126.02256029923339</v>
      </c>
      <c r="AL88" s="144">
        <f t="shared" si="43"/>
        <v>16.383304177474191</v>
      </c>
      <c r="AM88" s="144">
        <f t="shared" si="44"/>
        <v>-62.519580460476142</v>
      </c>
      <c r="AN88" s="144">
        <f t="shared" si="45"/>
        <v>-90.571015566423313</v>
      </c>
      <c r="AO88" s="144">
        <f t="shared" si="46"/>
        <v>34.69705405746808</v>
      </c>
      <c r="AP88" s="144">
        <f t="shared" si="47"/>
        <v>-102.01023779195717</v>
      </c>
      <c r="AR88" s="144">
        <f t="shared" si="48"/>
        <v>16.624875740158725</v>
      </c>
      <c r="AS88" s="144">
        <f t="shared" si="49"/>
        <v>-50.758523327389831</v>
      </c>
      <c r="AT88" s="144">
        <f t="shared" si="50"/>
        <v>-29.98</v>
      </c>
      <c r="AU88" s="144">
        <f t="shared" si="51"/>
        <v>-11.48</v>
      </c>
      <c r="AV88" s="144">
        <f t="shared" si="52"/>
        <v>-91.906483767910331</v>
      </c>
      <c r="AW88" s="144">
        <f t="shared" si="53"/>
        <v>49.701165016839184</v>
      </c>
      <c r="AX88" s="144">
        <f t="shared" si="54"/>
        <v>-117.79896633830226</v>
      </c>
      <c r="AZ88" s="15">
        <f t="shared" si="56"/>
        <v>16.701581092043867</v>
      </c>
      <c r="BA88" s="15">
        <f t="shared" si="57"/>
        <v>-37.928747919927986</v>
      </c>
      <c r="BB88" s="15">
        <f t="shared" si="58"/>
        <v>-29.8</v>
      </c>
      <c r="BC88" s="15">
        <f t="shared" si="59"/>
        <v>-11.42</v>
      </c>
      <c r="BD88" s="15">
        <f t="shared" si="60"/>
        <v>-62.447166827884118</v>
      </c>
    </row>
    <row r="89" spans="1:56">
      <c r="A89" s="49">
        <v>239</v>
      </c>
      <c r="B89" s="53">
        <v>11</v>
      </c>
      <c r="C89" s="53">
        <v>11</v>
      </c>
      <c r="D89" s="11" t="s">
        <v>101</v>
      </c>
      <c r="E89" s="14">
        <v>2095</v>
      </c>
      <c r="F89" s="14">
        <v>2029</v>
      </c>
      <c r="G89" s="21">
        <v>2035</v>
      </c>
      <c r="H89" s="21">
        <v>1985</v>
      </c>
      <c r="I89" s="21"/>
      <c r="J89" s="15">
        <v>195498.780700011</v>
      </c>
      <c r="K89" s="21">
        <v>-287488.2493543544</v>
      </c>
      <c r="L89" s="131">
        <f t="shared" si="35"/>
        <v>-91989.468654343393</v>
      </c>
      <c r="M89" s="131"/>
      <c r="N89" s="21">
        <v>275453.80411995272</v>
      </c>
      <c r="O89" s="21">
        <v>-212453.2177435059</v>
      </c>
      <c r="P89" s="21">
        <v>-183768.5905842729</v>
      </c>
      <c r="Q89" s="15">
        <v>70400.322682602738</v>
      </c>
      <c r="R89" s="12">
        <f t="shared" si="36"/>
        <v>-50367.681525223335</v>
      </c>
      <c r="S89" s="15"/>
      <c r="T89" s="15">
        <v>275453.80411995272</v>
      </c>
      <c r="U89" s="21">
        <v>-187093.52694298269</v>
      </c>
      <c r="V89" s="21">
        <v>-61009.3</v>
      </c>
      <c r="W89" s="21">
        <v>-23361.8</v>
      </c>
      <c r="X89" s="144">
        <f t="shared" si="37"/>
        <v>-183768.5905842729</v>
      </c>
      <c r="Y89" s="15">
        <f t="shared" si="55"/>
        <v>101141.87080926774</v>
      </c>
      <c r="Z89" s="12">
        <f t="shared" si="38"/>
        <v>-78637.542598035128</v>
      </c>
      <c r="AA89" s="12"/>
      <c r="AB89" s="15">
        <v>275453.80411995272</v>
      </c>
      <c r="AC89" s="21">
        <v>-161091.8643590475</v>
      </c>
      <c r="AD89" s="21">
        <v>-59153</v>
      </c>
      <c r="AE89" s="21">
        <v>-22668.7</v>
      </c>
      <c r="AF89" s="131">
        <f t="shared" si="39"/>
        <v>32540.239760905224</v>
      </c>
      <c r="AG89" s="164"/>
      <c r="AH89" s="15">
        <f t="shared" si="40"/>
        <v>93.316840429599523</v>
      </c>
      <c r="AI89" s="15">
        <f t="shared" si="41"/>
        <v>-137.22589467988277</v>
      </c>
      <c r="AJ89" s="15">
        <f t="shared" si="42"/>
        <v>-43.909054250283241</v>
      </c>
      <c r="AL89" s="144">
        <f t="shared" si="43"/>
        <v>135.7584051847968</v>
      </c>
      <c r="AM89" s="144">
        <f t="shared" si="44"/>
        <v>-104.70833797117098</v>
      </c>
      <c r="AN89" s="144">
        <f t="shared" si="45"/>
        <v>-90.571015566423313</v>
      </c>
      <c r="AO89" s="144">
        <f t="shared" si="46"/>
        <v>34.69705405746808</v>
      </c>
      <c r="AP89" s="144">
        <f t="shared" si="47"/>
        <v>-24.823894295329392</v>
      </c>
      <c r="AR89" s="144">
        <f t="shared" si="48"/>
        <v>135.35813470267948</v>
      </c>
      <c r="AS89" s="144">
        <f t="shared" si="49"/>
        <v>-91.937851077632772</v>
      </c>
      <c r="AT89" s="144">
        <f t="shared" si="50"/>
        <v>-29.98</v>
      </c>
      <c r="AU89" s="144">
        <f t="shared" si="51"/>
        <v>-11.48</v>
      </c>
      <c r="AV89" s="144">
        <f t="shared" si="52"/>
        <v>-90.303975717087425</v>
      </c>
      <c r="AW89" s="144">
        <f t="shared" si="53"/>
        <v>49.701165016839184</v>
      </c>
      <c r="AX89" s="144">
        <f t="shared" si="54"/>
        <v>-38.642527075201535</v>
      </c>
      <c r="AZ89" s="15">
        <f t="shared" si="56"/>
        <v>138.76765950627342</v>
      </c>
      <c r="BA89" s="15">
        <f t="shared" si="57"/>
        <v>-81.154591616648617</v>
      </c>
      <c r="BB89" s="15">
        <f t="shared" si="58"/>
        <v>-29.8</v>
      </c>
      <c r="BC89" s="15">
        <f t="shared" si="59"/>
        <v>-11.42</v>
      </c>
      <c r="BD89" s="15">
        <f t="shared" si="60"/>
        <v>16.393067889624799</v>
      </c>
    </row>
    <row r="90" spans="1:56">
      <c r="A90" s="49">
        <v>240</v>
      </c>
      <c r="B90" s="53">
        <v>19</v>
      </c>
      <c r="C90" s="53">
        <v>19</v>
      </c>
      <c r="D90" s="11" t="s">
        <v>102</v>
      </c>
      <c r="E90" s="14">
        <v>19982</v>
      </c>
      <c r="F90" s="14">
        <v>19499</v>
      </c>
      <c r="G90" s="21">
        <v>19371</v>
      </c>
      <c r="H90" s="21">
        <v>19402</v>
      </c>
      <c r="I90" s="21"/>
      <c r="J90" s="15">
        <v>-6108357.624492256</v>
      </c>
      <c r="K90" s="21">
        <v>-3736384.6645788797</v>
      </c>
      <c r="L90" s="131">
        <f t="shared" si="35"/>
        <v>-9844742.2890711352</v>
      </c>
      <c r="M90" s="131"/>
      <c r="N90" s="21">
        <v>-7918485.2210957278</v>
      </c>
      <c r="O90" s="21">
        <v>-4733594.9750452265</v>
      </c>
      <c r="P90" s="21">
        <v>-1766044.2325296882</v>
      </c>
      <c r="Q90" s="15">
        <v>676557.85706657008</v>
      </c>
      <c r="R90" s="12">
        <f t="shared" si="36"/>
        <v>-13741566.571604073</v>
      </c>
      <c r="S90" s="15"/>
      <c r="T90" s="15">
        <v>-7918485.2210957278</v>
      </c>
      <c r="U90" s="21">
        <v>-4489884.4718814008</v>
      </c>
      <c r="V90" s="21">
        <v>-580742.57999999996</v>
      </c>
      <c r="W90" s="21">
        <v>-222379.08000000002</v>
      </c>
      <c r="X90" s="144">
        <f t="shared" si="37"/>
        <v>-1766044.2325296882</v>
      </c>
      <c r="Y90" s="15">
        <f t="shared" si="55"/>
        <v>962761.26754119189</v>
      </c>
      <c r="Z90" s="12">
        <f t="shared" si="38"/>
        <v>-14014774.317965625</v>
      </c>
      <c r="AA90" s="12"/>
      <c r="AB90" s="15">
        <v>-7918485.2210957278</v>
      </c>
      <c r="AC90" s="21">
        <v>-4240004.521795569</v>
      </c>
      <c r="AD90" s="21">
        <v>-578179.6</v>
      </c>
      <c r="AE90" s="21">
        <v>-221570.84</v>
      </c>
      <c r="AF90" s="131">
        <f t="shared" si="39"/>
        <v>-12958240.182891296</v>
      </c>
      <c r="AG90" s="164"/>
      <c r="AH90" s="15">
        <f t="shared" si="40"/>
        <v>-305.69300492904893</v>
      </c>
      <c r="AI90" s="15">
        <f t="shared" si="41"/>
        <v>-186.98752199874286</v>
      </c>
      <c r="AJ90" s="15">
        <f t="shared" si="42"/>
        <v>-492.68052692779179</v>
      </c>
      <c r="AL90" s="144">
        <f t="shared" si="43"/>
        <v>-406.09699067109739</v>
      </c>
      <c r="AM90" s="144">
        <f t="shared" si="44"/>
        <v>-242.76090953614167</v>
      </c>
      <c r="AN90" s="144">
        <f t="shared" si="45"/>
        <v>-90.571015566423313</v>
      </c>
      <c r="AO90" s="144">
        <f t="shared" si="46"/>
        <v>34.69705405746808</v>
      </c>
      <c r="AP90" s="144">
        <f t="shared" si="47"/>
        <v>-704.73186171619432</v>
      </c>
      <c r="AR90" s="144">
        <f t="shared" si="48"/>
        <v>-408.78040478528357</v>
      </c>
      <c r="AS90" s="144">
        <f t="shared" si="49"/>
        <v>-231.78382488675859</v>
      </c>
      <c r="AT90" s="144">
        <f t="shared" si="50"/>
        <v>-29.979999999999997</v>
      </c>
      <c r="AU90" s="144">
        <f t="shared" si="51"/>
        <v>-11.48</v>
      </c>
      <c r="AV90" s="144">
        <f t="shared" si="52"/>
        <v>-91.169492154751339</v>
      </c>
      <c r="AW90" s="144">
        <f t="shared" si="53"/>
        <v>49.701165016839184</v>
      </c>
      <c r="AX90" s="144">
        <f t="shared" si="54"/>
        <v>-723.49255680995429</v>
      </c>
      <c r="AZ90" s="15">
        <f t="shared" si="56"/>
        <v>-408.12726631768516</v>
      </c>
      <c r="BA90" s="15">
        <f t="shared" si="57"/>
        <v>-218.53440479309191</v>
      </c>
      <c r="BB90" s="15">
        <f t="shared" si="58"/>
        <v>-29.799999999999997</v>
      </c>
      <c r="BC90" s="15">
        <f t="shared" si="59"/>
        <v>-11.42</v>
      </c>
      <c r="BD90" s="15">
        <f t="shared" si="60"/>
        <v>-667.88167111077701</v>
      </c>
    </row>
    <row r="91" spans="1:56">
      <c r="A91" s="49">
        <v>241</v>
      </c>
      <c r="B91" s="53">
        <v>19</v>
      </c>
      <c r="C91" s="53">
        <v>19</v>
      </c>
      <c r="D91" s="11" t="s">
        <v>103</v>
      </c>
      <c r="E91" s="14">
        <v>7904</v>
      </c>
      <c r="F91" s="14">
        <v>7771</v>
      </c>
      <c r="G91" s="21">
        <v>7691</v>
      </c>
      <c r="H91" s="21">
        <v>7604</v>
      </c>
      <c r="I91" s="21"/>
      <c r="J91" s="15">
        <v>-1201596.3587326356</v>
      </c>
      <c r="K91" s="21">
        <v>-845189.54189871054</v>
      </c>
      <c r="L91" s="131">
        <f t="shared" si="35"/>
        <v>-2046785.9006313463</v>
      </c>
      <c r="M91" s="131"/>
      <c r="N91" s="21">
        <v>-1733822.0016617521</v>
      </c>
      <c r="O91" s="21">
        <v>-1116223.3567776668</v>
      </c>
      <c r="P91" s="21">
        <v>-703827.36196667561</v>
      </c>
      <c r="Q91" s="15">
        <v>269630.80708058446</v>
      </c>
      <c r="R91" s="12">
        <f t="shared" si="36"/>
        <v>-3284241.91332551</v>
      </c>
      <c r="S91" s="15"/>
      <c r="T91" s="15">
        <v>-1733822.0016617521</v>
      </c>
      <c r="U91" s="21">
        <v>-1019096.6159147463</v>
      </c>
      <c r="V91" s="21">
        <v>-230576.18</v>
      </c>
      <c r="W91" s="21">
        <v>-88292.680000000008</v>
      </c>
      <c r="X91" s="144">
        <f t="shared" si="37"/>
        <v>-703827.36196667561</v>
      </c>
      <c r="Y91" s="15">
        <f t="shared" si="55"/>
        <v>382251.66014451016</v>
      </c>
      <c r="Z91" s="12">
        <f t="shared" si="38"/>
        <v>-3393363.1793986643</v>
      </c>
      <c r="AA91" s="12"/>
      <c r="AB91" s="15">
        <v>-1733822.0016617521</v>
      </c>
      <c r="AC91" s="21">
        <v>-919511.14526922605</v>
      </c>
      <c r="AD91" s="21">
        <v>-226599.2</v>
      </c>
      <c r="AE91" s="21">
        <v>-86837.68</v>
      </c>
      <c r="AF91" s="131">
        <f t="shared" si="39"/>
        <v>-2966770.0269309785</v>
      </c>
      <c r="AG91" s="164"/>
      <c r="AH91" s="15">
        <f t="shared" si="40"/>
        <v>-152.02383081131524</v>
      </c>
      <c r="AI91" s="15">
        <f t="shared" si="41"/>
        <v>-106.93187524022147</v>
      </c>
      <c r="AJ91" s="15">
        <f t="shared" si="42"/>
        <v>-258.95570605153671</v>
      </c>
      <c r="AL91" s="144">
        <f t="shared" si="43"/>
        <v>-223.11439990499963</v>
      </c>
      <c r="AM91" s="144">
        <f t="shared" si="44"/>
        <v>-143.63960323995198</v>
      </c>
      <c r="AN91" s="144">
        <f t="shared" si="45"/>
        <v>-90.571015566423313</v>
      </c>
      <c r="AO91" s="144">
        <f t="shared" si="46"/>
        <v>34.69705405746808</v>
      </c>
      <c r="AP91" s="144">
        <f t="shared" si="47"/>
        <v>-422.62796465390682</v>
      </c>
      <c r="AR91" s="144">
        <f t="shared" si="48"/>
        <v>-225.43518419734133</v>
      </c>
      <c r="AS91" s="144">
        <f t="shared" si="49"/>
        <v>-132.50508593352572</v>
      </c>
      <c r="AT91" s="144">
        <f t="shared" si="50"/>
        <v>-29.98</v>
      </c>
      <c r="AU91" s="144">
        <f t="shared" si="51"/>
        <v>-11.48</v>
      </c>
      <c r="AV91" s="144">
        <f t="shared" si="52"/>
        <v>-91.513114285096293</v>
      </c>
      <c r="AW91" s="144">
        <f t="shared" si="53"/>
        <v>49.701165016839184</v>
      </c>
      <c r="AX91" s="144">
        <f t="shared" si="54"/>
        <v>-441.21221939912419</v>
      </c>
      <c r="AZ91" s="15">
        <f t="shared" si="56"/>
        <v>-228.01446628902579</v>
      </c>
      <c r="BA91" s="15">
        <f t="shared" si="57"/>
        <v>-120.92466402804131</v>
      </c>
      <c r="BB91" s="15">
        <f t="shared" si="58"/>
        <v>-29.8</v>
      </c>
      <c r="BC91" s="15">
        <f t="shared" si="59"/>
        <v>-11.42</v>
      </c>
      <c r="BD91" s="15">
        <f t="shared" si="60"/>
        <v>-390.15913031706714</v>
      </c>
    </row>
    <row r="92" spans="1:56">
      <c r="A92" s="49">
        <v>244</v>
      </c>
      <c r="B92" s="53">
        <v>17</v>
      </c>
      <c r="C92" s="53">
        <v>17</v>
      </c>
      <c r="D92" s="11" t="s">
        <v>104</v>
      </c>
      <c r="E92" s="14">
        <v>19116</v>
      </c>
      <c r="F92" s="14">
        <v>19300</v>
      </c>
      <c r="G92" s="21">
        <v>19514</v>
      </c>
      <c r="H92" s="21">
        <v>19657</v>
      </c>
      <c r="I92" s="21"/>
      <c r="J92" s="15">
        <v>-843977.50751002331</v>
      </c>
      <c r="K92" s="21">
        <v>-1572961.3445982235</v>
      </c>
      <c r="L92" s="131">
        <f t="shared" si="35"/>
        <v>-2416938.8521082466</v>
      </c>
      <c r="M92" s="131"/>
      <c r="N92" s="21">
        <v>565142.12860777462</v>
      </c>
      <c r="O92" s="21">
        <v>-423097.89233809686</v>
      </c>
      <c r="P92" s="21">
        <v>-1748020.6004319699</v>
      </c>
      <c r="Q92" s="15">
        <v>669653.14330913394</v>
      </c>
      <c r="R92" s="12">
        <f t="shared" si="36"/>
        <v>-936323.22085315816</v>
      </c>
      <c r="S92" s="15"/>
      <c r="T92" s="15">
        <v>565142.12860777462</v>
      </c>
      <c r="U92" s="21">
        <v>-181874.61365396754</v>
      </c>
      <c r="V92" s="21">
        <v>-585029.72</v>
      </c>
      <c r="W92" s="21">
        <v>-224020.72</v>
      </c>
      <c r="X92" s="144">
        <f t="shared" si="37"/>
        <v>-1748020.6004319699</v>
      </c>
      <c r="Y92" s="15">
        <f t="shared" si="55"/>
        <v>969868.53413859988</v>
      </c>
      <c r="Z92" s="12">
        <f t="shared" si="38"/>
        <v>-1203934.9913395629</v>
      </c>
      <c r="AA92" s="12"/>
      <c r="AB92" s="15">
        <v>565142.12860777462</v>
      </c>
      <c r="AC92" s="21">
        <v>-81575.526616963296</v>
      </c>
      <c r="AD92" s="21">
        <v>-585778.6</v>
      </c>
      <c r="AE92" s="21">
        <v>-224482.94</v>
      </c>
      <c r="AF92" s="131">
        <f t="shared" si="39"/>
        <v>-326694.93800918869</v>
      </c>
      <c r="AG92" s="164"/>
      <c r="AH92" s="15">
        <f t="shared" si="40"/>
        <v>-44.150319497280982</v>
      </c>
      <c r="AI92" s="15">
        <f t="shared" si="41"/>
        <v>-82.285067200158167</v>
      </c>
      <c r="AJ92" s="15">
        <f t="shared" si="42"/>
        <v>-126.43538669743914</v>
      </c>
      <c r="AL92" s="144">
        <f t="shared" si="43"/>
        <v>29.281975575532364</v>
      </c>
      <c r="AM92" s="144">
        <f t="shared" si="44"/>
        <v>-21.922170587466159</v>
      </c>
      <c r="AN92" s="144">
        <f t="shared" si="45"/>
        <v>-90.571015566423313</v>
      </c>
      <c r="AO92" s="144">
        <f t="shared" si="46"/>
        <v>34.69705405746808</v>
      </c>
      <c r="AP92" s="144">
        <f t="shared" si="47"/>
        <v>-48.514156520889024</v>
      </c>
      <c r="AR92" s="144">
        <f t="shared" si="48"/>
        <v>28.960855212041334</v>
      </c>
      <c r="AS92" s="144">
        <f t="shared" si="49"/>
        <v>-9.3202118301715462</v>
      </c>
      <c r="AT92" s="144">
        <f t="shared" si="50"/>
        <v>-29.979999999999997</v>
      </c>
      <c r="AU92" s="144">
        <f t="shared" si="51"/>
        <v>-11.48</v>
      </c>
      <c r="AV92" s="144">
        <f t="shared" si="52"/>
        <v>-89.577769828429325</v>
      </c>
      <c r="AW92" s="144">
        <f t="shared" si="53"/>
        <v>49.701165016839184</v>
      </c>
      <c r="AX92" s="144">
        <f t="shared" si="54"/>
        <v>-61.695961429720349</v>
      </c>
      <c r="AZ92" s="15">
        <f t="shared" si="56"/>
        <v>28.750171878098115</v>
      </c>
      <c r="BA92" s="15">
        <f t="shared" si="57"/>
        <v>-4.1499479379846003</v>
      </c>
      <c r="BB92" s="15">
        <f t="shared" si="58"/>
        <v>-29.799999999999997</v>
      </c>
      <c r="BC92" s="15">
        <f t="shared" si="59"/>
        <v>-11.42</v>
      </c>
      <c r="BD92" s="15">
        <f t="shared" si="60"/>
        <v>-16.619776059886487</v>
      </c>
    </row>
    <row r="93" spans="1:56">
      <c r="A93" s="49">
        <v>245</v>
      </c>
      <c r="B93" s="53">
        <v>1</v>
      </c>
      <c r="C93" s="137">
        <v>35</v>
      </c>
      <c r="D93" s="11" t="s">
        <v>105</v>
      </c>
      <c r="E93" s="14">
        <v>37232</v>
      </c>
      <c r="F93" s="14">
        <v>37676</v>
      </c>
      <c r="G93" s="21">
        <v>38211</v>
      </c>
      <c r="H93" s="21">
        <v>38461</v>
      </c>
      <c r="I93" s="21"/>
      <c r="J93" s="15">
        <v>-1124612.8536957274</v>
      </c>
      <c r="K93" s="21">
        <v>422657.58740302263</v>
      </c>
      <c r="L93" s="131">
        <f t="shared" si="35"/>
        <v>-701955.26629270473</v>
      </c>
      <c r="M93" s="131"/>
      <c r="N93" s="21">
        <v>-2323876.9373060782</v>
      </c>
      <c r="O93" s="21">
        <v>17318.139068906792</v>
      </c>
      <c r="P93" s="21">
        <v>-3412353.5824805647</v>
      </c>
      <c r="Q93" s="15">
        <v>1307246.2086691675</v>
      </c>
      <c r="R93" s="12">
        <f t="shared" si="36"/>
        <v>-4411666.1720485687</v>
      </c>
      <c r="S93" s="15"/>
      <c r="T93" s="15">
        <v>-2323876.9373060782</v>
      </c>
      <c r="U93" s="21">
        <v>-76924.024262530715</v>
      </c>
      <c r="V93" s="21">
        <v>-1145565.78</v>
      </c>
      <c r="W93" s="21">
        <v>-438662.28</v>
      </c>
      <c r="X93" s="144">
        <f t="shared" si="37"/>
        <v>-3412353.5824805647</v>
      </c>
      <c r="Y93" s="15">
        <f t="shared" si="55"/>
        <v>1899131.2164584422</v>
      </c>
      <c r="Z93" s="12">
        <f t="shared" si="38"/>
        <v>-5498251.3875907324</v>
      </c>
      <c r="AA93" s="12"/>
      <c r="AB93" s="15">
        <v>-2323876.9373060782</v>
      </c>
      <c r="AC93" s="21">
        <v>-159245.57206324919</v>
      </c>
      <c r="AD93" s="21">
        <v>-1146137.8</v>
      </c>
      <c r="AE93" s="21">
        <v>-439224.62</v>
      </c>
      <c r="AF93" s="131">
        <f t="shared" si="39"/>
        <v>-4068484.9293693276</v>
      </c>
      <c r="AG93" s="164"/>
      <c r="AH93" s="15">
        <f t="shared" si="40"/>
        <v>-30.205545060585717</v>
      </c>
      <c r="AI93" s="15">
        <f t="shared" si="41"/>
        <v>11.351997942711179</v>
      </c>
      <c r="AJ93" s="15">
        <f t="shared" si="42"/>
        <v>-18.853547117874538</v>
      </c>
      <c r="AL93" s="144">
        <f t="shared" si="43"/>
        <v>-61.680564213453607</v>
      </c>
      <c r="AM93" s="144">
        <f t="shared" si="44"/>
        <v>0.45965970561914193</v>
      </c>
      <c r="AN93" s="144">
        <f t="shared" si="45"/>
        <v>-90.571015566423313</v>
      </c>
      <c r="AO93" s="144">
        <f t="shared" si="46"/>
        <v>34.69705405746808</v>
      </c>
      <c r="AP93" s="144">
        <f t="shared" si="47"/>
        <v>-117.09486601678969</v>
      </c>
      <c r="AR93" s="144">
        <f t="shared" si="48"/>
        <v>-60.816962060822227</v>
      </c>
      <c r="AS93" s="144">
        <f t="shared" si="49"/>
        <v>-2.0131382131462332</v>
      </c>
      <c r="AT93" s="144">
        <f t="shared" si="50"/>
        <v>-29.98</v>
      </c>
      <c r="AU93" s="144">
        <f t="shared" si="51"/>
        <v>-11.48</v>
      </c>
      <c r="AV93" s="144">
        <f t="shared" si="52"/>
        <v>-89.302912315316661</v>
      </c>
      <c r="AW93" s="144">
        <f t="shared" si="53"/>
        <v>49.701165016839184</v>
      </c>
      <c r="AX93" s="144">
        <f t="shared" si="54"/>
        <v>-143.89184757244595</v>
      </c>
      <c r="AZ93" s="15">
        <f t="shared" si="56"/>
        <v>-60.421646273005855</v>
      </c>
      <c r="BA93" s="15">
        <f t="shared" si="57"/>
        <v>-4.140442839844237</v>
      </c>
      <c r="BB93" s="15">
        <f t="shared" si="58"/>
        <v>-29.8</v>
      </c>
      <c r="BC93" s="15">
        <f t="shared" si="59"/>
        <v>-11.42</v>
      </c>
      <c r="BD93" s="15">
        <f t="shared" si="60"/>
        <v>-105.7820891128501</v>
      </c>
    </row>
    <row r="94" spans="1:56">
      <c r="A94" s="49">
        <v>249</v>
      </c>
      <c r="B94" s="53">
        <v>13</v>
      </c>
      <c r="C94" s="53">
        <v>13</v>
      </c>
      <c r="D94" s="11" t="s">
        <v>106</v>
      </c>
      <c r="E94" s="14">
        <v>9443</v>
      </c>
      <c r="F94" s="14">
        <v>9250</v>
      </c>
      <c r="G94" s="21">
        <v>9184</v>
      </c>
      <c r="H94" s="21">
        <v>9128</v>
      </c>
      <c r="I94" s="21"/>
      <c r="J94" s="15">
        <v>356946.7361238359</v>
      </c>
      <c r="K94" s="21">
        <v>874331.29611714953</v>
      </c>
      <c r="L94" s="131">
        <f t="shared" si="35"/>
        <v>1231278.0322409854</v>
      </c>
      <c r="M94" s="131"/>
      <c r="N94" s="21">
        <v>321804.04423444072</v>
      </c>
      <c r="O94" s="21">
        <v>672971.99838957563</v>
      </c>
      <c r="P94" s="21">
        <v>-837781.89398941561</v>
      </c>
      <c r="Q94" s="15">
        <v>320947.75003157975</v>
      </c>
      <c r="R94" s="12">
        <f t="shared" si="36"/>
        <v>477941.89866618044</v>
      </c>
      <c r="S94" s="15"/>
      <c r="T94" s="15">
        <v>321804.04423444072</v>
      </c>
      <c r="U94" s="21">
        <v>511084.19154129567</v>
      </c>
      <c r="V94" s="21">
        <v>-275336.32000000001</v>
      </c>
      <c r="W94" s="21">
        <v>-105432.32000000001</v>
      </c>
      <c r="X94" s="144">
        <f t="shared" si="37"/>
        <v>-837781.89398941561</v>
      </c>
      <c r="Y94" s="15">
        <f t="shared" si="55"/>
        <v>456455.49951465108</v>
      </c>
      <c r="Z94" s="12">
        <f t="shared" si="38"/>
        <v>70793.201300971792</v>
      </c>
      <c r="AA94" s="12"/>
      <c r="AB94" s="15">
        <v>321804.04423444072</v>
      </c>
      <c r="AC94" s="21">
        <v>352123.06729358766</v>
      </c>
      <c r="AD94" s="21">
        <v>-272014.40000000002</v>
      </c>
      <c r="AE94" s="21">
        <v>-104241.76</v>
      </c>
      <c r="AF94" s="131">
        <f t="shared" si="39"/>
        <v>297670.95152802835</v>
      </c>
      <c r="AG94" s="164"/>
      <c r="AH94" s="15">
        <f t="shared" si="40"/>
        <v>37.800141493575758</v>
      </c>
      <c r="AI94" s="15">
        <f t="shared" si="41"/>
        <v>92.590415770110084</v>
      </c>
      <c r="AJ94" s="15">
        <f t="shared" si="42"/>
        <v>130.39055726368585</v>
      </c>
      <c r="AL94" s="144">
        <f t="shared" si="43"/>
        <v>34.789626403723318</v>
      </c>
      <c r="AM94" s="144">
        <f t="shared" si="44"/>
        <v>72.753729555629803</v>
      </c>
      <c r="AN94" s="144">
        <f t="shared" si="45"/>
        <v>-90.571015566423313</v>
      </c>
      <c r="AO94" s="144">
        <f t="shared" si="46"/>
        <v>34.69705405746808</v>
      </c>
      <c r="AP94" s="144">
        <f t="shared" si="47"/>
        <v>51.669394450397888</v>
      </c>
      <c r="AR94" s="144">
        <f t="shared" si="48"/>
        <v>35.039638962809313</v>
      </c>
      <c r="AS94" s="144">
        <f t="shared" si="49"/>
        <v>55.649411099879757</v>
      </c>
      <c r="AT94" s="144">
        <f t="shared" si="50"/>
        <v>-29.98</v>
      </c>
      <c r="AU94" s="144">
        <f t="shared" si="51"/>
        <v>-11.48</v>
      </c>
      <c r="AV94" s="144">
        <f t="shared" si="52"/>
        <v>-91.221896122540898</v>
      </c>
      <c r="AW94" s="144">
        <f t="shared" si="53"/>
        <v>49.701165016839184</v>
      </c>
      <c r="AX94" s="144">
        <f t="shared" si="54"/>
        <v>7.7083189569873465</v>
      </c>
      <c r="AZ94" s="15">
        <f t="shared" si="56"/>
        <v>35.254606073010599</v>
      </c>
      <c r="BA94" s="15">
        <f t="shared" si="57"/>
        <v>38.576146723662099</v>
      </c>
      <c r="BB94" s="15">
        <f t="shared" si="58"/>
        <v>-29.800000000000004</v>
      </c>
      <c r="BC94" s="15">
        <f t="shared" si="59"/>
        <v>-11.42</v>
      </c>
      <c r="BD94" s="15">
        <f t="shared" si="60"/>
        <v>32.610752796672692</v>
      </c>
    </row>
    <row r="95" spans="1:56">
      <c r="A95" s="49">
        <v>250</v>
      </c>
      <c r="B95" s="53">
        <v>6</v>
      </c>
      <c r="C95" s="53">
        <v>6</v>
      </c>
      <c r="D95" s="11" t="s">
        <v>107</v>
      </c>
      <c r="E95" s="14">
        <v>1808</v>
      </c>
      <c r="F95" s="14">
        <v>1771</v>
      </c>
      <c r="G95" s="21">
        <v>1749</v>
      </c>
      <c r="H95" s="21">
        <v>1703</v>
      </c>
      <c r="I95" s="21"/>
      <c r="J95" s="15">
        <v>197920.72461793592</v>
      </c>
      <c r="K95" s="21">
        <v>71980.811857818</v>
      </c>
      <c r="L95" s="131">
        <f t="shared" si="35"/>
        <v>269901.53647575394</v>
      </c>
      <c r="M95" s="131"/>
      <c r="N95" s="21">
        <v>-33912.46675835787</v>
      </c>
      <c r="O95" s="21">
        <v>-63511.40975548212</v>
      </c>
      <c r="P95" s="21">
        <v>-160401.26856813568</v>
      </c>
      <c r="Q95" s="15">
        <v>61448.482735775971</v>
      </c>
      <c r="R95" s="12">
        <f t="shared" si="36"/>
        <v>-196376.66234619971</v>
      </c>
      <c r="S95" s="15"/>
      <c r="T95" s="15">
        <v>-33912.46675835787</v>
      </c>
      <c r="U95" s="21">
        <v>-41376.361747731185</v>
      </c>
      <c r="V95" s="21">
        <v>-52435.020000000004</v>
      </c>
      <c r="W95" s="21">
        <v>-20078.52</v>
      </c>
      <c r="X95" s="144">
        <f t="shared" si="37"/>
        <v>-160401.26856813568</v>
      </c>
      <c r="Y95" s="15">
        <f t="shared" si="55"/>
        <v>86927.337614451739</v>
      </c>
      <c r="Z95" s="12">
        <f t="shared" si="38"/>
        <v>-221276.29945977303</v>
      </c>
      <c r="AA95" s="12"/>
      <c r="AB95" s="15">
        <v>-33912.46675835787</v>
      </c>
      <c r="AC95" s="21">
        <v>-18680.972671265328</v>
      </c>
      <c r="AD95" s="21">
        <v>-50749.4</v>
      </c>
      <c r="AE95" s="21">
        <v>-19448.259999999998</v>
      </c>
      <c r="AF95" s="131">
        <f t="shared" si="39"/>
        <v>-122791.09942962319</v>
      </c>
      <c r="AG95" s="164"/>
      <c r="AH95" s="15">
        <f t="shared" si="40"/>
        <v>109.46942733292916</v>
      </c>
      <c r="AI95" s="15">
        <f t="shared" si="41"/>
        <v>39.812395939058625</v>
      </c>
      <c r="AJ95" s="15">
        <f t="shared" si="42"/>
        <v>149.2818232719878</v>
      </c>
      <c r="AL95" s="144">
        <f t="shared" si="43"/>
        <v>-19.148767226627822</v>
      </c>
      <c r="AM95" s="144">
        <f t="shared" si="44"/>
        <v>-35.861891448606507</v>
      </c>
      <c r="AN95" s="144">
        <f t="shared" si="45"/>
        <v>-90.571015566423313</v>
      </c>
      <c r="AO95" s="144">
        <f t="shared" si="46"/>
        <v>34.69705405746808</v>
      </c>
      <c r="AP95" s="144">
        <f t="shared" si="47"/>
        <v>-110.88462018418956</v>
      </c>
      <c r="AR95" s="144">
        <f t="shared" si="48"/>
        <v>-19.389632223189178</v>
      </c>
      <c r="AS95" s="144">
        <f t="shared" si="49"/>
        <v>-23.657153657936639</v>
      </c>
      <c r="AT95" s="144">
        <f t="shared" si="50"/>
        <v>-29.980000000000004</v>
      </c>
      <c r="AU95" s="144">
        <f t="shared" si="51"/>
        <v>-11.48</v>
      </c>
      <c r="AV95" s="144">
        <f t="shared" si="52"/>
        <v>-91.710273623862591</v>
      </c>
      <c r="AW95" s="144">
        <f t="shared" si="53"/>
        <v>49.701165016839184</v>
      </c>
      <c r="AX95" s="144">
        <f t="shared" si="54"/>
        <v>-126.51589448814924</v>
      </c>
      <c r="AZ95" s="15">
        <f t="shared" si="56"/>
        <v>-19.91336861911795</v>
      </c>
      <c r="BA95" s="15">
        <f t="shared" si="57"/>
        <v>-10.969449601447639</v>
      </c>
      <c r="BB95" s="15">
        <f t="shared" si="58"/>
        <v>-29.8</v>
      </c>
      <c r="BC95" s="15">
        <f t="shared" si="59"/>
        <v>-11.42</v>
      </c>
      <c r="BD95" s="15">
        <f t="shared" si="60"/>
        <v>-72.102818220565581</v>
      </c>
    </row>
    <row r="96" spans="1:56">
      <c r="A96" s="49">
        <v>256</v>
      </c>
      <c r="B96" s="53">
        <v>13</v>
      </c>
      <c r="C96" s="53">
        <v>13</v>
      </c>
      <c r="D96" s="11" t="s">
        <v>108</v>
      </c>
      <c r="E96" s="14">
        <v>1581</v>
      </c>
      <c r="F96" s="14">
        <v>1554</v>
      </c>
      <c r="G96" s="21">
        <v>1523</v>
      </c>
      <c r="H96" s="21">
        <v>1492</v>
      </c>
      <c r="I96" s="21"/>
      <c r="J96" s="15">
        <v>-267691.33868008648</v>
      </c>
      <c r="K96" s="21">
        <v>-388370.03901993233</v>
      </c>
      <c r="L96" s="131">
        <f t="shared" si="35"/>
        <v>-656061.37770001881</v>
      </c>
      <c r="M96" s="131"/>
      <c r="N96" s="21">
        <v>-362507.93580721266</v>
      </c>
      <c r="O96" s="21">
        <v>-434828.50645918527</v>
      </c>
      <c r="P96" s="21">
        <v>-140747.35819022183</v>
      </c>
      <c r="Q96" s="15">
        <v>53919.222005305397</v>
      </c>
      <c r="R96" s="12">
        <f t="shared" si="36"/>
        <v>-884164.57845131436</v>
      </c>
      <c r="S96" s="15"/>
      <c r="T96" s="15">
        <v>-362507.93580721266</v>
      </c>
      <c r="U96" s="21">
        <v>-415405.65800969629</v>
      </c>
      <c r="V96" s="21">
        <v>-45659.54</v>
      </c>
      <c r="W96" s="21">
        <v>-17484.04</v>
      </c>
      <c r="X96" s="144">
        <f t="shared" si="37"/>
        <v>-140747.35819022183</v>
      </c>
      <c r="Y96" s="15">
        <f t="shared" si="55"/>
        <v>75694.874320646079</v>
      </c>
      <c r="Z96" s="12">
        <f t="shared" si="38"/>
        <v>-906109.65768648486</v>
      </c>
      <c r="AA96" s="12"/>
      <c r="AB96" s="15">
        <v>-362507.93580721266</v>
      </c>
      <c r="AC96" s="21">
        <v>-395491.1268833112</v>
      </c>
      <c r="AD96" s="21">
        <v>-44461.599999999999</v>
      </c>
      <c r="AE96" s="21">
        <v>-17038.64</v>
      </c>
      <c r="AF96" s="131">
        <f t="shared" si="39"/>
        <v>-819499.30269052391</v>
      </c>
      <c r="AG96" s="164"/>
      <c r="AH96" s="15">
        <f t="shared" si="40"/>
        <v>-169.31773477551326</v>
      </c>
      <c r="AI96" s="15">
        <f t="shared" si="41"/>
        <v>-245.64834852620641</v>
      </c>
      <c r="AJ96" s="15">
        <f t="shared" si="42"/>
        <v>-414.96608330171966</v>
      </c>
      <c r="AL96" s="144">
        <f t="shared" si="43"/>
        <v>-233.27408996603131</v>
      </c>
      <c r="AM96" s="144">
        <f t="shared" si="44"/>
        <v>-279.81242371890943</v>
      </c>
      <c r="AN96" s="144">
        <f t="shared" si="45"/>
        <v>-90.571015566423313</v>
      </c>
      <c r="AO96" s="144">
        <f t="shared" si="46"/>
        <v>34.69705405746808</v>
      </c>
      <c r="AP96" s="144">
        <f t="shared" si="47"/>
        <v>-568.96047519389595</v>
      </c>
      <c r="AR96" s="144">
        <f t="shared" si="48"/>
        <v>-238.02228221090786</v>
      </c>
      <c r="AS96" s="144">
        <f t="shared" si="49"/>
        <v>-272.75486409041122</v>
      </c>
      <c r="AT96" s="144">
        <f t="shared" si="50"/>
        <v>-29.98</v>
      </c>
      <c r="AU96" s="144">
        <f t="shared" si="51"/>
        <v>-11.48</v>
      </c>
      <c r="AV96" s="144">
        <f t="shared" si="52"/>
        <v>-92.414549041511378</v>
      </c>
      <c r="AW96" s="144">
        <f t="shared" si="53"/>
        <v>49.701165016839184</v>
      </c>
      <c r="AX96" s="144">
        <f t="shared" si="54"/>
        <v>-594.95053032599139</v>
      </c>
      <c r="AZ96" s="15">
        <f t="shared" si="56"/>
        <v>-242.96778539357416</v>
      </c>
      <c r="BA96" s="15">
        <f t="shared" si="57"/>
        <v>-265.0744818252756</v>
      </c>
      <c r="BB96" s="15">
        <f t="shared" si="58"/>
        <v>-29.8</v>
      </c>
      <c r="BC96" s="15">
        <f t="shared" si="59"/>
        <v>-11.42</v>
      </c>
      <c r="BD96" s="15">
        <f t="shared" si="60"/>
        <v>-549.26226721884984</v>
      </c>
    </row>
    <row r="97" spans="1:56">
      <c r="A97" s="49">
        <v>257</v>
      </c>
      <c r="B97" s="53">
        <v>1</v>
      </c>
      <c r="C97" s="137">
        <v>34</v>
      </c>
      <c r="D97" s="11" t="s">
        <v>109</v>
      </c>
      <c r="E97" s="14">
        <v>40433</v>
      </c>
      <c r="F97" s="14">
        <v>40722</v>
      </c>
      <c r="G97" s="21">
        <v>41154</v>
      </c>
      <c r="H97" s="21">
        <v>41635</v>
      </c>
      <c r="I97" s="21"/>
      <c r="J97" s="15">
        <v>4717899.5307239471</v>
      </c>
      <c r="K97" s="21">
        <v>3486720.3034870639</v>
      </c>
      <c r="L97" s="131">
        <f t="shared" si="35"/>
        <v>8204619.8342110105</v>
      </c>
      <c r="M97" s="131"/>
      <c r="N97" s="21">
        <v>6730177.9833535608</v>
      </c>
      <c r="O97" s="21">
        <v>4050161.0294359676</v>
      </c>
      <c r="P97" s="21">
        <v>-3688232.89589589</v>
      </c>
      <c r="Q97" s="15">
        <v>1412933.4353282151</v>
      </c>
      <c r="R97" s="12">
        <f t="shared" si="36"/>
        <v>8505039.5522218533</v>
      </c>
      <c r="S97" s="15"/>
      <c r="T97" s="15">
        <v>6730177.9833535608</v>
      </c>
      <c r="U97" s="21">
        <v>3337469.6488440041</v>
      </c>
      <c r="V97" s="21">
        <v>-1233796.92</v>
      </c>
      <c r="W97" s="21">
        <v>-472447.92000000004</v>
      </c>
      <c r="X97" s="144">
        <f t="shared" si="37"/>
        <v>-3688232.89589589</v>
      </c>
      <c r="Y97" s="15">
        <f t="shared" si="55"/>
        <v>2045401.745103</v>
      </c>
      <c r="Z97" s="12">
        <f t="shared" si="38"/>
        <v>6718571.6414046744</v>
      </c>
      <c r="AA97" s="12"/>
      <c r="AB97" s="15">
        <v>6730177.9833535608</v>
      </c>
      <c r="AC97" s="21">
        <v>2637662.6324531757</v>
      </c>
      <c r="AD97" s="21">
        <v>-1240723</v>
      </c>
      <c r="AE97" s="21">
        <v>-475471.7</v>
      </c>
      <c r="AF97" s="131">
        <f t="shared" si="39"/>
        <v>7651645.9158067359</v>
      </c>
      <c r="AG97" s="164"/>
      <c r="AH97" s="15">
        <f t="shared" si="40"/>
        <v>116.68437985615579</v>
      </c>
      <c r="AI97" s="15">
        <f t="shared" si="41"/>
        <v>86.234518919869018</v>
      </c>
      <c r="AJ97" s="15">
        <f t="shared" si="42"/>
        <v>202.9188987760248</v>
      </c>
      <c r="AL97" s="144">
        <f t="shared" si="43"/>
        <v>165.27130257240708</v>
      </c>
      <c r="AM97" s="144">
        <f t="shared" si="44"/>
        <v>99.458794495259752</v>
      </c>
      <c r="AN97" s="144">
        <f t="shared" si="45"/>
        <v>-90.571015566423313</v>
      </c>
      <c r="AO97" s="144">
        <f t="shared" si="46"/>
        <v>34.69705405746808</v>
      </c>
      <c r="AP97" s="144">
        <f t="shared" si="47"/>
        <v>208.8561355587116</v>
      </c>
      <c r="AR97" s="144">
        <f t="shared" si="48"/>
        <v>163.53642375840892</v>
      </c>
      <c r="AS97" s="144">
        <f t="shared" si="49"/>
        <v>81.097090169704146</v>
      </c>
      <c r="AT97" s="144">
        <f t="shared" si="50"/>
        <v>-29.979999999999997</v>
      </c>
      <c r="AU97" s="144">
        <f t="shared" si="51"/>
        <v>-11.48</v>
      </c>
      <c r="AV97" s="144">
        <f t="shared" si="52"/>
        <v>-89.62027739456407</v>
      </c>
      <c r="AW97" s="144">
        <f t="shared" si="53"/>
        <v>49.701165016839191</v>
      </c>
      <c r="AX97" s="144">
        <f t="shared" si="54"/>
        <v>163.25440155038817</v>
      </c>
      <c r="AZ97" s="15">
        <f t="shared" si="56"/>
        <v>161.64712341428032</v>
      </c>
      <c r="BA97" s="15">
        <f t="shared" si="57"/>
        <v>63.35205073743667</v>
      </c>
      <c r="BB97" s="15">
        <f t="shared" si="58"/>
        <v>-29.8</v>
      </c>
      <c r="BC97" s="15">
        <f t="shared" si="59"/>
        <v>-11.42</v>
      </c>
      <c r="BD97" s="15">
        <f t="shared" si="60"/>
        <v>183.77917415171697</v>
      </c>
    </row>
    <row r="98" spans="1:56">
      <c r="A98" s="49">
        <v>260</v>
      </c>
      <c r="B98" s="53">
        <v>12</v>
      </c>
      <c r="C98" s="53">
        <v>12</v>
      </c>
      <c r="D98" s="11" t="s">
        <v>110</v>
      </c>
      <c r="E98" s="14">
        <v>9877</v>
      </c>
      <c r="F98" s="14">
        <v>9727</v>
      </c>
      <c r="G98" s="21">
        <v>9689</v>
      </c>
      <c r="H98" s="21">
        <v>9566</v>
      </c>
      <c r="I98" s="21"/>
      <c r="J98" s="15">
        <v>4309780.9450360192</v>
      </c>
      <c r="K98" s="21">
        <v>2830835.1857600482</v>
      </c>
      <c r="L98" s="131">
        <f t="shared" si="35"/>
        <v>7140616.1307960674</v>
      </c>
      <c r="M98" s="131"/>
      <c r="N98" s="21">
        <v>2820993.2121783863</v>
      </c>
      <c r="O98" s="21">
        <v>1651446.9546784337</v>
      </c>
      <c r="P98" s="21">
        <v>-880984.26841459959</v>
      </c>
      <c r="Q98" s="15">
        <v>337498.24481699202</v>
      </c>
      <c r="R98" s="12">
        <f t="shared" si="36"/>
        <v>3928954.1432592119</v>
      </c>
      <c r="S98" s="15"/>
      <c r="T98" s="15">
        <v>2820993.2121783863</v>
      </c>
      <c r="U98" s="21">
        <v>1481210.9874121395</v>
      </c>
      <c r="V98" s="21">
        <v>-290476.22000000003</v>
      </c>
      <c r="W98" s="21">
        <v>-111229.72</v>
      </c>
      <c r="X98" s="144">
        <f t="shared" si="37"/>
        <v>-880984.26841459959</v>
      </c>
      <c r="Y98" s="15">
        <f t="shared" si="55"/>
        <v>481554.58784815489</v>
      </c>
      <c r="Z98" s="12">
        <f t="shared" si="38"/>
        <v>3501068.5790240802</v>
      </c>
      <c r="AA98" s="12"/>
      <c r="AB98" s="15">
        <v>2820993.2121783863</v>
      </c>
      <c r="AC98" s="21">
        <v>1314052.6246491715</v>
      </c>
      <c r="AD98" s="21">
        <v>-285066.8</v>
      </c>
      <c r="AE98" s="21">
        <v>-109243.72</v>
      </c>
      <c r="AF98" s="131">
        <f t="shared" si="39"/>
        <v>3740735.3168275575</v>
      </c>
      <c r="AG98" s="164"/>
      <c r="AH98" s="15">
        <f t="shared" si="40"/>
        <v>436.3451397221848</v>
      </c>
      <c r="AI98" s="15">
        <f t="shared" si="41"/>
        <v>286.60880690088572</v>
      </c>
      <c r="AJ98" s="15">
        <f t="shared" si="42"/>
        <v>722.95394662307046</v>
      </c>
      <c r="AL98" s="144">
        <f t="shared" si="43"/>
        <v>290.01677929252457</v>
      </c>
      <c r="AM98" s="144">
        <f t="shared" si="44"/>
        <v>169.77968075238343</v>
      </c>
      <c r="AN98" s="144">
        <f t="shared" si="45"/>
        <v>-90.571015566423313</v>
      </c>
      <c r="AO98" s="144">
        <f t="shared" si="46"/>
        <v>34.69705405746808</v>
      </c>
      <c r="AP98" s="144">
        <f t="shared" si="47"/>
        <v>403.92249853595268</v>
      </c>
      <c r="AR98" s="144">
        <f t="shared" si="48"/>
        <v>291.15421737830388</v>
      </c>
      <c r="AS98" s="144">
        <f t="shared" si="49"/>
        <v>152.87552765116519</v>
      </c>
      <c r="AT98" s="144">
        <f t="shared" si="50"/>
        <v>-29.980000000000004</v>
      </c>
      <c r="AU98" s="144">
        <f t="shared" si="51"/>
        <v>-11.48</v>
      </c>
      <c r="AV98" s="144">
        <f t="shared" si="52"/>
        <v>-90.926232677737602</v>
      </c>
      <c r="AW98" s="144">
        <f t="shared" si="53"/>
        <v>49.701165016839184</v>
      </c>
      <c r="AX98" s="144">
        <f t="shared" si="54"/>
        <v>361.34467736857056</v>
      </c>
      <c r="AZ98" s="15">
        <f t="shared" si="56"/>
        <v>294.89788962767994</v>
      </c>
      <c r="BA98" s="15">
        <f t="shared" si="57"/>
        <v>137.36698982324603</v>
      </c>
      <c r="BB98" s="15">
        <f t="shared" si="58"/>
        <v>-29.799999999999997</v>
      </c>
      <c r="BC98" s="15">
        <f t="shared" si="59"/>
        <v>-11.42</v>
      </c>
      <c r="BD98" s="15">
        <f t="shared" si="60"/>
        <v>391.04487945092592</v>
      </c>
    </row>
    <row r="99" spans="1:56">
      <c r="A99" s="49">
        <v>261</v>
      </c>
      <c r="B99" s="53">
        <v>19</v>
      </c>
      <c r="C99" s="53">
        <v>19</v>
      </c>
      <c r="D99" s="11" t="s">
        <v>111</v>
      </c>
      <c r="E99" s="14">
        <v>6523</v>
      </c>
      <c r="F99" s="14">
        <v>6637</v>
      </c>
      <c r="G99" s="21">
        <v>6822</v>
      </c>
      <c r="H99" s="21">
        <v>6837</v>
      </c>
      <c r="I99" s="21"/>
      <c r="J99" s="15">
        <v>-476562.29855948989</v>
      </c>
      <c r="K99" s="21">
        <v>1246081.2834593584</v>
      </c>
      <c r="L99" s="131">
        <f t="shared" si="35"/>
        <v>769518.98489986849</v>
      </c>
      <c r="M99" s="131"/>
      <c r="N99" s="21">
        <v>610566.06775582687</v>
      </c>
      <c r="O99" s="21">
        <v>1844326.9898103022</v>
      </c>
      <c r="P99" s="21">
        <v>-601119.83031435148</v>
      </c>
      <c r="Q99" s="15">
        <v>230284.34777941564</v>
      </c>
      <c r="R99" s="12">
        <f t="shared" si="36"/>
        <v>2084057.5750311932</v>
      </c>
      <c r="S99" s="15"/>
      <c r="T99" s="15">
        <v>610566.06775582687</v>
      </c>
      <c r="U99" s="21">
        <v>1728170.3007235958</v>
      </c>
      <c r="V99" s="21">
        <v>-204523.56</v>
      </c>
      <c r="W99" s="21">
        <v>-78316.56</v>
      </c>
      <c r="X99" s="144">
        <f t="shared" si="37"/>
        <v>-601119.83031435148</v>
      </c>
      <c r="Y99" s="15">
        <f t="shared" si="55"/>
        <v>339061.34774487693</v>
      </c>
      <c r="Z99" s="12">
        <f t="shared" si="38"/>
        <v>1793837.7659099482</v>
      </c>
      <c r="AA99" s="12"/>
      <c r="AB99" s="15">
        <v>610566.06775582687</v>
      </c>
      <c r="AC99" s="21">
        <v>1614113.5459525648</v>
      </c>
      <c r="AD99" s="21">
        <v>-203742.6</v>
      </c>
      <c r="AE99" s="21">
        <v>-78078.539999999994</v>
      </c>
      <c r="AF99" s="131">
        <f t="shared" si="39"/>
        <v>1942858.4737083917</v>
      </c>
      <c r="AG99" s="164"/>
      <c r="AH99" s="15">
        <f t="shared" si="40"/>
        <v>-73.058761085311957</v>
      </c>
      <c r="AI99" s="15">
        <f t="shared" si="41"/>
        <v>191.0288645499553</v>
      </c>
      <c r="AJ99" s="15">
        <f t="shared" si="42"/>
        <v>117.97010346464334</v>
      </c>
      <c r="AL99" s="144">
        <f t="shared" si="43"/>
        <v>91.994284730424425</v>
      </c>
      <c r="AM99" s="144">
        <f t="shared" si="44"/>
        <v>277.88563956762124</v>
      </c>
      <c r="AN99" s="144">
        <f t="shared" si="45"/>
        <v>-90.571015566423299</v>
      </c>
      <c r="AO99" s="144">
        <f t="shared" si="46"/>
        <v>34.69705405746808</v>
      </c>
      <c r="AP99" s="144">
        <f t="shared" si="47"/>
        <v>314.00596278909046</v>
      </c>
      <c r="AR99" s="144">
        <f t="shared" si="48"/>
        <v>89.499570178221475</v>
      </c>
      <c r="AS99" s="144">
        <f t="shared" si="49"/>
        <v>253.32311649422394</v>
      </c>
      <c r="AT99" s="144">
        <f t="shared" si="50"/>
        <v>-29.98</v>
      </c>
      <c r="AU99" s="144">
        <f t="shared" si="51"/>
        <v>-11.48</v>
      </c>
      <c r="AV99" s="144">
        <f t="shared" si="52"/>
        <v>-88.114897436873562</v>
      </c>
      <c r="AW99" s="144">
        <f t="shared" si="53"/>
        <v>49.701165016839184</v>
      </c>
      <c r="AX99" s="144">
        <f t="shared" si="54"/>
        <v>262.94895425241106</v>
      </c>
      <c r="AZ99" s="15">
        <f t="shared" si="56"/>
        <v>89.303213069449598</v>
      </c>
      <c r="BA99" s="15">
        <f t="shared" si="57"/>
        <v>236.08505864451729</v>
      </c>
      <c r="BB99" s="15">
        <f t="shared" si="58"/>
        <v>-29.8</v>
      </c>
      <c r="BC99" s="15">
        <f t="shared" si="59"/>
        <v>-11.42</v>
      </c>
      <c r="BD99" s="15">
        <f t="shared" si="60"/>
        <v>284.16827171396687</v>
      </c>
    </row>
    <row r="100" spans="1:56">
      <c r="A100" s="49">
        <v>263</v>
      </c>
      <c r="B100" s="53">
        <v>11</v>
      </c>
      <c r="C100" s="53">
        <v>11</v>
      </c>
      <c r="D100" s="11" t="s">
        <v>112</v>
      </c>
      <c r="E100" s="14">
        <v>7759</v>
      </c>
      <c r="F100" s="14">
        <v>7597</v>
      </c>
      <c r="G100" s="21">
        <v>7475</v>
      </c>
      <c r="H100" s="21">
        <v>7354</v>
      </c>
      <c r="I100" s="21"/>
      <c r="J100" s="15">
        <v>1224315.5131435227</v>
      </c>
      <c r="K100" s="21">
        <v>717512.01701661141</v>
      </c>
      <c r="L100" s="131">
        <f t="shared" si="35"/>
        <v>1941827.5301601342</v>
      </c>
      <c r="M100" s="131"/>
      <c r="N100" s="21">
        <v>1100378.9465230771</v>
      </c>
      <c r="O100" s="21">
        <v>488737.53989352088</v>
      </c>
      <c r="P100" s="21">
        <v>-688068.00525811792</v>
      </c>
      <c r="Q100" s="15">
        <v>263593.51967458503</v>
      </c>
      <c r="R100" s="12">
        <f t="shared" si="36"/>
        <v>1164642.000833065</v>
      </c>
      <c r="S100" s="15"/>
      <c r="T100" s="15">
        <v>1100378.9465230771</v>
      </c>
      <c r="U100" s="21">
        <v>355779.52166364162</v>
      </c>
      <c r="V100" s="21">
        <v>-224100.5</v>
      </c>
      <c r="W100" s="21">
        <v>-85813</v>
      </c>
      <c r="X100" s="144">
        <f t="shared" si="37"/>
        <v>-688068.00525811792</v>
      </c>
      <c r="Y100" s="15">
        <f t="shared" si="55"/>
        <v>371516.20850087289</v>
      </c>
      <c r="Z100" s="12">
        <f t="shared" si="38"/>
        <v>829693.17142947367</v>
      </c>
      <c r="AA100" s="12"/>
      <c r="AB100" s="15">
        <v>1100378.9465230771</v>
      </c>
      <c r="AC100" s="21">
        <v>225225.17994365917</v>
      </c>
      <c r="AD100" s="21">
        <v>-219149.2</v>
      </c>
      <c r="AE100" s="21">
        <v>-83982.68</v>
      </c>
      <c r="AF100" s="131">
        <f t="shared" si="39"/>
        <v>1022472.2464667363</v>
      </c>
      <c r="AG100" s="164"/>
      <c r="AH100" s="15">
        <f t="shared" si="40"/>
        <v>157.79295181640967</v>
      </c>
      <c r="AI100" s="15">
        <f t="shared" si="41"/>
        <v>92.474805647198281</v>
      </c>
      <c r="AJ100" s="15">
        <f t="shared" si="42"/>
        <v>250.26775746360795</v>
      </c>
      <c r="AL100" s="144">
        <f t="shared" si="43"/>
        <v>144.84387870515692</v>
      </c>
      <c r="AM100" s="144">
        <f t="shared" si="44"/>
        <v>64.332965630317346</v>
      </c>
      <c r="AN100" s="144">
        <f t="shared" si="45"/>
        <v>-90.571015566423313</v>
      </c>
      <c r="AO100" s="144">
        <f t="shared" si="46"/>
        <v>34.69705405746808</v>
      </c>
      <c r="AP100" s="144">
        <f t="shared" si="47"/>
        <v>153.30288282651901</v>
      </c>
      <c r="AR100" s="144">
        <f t="shared" si="48"/>
        <v>147.20788582248522</v>
      </c>
      <c r="AS100" s="144">
        <f t="shared" si="49"/>
        <v>47.595922630587509</v>
      </c>
      <c r="AT100" s="144">
        <f t="shared" si="50"/>
        <v>-29.98</v>
      </c>
      <c r="AU100" s="144">
        <f t="shared" si="51"/>
        <v>-11.48</v>
      </c>
      <c r="AV100" s="144">
        <f t="shared" si="52"/>
        <v>-92.049231472657922</v>
      </c>
      <c r="AW100" s="144">
        <f t="shared" si="53"/>
        <v>49.701165016839184</v>
      </c>
      <c r="AX100" s="144">
        <f t="shared" si="54"/>
        <v>110.995741997254</v>
      </c>
      <c r="AZ100" s="15">
        <f t="shared" si="56"/>
        <v>149.62999000857724</v>
      </c>
      <c r="BA100" s="15">
        <f t="shared" si="57"/>
        <v>30.626214297478811</v>
      </c>
      <c r="BB100" s="15">
        <f t="shared" si="58"/>
        <v>-29.8</v>
      </c>
      <c r="BC100" s="15">
        <f t="shared" si="59"/>
        <v>-11.42</v>
      </c>
      <c r="BD100" s="15">
        <f t="shared" si="60"/>
        <v>139.03620430605608</v>
      </c>
    </row>
    <row r="101" spans="1:56">
      <c r="A101" s="49">
        <v>265</v>
      </c>
      <c r="B101" s="53">
        <v>13</v>
      </c>
      <c r="C101" s="53">
        <v>13</v>
      </c>
      <c r="D101" s="11" t="s">
        <v>113</v>
      </c>
      <c r="E101" s="14">
        <v>1088</v>
      </c>
      <c r="F101" s="14">
        <v>1064</v>
      </c>
      <c r="G101" s="21">
        <v>1035</v>
      </c>
      <c r="H101" s="21">
        <v>1011</v>
      </c>
      <c r="I101" s="21"/>
      <c r="J101" s="15">
        <v>422994.28370602295</v>
      </c>
      <c r="K101" s="21">
        <v>202031.86959103993</v>
      </c>
      <c r="L101" s="131">
        <f t="shared" si="35"/>
        <v>625026.15329706285</v>
      </c>
      <c r="M101" s="131"/>
      <c r="N101" s="21">
        <v>405673.08716618933</v>
      </c>
      <c r="O101" s="21">
        <v>170009.25803856461</v>
      </c>
      <c r="P101" s="21">
        <v>-96367.560562674407</v>
      </c>
      <c r="Q101" s="15">
        <v>36917.665517146037</v>
      </c>
      <c r="R101" s="12">
        <f t="shared" si="36"/>
        <v>516232.45015922555</v>
      </c>
      <c r="S101" s="15"/>
      <c r="T101" s="15">
        <v>405673.08716618933</v>
      </c>
      <c r="U101" s="21">
        <v>151387.78490488135</v>
      </c>
      <c r="V101" s="21">
        <v>-31029.3</v>
      </c>
      <c r="W101" s="21">
        <v>-11881.800000000001</v>
      </c>
      <c r="X101" s="144">
        <f t="shared" si="37"/>
        <v>-96367.560562674407</v>
      </c>
      <c r="Y101" s="15">
        <f t="shared" si="55"/>
        <v>51440.705792428555</v>
      </c>
      <c r="Z101" s="12">
        <f t="shared" si="38"/>
        <v>469222.91730082483</v>
      </c>
      <c r="AA101" s="12"/>
      <c r="AB101" s="15">
        <v>405673.08716618933</v>
      </c>
      <c r="AC101" s="21">
        <v>133102.95936979365</v>
      </c>
      <c r="AD101" s="21">
        <v>-30127.8</v>
      </c>
      <c r="AE101" s="21">
        <v>-11545.62</v>
      </c>
      <c r="AF101" s="131">
        <f t="shared" si="39"/>
        <v>497102.626535983</v>
      </c>
      <c r="AG101" s="164"/>
      <c r="AH101" s="15">
        <f t="shared" si="40"/>
        <v>388.78151075921227</v>
      </c>
      <c r="AI101" s="15">
        <f t="shared" si="41"/>
        <v>185.6910566094117</v>
      </c>
      <c r="AJ101" s="15">
        <f t="shared" si="42"/>
        <v>574.47256736862391</v>
      </c>
      <c r="AL101" s="144">
        <f t="shared" si="43"/>
        <v>381.27169846446367</v>
      </c>
      <c r="AM101" s="144">
        <f t="shared" si="44"/>
        <v>159.78313725429004</v>
      </c>
      <c r="AN101" s="144">
        <f t="shared" si="45"/>
        <v>-90.571015566423313</v>
      </c>
      <c r="AO101" s="144">
        <f t="shared" si="46"/>
        <v>34.69705405746808</v>
      </c>
      <c r="AP101" s="144">
        <f t="shared" si="47"/>
        <v>485.18087420979845</v>
      </c>
      <c r="AR101" s="144">
        <f t="shared" si="48"/>
        <v>391.95467359052111</v>
      </c>
      <c r="AS101" s="144">
        <f t="shared" si="49"/>
        <v>146.26839121244575</v>
      </c>
      <c r="AT101" s="144">
        <f t="shared" si="50"/>
        <v>-29.98</v>
      </c>
      <c r="AU101" s="144">
        <f t="shared" si="51"/>
        <v>-11.48</v>
      </c>
      <c r="AV101" s="144">
        <f t="shared" si="52"/>
        <v>-93.108754166835169</v>
      </c>
      <c r="AW101" s="144">
        <f t="shared" si="53"/>
        <v>49.701165016839184</v>
      </c>
      <c r="AX101" s="144">
        <f t="shared" si="54"/>
        <v>453.35547565297088</v>
      </c>
      <c r="AZ101" s="15">
        <f t="shared" si="56"/>
        <v>401.25923557486578</v>
      </c>
      <c r="BA101" s="15">
        <f t="shared" si="57"/>
        <v>131.65475704232804</v>
      </c>
      <c r="BB101" s="15">
        <f t="shared" si="58"/>
        <v>-29.8</v>
      </c>
      <c r="BC101" s="15">
        <f t="shared" si="59"/>
        <v>-11.42</v>
      </c>
      <c r="BD101" s="15">
        <f t="shared" si="60"/>
        <v>491.69399261719389</v>
      </c>
    </row>
    <row r="102" spans="1:56">
      <c r="A102" s="49">
        <v>271</v>
      </c>
      <c r="B102" s="53">
        <v>4</v>
      </c>
      <c r="C102" s="53">
        <v>4</v>
      </c>
      <c r="D102" s="11" t="s">
        <v>114</v>
      </c>
      <c r="E102" s="14">
        <v>6951</v>
      </c>
      <c r="F102" s="14">
        <v>6903</v>
      </c>
      <c r="G102" s="21">
        <v>6766</v>
      </c>
      <c r="H102" s="21">
        <v>6668</v>
      </c>
      <c r="I102" s="21"/>
      <c r="J102" s="15">
        <v>-317440.41636771831</v>
      </c>
      <c r="K102" s="21">
        <v>-197938.67565481996</v>
      </c>
      <c r="L102" s="131">
        <f t="shared" si="35"/>
        <v>-515379.0920225383</v>
      </c>
      <c r="M102" s="131"/>
      <c r="N102" s="21">
        <v>-695416.62654656218</v>
      </c>
      <c r="O102" s="21">
        <v>-375175.73867308459</v>
      </c>
      <c r="P102" s="21">
        <v>-625211.72045502008</v>
      </c>
      <c r="Q102" s="15">
        <v>239513.76415870216</v>
      </c>
      <c r="R102" s="12">
        <f t="shared" si="36"/>
        <v>-1456290.3215159646</v>
      </c>
      <c r="S102" s="15"/>
      <c r="T102" s="15">
        <v>-695416.62654656218</v>
      </c>
      <c r="U102" s="21">
        <v>-288897.79604321177</v>
      </c>
      <c r="V102" s="21">
        <v>-202844.68</v>
      </c>
      <c r="W102" s="21">
        <v>-77673.680000000008</v>
      </c>
      <c r="X102" s="144">
        <f t="shared" si="37"/>
        <v>-625211.72045502008</v>
      </c>
      <c r="Y102" s="15">
        <f t="shared" si="55"/>
        <v>336278.08250393393</v>
      </c>
      <c r="Z102" s="12">
        <f t="shared" si="38"/>
        <v>-1553766.4205408599</v>
      </c>
      <c r="AA102" s="12"/>
      <c r="AB102" s="15">
        <v>-695416.62654656218</v>
      </c>
      <c r="AC102" s="21">
        <v>-200435.75719801482</v>
      </c>
      <c r="AD102" s="21">
        <v>-198706.4</v>
      </c>
      <c r="AE102" s="21">
        <v>-76148.56</v>
      </c>
      <c r="AF102" s="131">
        <f t="shared" si="39"/>
        <v>-1170707.3437445769</v>
      </c>
      <c r="AG102" s="164"/>
      <c r="AH102" s="15">
        <f t="shared" si="40"/>
        <v>-45.66830907318635</v>
      </c>
      <c r="AI102" s="15">
        <f t="shared" si="41"/>
        <v>-28.47628767872536</v>
      </c>
      <c r="AJ102" s="15">
        <f t="shared" si="42"/>
        <v>-74.144596751911706</v>
      </c>
      <c r="AL102" s="144">
        <f t="shared" si="43"/>
        <v>-100.74121781059861</v>
      </c>
      <c r="AM102" s="144">
        <f t="shared" si="44"/>
        <v>-54.349665170662696</v>
      </c>
      <c r="AN102" s="144">
        <f t="shared" si="45"/>
        <v>-90.571015566423313</v>
      </c>
      <c r="AO102" s="144">
        <f t="shared" si="46"/>
        <v>34.69705405746808</v>
      </c>
      <c r="AP102" s="144">
        <f t="shared" si="47"/>
        <v>-210.96484449021651</v>
      </c>
      <c r="AR102" s="144">
        <f t="shared" si="48"/>
        <v>-102.78105624394948</v>
      </c>
      <c r="AS102" s="144">
        <f t="shared" si="49"/>
        <v>-42.698462317944397</v>
      </c>
      <c r="AT102" s="144">
        <f t="shared" si="50"/>
        <v>-29.98</v>
      </c>
      <c r="AU102" s="144">
        <f t="shared" si="51"/>
        <v>-11.48</v>
      </c>
      <c r="AV102" s="144">
        <f t="shared" si="52"/>
        <v>-92.404924690366556</v>
      </c>
      <c r="AW102" s="144">
        <f t="shared" si="53"/>
        <v>49.701165016839184</v>
      </c>
      <c r="AX102" s="144">
        <f t="shared" si="54"/>
        <v>-229.64327823542121</v>
      </c>
      <c r="AZ102" s="15">
        <f t="shared" si="56"/>
        <v>-104.29163565485335</v>
      </c>
      <c r="BA102" s="15">
        <f t="shared" si="57"/>
        <v>-30.05935170936035</v>
      </c>
      <c r="BB102" s="15">
        <f t="shared" si="58"/>
        <v>-29.8</v>
      </c>
      <c r="BC102" s="15">
        <f t="shared" si="59"/>
        <v>-11.42</v>
      </c>
      <c r="BD102" s="15">
        <f t="shared" si="60"/>
        <v>-175.57098736421369</v>
      </c>
    </row>
    <row r="103" spans="1:56">
      <c r="A103" s="49">
        <v>272</v>
      </c>
      <c r="B103" s="53">
        <v>16</v>
      </c>
      <c r="C103" s="53">
        <v>16</v>
      </c>
      <c r="D103" s="11" t="s">
        <v>115</v>
      </c>
      <c r="E103" s="14">
        <v>47909</v>
      </c>
      <c r="F103" s="14">
        <v>48006</v>
      </c>
      <c r="G103" s="21">
        <v>48295</v>
      </c>
      <c r="H103" s="21">
        <v>48367</v>
      </c>
      <c r="I103" s="21"/>
      <c r="J103" s="15">
        <v>-6039909.8979731565</v>
      </c>
      <c r="K103" s="21">
        <v>-2555937.9061475191</v>
      </c>
      <c r="L103" s="131">
        <f t="shared" si="35"/>
        <v>-8595847.8041206747</v>
      </c>
      <c r="M103" s="131"/>
      <c r="N103" s="21">
        <v>-9731663.1440515183</v>
      </c>
      <c r="O103" s="21">
        <v>-4495303.7291428382</v>
      </c>
      <c r="P103" s="21">
        <v>-4347952.1732817171</v>
      </c>
      <c r="Q103" s="15">
        <v>1665666.7770828127</v>
      </c>
      <c r="R103" s="12">
        <f t="shared" si="36"/>
        <v>-16909252.269393262</v>
      </c>
      <c r="S103" s="15"/>
      <c r="T103" s="15">
        <v>-9731663.1440515183</v>
      </c>
      <c r="U103" s="21">
        <v>-3895295.1946086255</v>
      </c>
      <c r="V103" s="21">
        <v>-1447884.1</v>
      </c>
      <c r="W103" s="21">
        <v>-554426.6</v>
      </c>
      <c r="X103" s="144">
        <f t="shared" si="37"/>
        <v>-4347952.1732817171</v>
      </c>
      <c r="Y103" s="15">
        <f t="shared" si="55"/>
        <v>2400317.7644882486</v>
      </c>
      <c r="Z103" s="12">
        <f t="shared" si="38"/>
        <v>-17576903.447453611</v>
      </c>
      <c r="AA103" s="12"/>
      <c r="AB103" s="15">
        <v>-9731663.1440515183</v>
      </c>
      <c r="AC103" s="21">
        <v>-3280097.6519746222</v>
      </c>
      <c r="AD103" s="21">
        <v>-1441336.6</v>
      </c>
      <c r="AE103" s="21">
        <v>-552351.14</v>
      </c>
      <c r="AF103" s="131">
        <f t="shared" si="39"/>
        <v>-15005448.536026141</v>
      </c>
      <c r="AG103" s="164"/>
      <c r="AH103" s="15">
        <f t="shared" si="40"/>
        <v>-126.07046479728561</v>
      </c>
      <c r="AI103" s="15">
        <f t="shared" si="41"/>
        <v>-53.349848799756188</v>
      </c>
      <c r="AJ103" s="15">
        <f t="shared" si="42"/>
        <v>-179.42031359704177</v>
      </c>
      <c r="AL103" s="144">
        <f t="shared" si="43"/>
        <v>-202.71764246243217</v>
      </c>
      <c r="AM103" s="144">
        <f t="shared" si="44"/>
        <v>-93.640455966813278</v>
      </c>
      <c r="AN103" s="144">
        <f t="shared" si="45"/>
        <v>-90.571015566423299</v>
      </c>
      <c r="AO103" s="144">
        <f t="shared" si="46"/>
        <v>34.69705405746808</v>
      </c>
      <c r="AP103" s="144">
        <f t="shared" si="47"/>
        <v>-352.23205993820068</v>
      </c>
      <c r="AR103" s="144">
        <f t="shared" si="48"/>
        <v>-201.50456867277188</v>
      </c>
      <c r="AS103" s="144">
        <f t="shared" si="49"/>
        <v>-80.656283147502336</v>
      </c>
      <c r="AT103" s="144">
        <f t="shared" si="50"/>
        <v>-29.98</v>
      </c>
      <c r="AU103" s="144">
        <f t="shared" si="51"/>
        <v>-11.479999999999999</v>
      </c>
      <c r="AV103" s="144">
        <f t="shared" si="52"/>
        <v>-90.029033508266224</v>
      </c>
      <c r="AW103" s="144">
        <f t="shared" si="53"/>
        <v>49.701165016839191</v>
      </c>
      <c r="AX103" s="144">
        <f t="shared" si="54"/>
        <v>-363.94872031170121</v>
      </c>
      <c r="AZ103" s="15">
        <f t="shared" si="56"/>
        <v>-201.20460528979507</v>
      </c>
      <c r="BA103" s="15">
        <f t="shared" si="57"/>
        <v>-67.816851406426323</v>
      </c>
      <c r="BB103" s="15">
        <f t="shared" si="58"/>
        <v>-29.8</v>
      </c>
      <c r="BC103" s="15">
        <f t="shared" si="59"/>
        <v>-11.42</v>
      </c>
      <c r="BD103" s="15">
        <f t="shared" si="60"/>
        <v>-310.24145669622141</v>
      </c>
    </row>
    <row r="104" spans="1:56">
      <c r="A104" s="49">
        <v>273</v>
      </c>
      <c r="B104" s="53">
        <v>19</v>
      </c>
      <c r="C104" s="53">
        <v>19</v>
      </c>
      <c r="D104" s="11" t="s">
        <v>116</v>
      </c>
      <c r="E104" s="14">
        <v>3989</v>
      </c>
      <c r="F104" s="14">
        <v>3999</v>
      </c>
      <c r="G104" s="21">
        <v>4011</v>
      </c>
      <c r="H104" s="21">
        <v>3987</v>
      </c>
      <c r="I104" s="21"/>
      <c r="J104" s="15">
        <v>-814129.30658958305</v>
      </c>
      <c r="K104" s="21">
        <v>959754.55476083152</v>
      </c>
      <c r="L104" s="131">
        <f t="shared" si="35"/>
        <v>145625.24817124847</v>
      </c>
      <c r="M104" s="131"/>
      <c r="N104" s="21">
        <v>-708765.87479334534</v>
      </c>
      <c r="O104" s="21">
        <v>953502.80385796411</v>
      </c>
      <c r="P104" s="21">
        <v>-362193.49125012686</v>
      </c>
      <c r="Q104" s="15">
        <v>138753.51917581484</v>
      </c>
      <c r="R104" s="12">
        <f t="shared" si="36"/>
        <v>21296.95699030676</v>
      </c>
      <c r="S104" s="15"/>
      <c r="T104" s="15">
        <v>-708765.87479334534</v>
      </c>
      <c r="U104" s="21">
        <v>883514.76714593463</v>
      </c>
      <c r="V104" s="21">
        <v>-120249.78</v>
      </c>
      <c r="W104" s="21">
        <v>-46046.28</v>
      </c>
      <c r="X104" s="144">
        <f t="shared" si="37"/>
        <v>-362193.49125012686</v>
      </c>
      <c r="Y104" s="15">
        <f t="shared" si="55"/>
        <v>199351.37288254197</v>
      </c>
      <c r="Z104" s="12">
        <f t="shared" si="38"/>
        <v>-154389.2860149956</v>
      </c>
      <c r="AA104" s="12"/>
      <c r="AB104" s="15">
        <v>-708765.87479334534</v>
      </c>
      <c r="AC104" s="21">
        <v>814792.00651170942</v>
      </c>
      <c r="AD104" s="21">
        <v>-118812.6</v>
      </c>
      <c r="AE104" s="21">
        <v>-45531.54</v>
      </c>
      <c r="AF104" s="131">
        <f t="shared" si="39"/>
        <v>-58318.008281635928</v>
      </c>
      <c r="AG104" s="164"/>
      <c r="AH104" s="15">
        <f t="shared" si="40"/>
        <v>-204.09358400340514</v>
      </c>
      <c r="AI104" s="15">
        <f t="shared" si="41"/>
        <v>240.6002894862952</v>
      </c>
      <c r="AJ104" s="15">
        <f t="shared" si="42"/>
        <v>36.506705482890069</v>
      </c>
      <c r="AL104" s="144">
        <f t="shared" si="43"/>
        <v>-177.23577764274702</v>
      </c>
      <c r="AM104" s="144">
        <f t="shared" si="44"/>
        <v>238.43530979193901</v>
      </c>
      <c r="AN104" s="144">
        <f t="shared" si="45"/>
        <v>-90.571015566423313</v>
      </c>
      <c r="AO104" s="144">
        <f t="shared" si="46"/>
        <v>34.69705405746808</v>
      </c>
      <c r="AP104" s="144">
        <f t="shared" si="47"/>
        <v>5.3255706402367489</v>
      </c>
      <c r="AR104" s="144">
        <f t="shared" si="48"/>
        <v>-176.70552849497514</v>
      </c>
      <c r="AS104" s="144">
        <f t="shared" si="49"/>
        <v>220.27294119818865</v>
      </c>
      <c r="AT104" s="144">
        <f t="shared" si="50"/>
        <v>-29.98</v>
      </c>
      <c r="AU104" s="144">
        <f t="shared" si="51"/>
        <v>-11.48</v>
      </c>
      <c r="AV104" s="144">
        <f t="shared" si="52"/>
        <v>-90.300047681407847</v>
      </c>
      <c r="AW104" s="144">
        <f t="shared" si="53"/>
        <v>49.701165016839184</v>
      </c>
      <c r="AX104" s="144">
        <f t="shared" si="54"/>
        <v>-38.491469961355172</v>
      </c>
      <c r="AZ104" s="15">
        <f t="shared" si="56"/>
        <v>-177.76921865897802</v>
      </c>
      <c r="BA104" s="15">
        <f t="shared" si="57"/>
        <v>204.36217870873074</v>
      </c>
      <c r="BB104" s="15">
        <f t="shared" si="58"/>
        <v>-29.8</v>
      </c>
      <c r="BC104" s="15">
        <f t="shared" si="59"/>
        <v>-11.42</v>
      </c>
      <c r="BD104" s="15">
        <f t="shared" si="60"/>
        <v>-14.627039950247285</v>
      </c>
    </row>
    <row r="105" spans="1:56">
      <c r="A105" s="49">
        <v>275</v>
      </c>
      <c r="B105" s="53">
        <v>13</v>
      </c>
      <c r="C105" s="53">
        <v>13</v>
      </c>
      <c r="D105" s="11" t="s">
        <v>117</v>
      </c>
      <c r="E105" s="14">
        <v>2586</v>
      </c>
      <c r="F105" s="14">
        <v>2521</v>
      </c>
      <c r="G105" s="21">
        <v>2499</v>
      </c>
      <c r="H105" s="21">
        <v>2441</v>
      </c>
      <c r="I105" s="21"/>
      <c r="J105" s="15">
        <v>448194.39721103443</v>
      </c>
      <c r="K105" s="21">
        <v>460879.0250652135</v>
      </c>
      <c r="L105" s="131">
        <f t="shared" si="35"/>
        <v>909073.42227624799</v>
      </c>
      <c r="M105" s="131"/>
      <c r="N105" s="21">
        <v>182024.72181221083</v>
      </c>
      <c r="O105" s="21">
        <v>234882.16629765218</v>
      </c>
      <c r="P105" s="21">
        <v>-228329.53024295316</v>
      </c>
      <c r="Q105" s="15">
        <v>87471.273278877023</v>
      </c>
      <c r="R105" s="12">
        <f t="shared" si="36"/>
        <v>276048.6311457869</v>
      </c>
      <c r="S105" s="15"/>
      <c r="T105" s="15">
        <v>182024.72181221083</v>
      </c>
      <c r="U105" s="21">
        <v>190761.17591229931</v>
      </c>
      <c r="V105" s="21">
        <v>-74920.02</v>
      </c>
      <c r="W105" s="21">
        <v>-28688.52</v>
      </c>
      <c r="X105" s="144">
        <f t="shared" si="37"/>
        <v>-228329.53024295316</v>
      </c>
      <c r="Y105" s="15">
        <f t="shared" si="55"/>
        <v>124203.21137708113</v>
      </c>
      <c r="Z105" s="12">
        <f t="shared" si="38"/>
        <v>165051.03885863809</v>
      </c>
      <c r="AA105" s="12"/>
      <c r="AB105" s="15">
        <v>182024.72181221083</v>
      </c>
      <c r="AC105" s="21">
        <v>147437.82518489697</v>
      </c>
      <c r="AD105" s="21">
        <v>-72741.8</v>
      </c>
      <c r="AE105" s="21">
        <v>-27876.22</v>
      </c>
      <c r="AF105" s="131">
        <f t="shared" si="39"/>
        <v>228844.52699710781</v>
      </c>
      <c r="AG105" s="164"/>
      <c r="AH105" s="15">
        <f t="shared" si="40"/>
        <v>173.31569884417419</v>
      </c>
      <c r="AI105" s="15">
        <f t="shared" si="41"/>
        <v>178.22081402367112</v>
      </c>
      <c r="AJ105" s="15">
        <f t="shared" si="42"/>
        <v>351.53651286784532</v>
      </c>
      <c r="AL105" s="144">
        <f t="shared" si="43"/>
        <v>72.203380330111401</v>
      </c>
      <c r="AM105" s="144">
        <f t="shared" si="44"/>
        <v>93.170236532190472</v>
      </c>
      <c r="AN105" s="144">
        <f t="shared" si="45"/>
        <v>-90.571015566423313</v>
      </c>
      <c r="AO105" s="144">
        <f t="shared" si="46"/>
        <v>34.69705405746808</v>
      </c>
      <c r="AP105" s="144">
        <f t="shared" si="47"/>
        <v>109.49965535334665</v>
      </c>
      <c r="AR105" s="144">
        <f t="shared" si="48"/>
        <v>72.839024334618173</v>
      </c>
      <c r="AS105" s="144">
        <f t="shared" si="49"/>
        <v>76.335004366666396</v>
      </c>
      <c r="AT105" s="144">
        <f t="shared" si="50"/>
        <v>-29.98</v>
      </c>
      <c r="AU105" s="144">
        <f t="shared" si="51"/>
        <v>-11.48</v>
      </c>
      <c r="AV105" s="144">
        <f t="shared" si="52"/>
        <v>-91.368359440957647</v>
      </c>
      <c r="AW105" s="144">
        <f t="shared" si="53"/>
        <v>49.701165016839184</v>
      </c>
      <c r="AX105" s="144">
        <f t="shared" si="54"/>
        <v>66.046834277166099</v>
      </c>
      <c r="AZ105" s="15">
        <f t="shared" si="56"/>
        <v>74.569734458095382</v>
      </c>
      <c r="BA105" s="15">
        <f t="shared" si="57"/>
        <v>60.400583852886918</v>
      </c>
      <c r="BB105" s="15">
        <f t="shared" si="58"/>
        <v>-29.8</v>
      </c>
      <c r="BC105" s="15">
        <f t="shared" si="59"/>
        <v>-11.42</v>
      </c>
      <c r="BD105" s="15">
        <f t="shared" si="60"/>
        <v>93.750318310982308</v>
      </c>
    </row>
    <row r="106" spans="1:56">
      <c r="A106" s="49">
        <v>276</v>
      </c>
      <c r="B106" s="53">
        <v>12</v>
      </c>
      <c r="C106" s="53">
        <v>12</v>
      </c>
      <c r="D106" s="11" t="s">
        <v>118</v>
      </c>
      <c r="E106" s="14">
        <v>15035</v>
      </c>
      <c r="F106" s="14">
        <v>15157</v>
      </c>
      <c r="G106" s="21">
        <v>15136</v>
      </c>
      <c r="H106" s="21">
        <v>15071</v>
      </c>
      <c r="I106" s="21"/>
      <c r="J106" s="15">
        <v>1817430.1323513938</v>
      </c>
      <c r="K106" s="21">
        <v>476280.07485705195</v>
      </c>
      <c r="L106" s="131">
        <f t="shared" si="35"/>
        <v>2293710.2072084458</v>
      </c>
      <c r="M106" s="131"/>
      <c r="N106" s="21">
        <v>1190534.1531384191</v>
      </c>
      <c r="O106" s="21">
        <v>6967.0621580693351</v>
      </c>
      <c r="P106" s="21">
        <v>-1372784.8829402782</v>
      </c>
      <c r="Q106" s="15">
        <v>525903.24834904366</v>
      </c>
      <c r="R106" s="12">
        <f t="shared" si="36"/>
        <v>350619.58070525399</v>
      </c>
      <c r="S106" s="15"/>
      <c r="T106" s="15">
        <v>1190534.1531384191</v>
      </c>
      <c r="U106" s="21">
        <v>-30946.42307429605</v>
      </c>
      <c r="V106" s="21">
        <v>-453777.28</v>
      </c>
      <c r="W106" s="21">
        <v>-173761.28</v>
      </c>
      <c r="X106" s="144">
        <f t="shared" si="37"/>
        <v>-1372784.8829402782</v>
      </c>
      <c r="Y106" s="15">
        <f t="shared" si="55"/>
        <v>752276.83369487792</v>
      </c>
      <c r="Z106" s="12">
        <f t="shared" si="38"/>
        <v>-88458.879181277123</v>
      </c>
      <c r="AA106" s="12"/>
      <c r="AB106" s="15">
        <v>1190534.1531384191</v>
      </c>
      <c r="AC106" s="21">
        <v>-64064.262017270084</v>
      </c>
      <c r="AD106" s="21">
        <v>-449115.8</v>
      </c>
      <c r="AE106" s="21">
        <v>-172110.82</v>
      </c>
      <c r="AF106" s="131">
        <f t="shared" si="39"/>
        <v>505243.27112114901</v>
      </c>
      <c r="AG106" s="164"/>
      <c r="AH106" s="15">
        <f t="shared" si="40"/>
        <v>120.87995559370761</v>
      </c>
      <c r="AI106" s="15">
        <f t="shared" si="41"/>
        <v>31.678089448423808</v>
      </c>
      <c r="AJ106" s="15">
        <f t="shared" si="42"/>
        <v>152.5580450421314</v>
      </c>
      <c r="AL106" s="144">
        <f t="shared" si="43"/>
        <v>78.546820158238376</v>
      </c>
      <c r="AM106" s="144">
        <f t="shared" si="44"/>
        <v>0.45965970561914199</v>
      </c>
      <c r="AN106" s="144">
        <f t="shared" si="45"/>
        <v>-90.571015566423313</v>
      </c>
      <c r="AO106" s="144">
        <f t="shared" si="46"/>
        <v>34.69705405746808</v>
      </c>
      <c r="AP106" s="144">
        <f t="shared" si="47"/>
        <v>23.132518354902288</v>
      </c>
      <c r="AR106" s="144">
        <f t="shared" si="48"/>
        <v>78.655797643923037</v>
      </c>
      <c r="AS106" s="144">
        <f t="shared" si="49"/>
        <v>-2.0445575498345701</v>
      </c>
      <c r="AT106" s="144">
        <f t="shared" si="50"/>
        <v>-29.98</v>
      </c>
      <c r="AU106" s="144">
        <f t="shared" si="51"/>
        <v>-11.48</v>
      </c>
      <c r="AV106" s="144">
        <f t="shared" si="52"/>
        <v>-90.696675669944383</v>
      </c>
      <c r="AW106" s="144">
        <f t="shared" si="53"/>
        <v>49.701165016839184</v>
      </c>
      <c r="AX106" s="144">
        <f t="shared" si="54"/>
        <v>-5.8442705590167234</v>
      </c>
      <c r="AZ106" s="15">
        <f t="shared" si="56"/>
        <v>78.995033716304107</v>
      </c>
      <c r="BA106" s="15">
        <f t="shared" si="57"/>
        <v>-4.2508302048483904</v>
      </c>
      <c r="BB106" s="15">
        <f t="shared" si="58"/>
        <v>-29.8</v>
      </c>
      <c r="BC106" s="15">
        <f t="shared" si="59"/>
        <v>-11.42</v>
      </c>
      <c r="BD106" s="15">
        <f t="shared" si="60"/>
        <v>33.52420351145571</v>
      </c>
    </row>
    <row r="107" spans="1:56">
      <c r="A107" s="49">
        <v>280</v>
      </c>
      <c r="B107" s="53">
        <v>15</v>
      </c>
      <c r="C107" s="53">
        <v>15</v>
      </c>
      <c r="D107" s="11" t="s">
        <v>119</v>
      </c>
      <c r="E107" s="14">
        <v>2050</v>
      </c>
      <c r="F107" s="14">
        <v>2024</v>
      </c>
      <c r="G107" s="21">
        <v>2015</v>
      </c>
      <c r="H107" s="21">
        <v>1986</v>
      </c>
      <c r="I107" s="21"/>
      <c r="J107" s="15">
        <v>-7852.4502045848512</v>
      </c>
      <c r="K107" s="21">
        <v>257036.93064005545</v>
      </c>
      <c r="L107" s="131">
        <f t="shared" si="35"/>
        <v>249184.48043547058</v>
      </c>
      <c r="M107" s="131"/>
      <c r="N107" s="21">
        <v>105036.56164960016</v>
      </c>
      <c r="O107" s="21">
        <v>293437.76651820366</v>
      </c>
      <c r="P107" s="21">
        <v>-183315.73550644077</v>
      </c>
      <c r="Q107" s="15">
        <v>70226.837412315392</v>
      </c>
      <c r="R107" s="12">
        <f t="shared" si="36"/>
        <v>285385.43007367844</v>
      </c>
      <c r="S107" s="15"/>
      <c r="T107" s="15">
        <v>105036.56164960016</v>
      </c>
      <c r="U107" s="21">
        <v>258014.96424134757</v>
      </c>
      <c r="V107" s="21">
        <v>-60409.700000000004</v>
      </c>
      <c r="W107" s="21">
        <v>-23132.2</v>
      </c>
      <c r="X107" s="144">
        <f t="shared" si="37"/>
        <v>-183315.73550644077</v>
      </c>
      <c r="Y107" s="15">
        <f t="shared" si="55"/>
        <v>100147.84750893096</v>
      </c>
      <c r="Z107" s="12">
        <f t="shared" si="38"/>
        <v>196341.73789343791</v>
      </c>
      <c r="AA107" s="12"/>
      <c r="AB107" s="15">
        <v>105036.56164960016</v>
      </c>
      <c r="AC107" s="21">
        <v>223232.55175730857</v>
      </c>
      <c r="AD107" s="21">
        <v>-59182.8</v>
      </c>
      <c r="AE107" s="21">
        <v>-22680.12</v>
      </c>
      <c r="AF107" s="131">
        <f t="shared" si="39"/>
        <v>246406.19340690871</v>
      </c>
      <c r="AG107" s="164"/>
      <c r="AH107" s="15">
        <f t="shared" si="40"/>
        <v>-3.8304635144316346</v>
      </c>
      <c r="AI107" s="15">
        <f t="shared" si="41"/>
        <v>125.3838686049051</v>
      </c>
      <c r="AJ107" s="15">
        <f t="shared" si="42"/>
        <v>121.55340509047346</v>
      </c>
      <c r="AL107" s="144">
        <f t="shared" si="43"/>
        <v>51.895534411857788</v>
      </c>
      <c r="AM107" s="144">
        <f t="shared" si="44"/>
        <v>144.97913365523897</v>
      </c>
      <c r="AN107" s="144">
        <f t="shared" si="45"/>
        <v>-90.571015566423313</v>
      </c>
      <c r="AO107" s="144">
        <f t="shared" si="46"/>
        <v>34.69705405746808</v>
      </c>
      <c r="AP107" s="144">
        <f t="shared" si="47"/>
        <v>141.00070655814153</v>
      </c>
      <c r="AR107" s="144">
        <f t="shared" si="48"/>
        <v>52.127325880694869</v>
      </c>
      <c r="AS107" s="144">
        <f t="shared" si="49"/>
        <v>128.04712865575561</v>
      </c>
      <c r="AT107" s="144">
        <f t="shared" si="50"/>
        <v>-29.98</v>
      </c>
      <c r="AU107" s="144">
        <f t="shared" si="51"/>
        <v>-11.48</v>
      </c>
      <c r="AV107" s="144">
        <f t="shared" si="52"/>
        <v>-90.975551119821731</v>
      </c>
      <c r="AW107" s="144">
        <f t="shared" si="53"/>
        <v>49.701165016839191</v>
      </c>
      <c r="AX107" s="144">
        <f t="shared" si="54"/>
        <v>97.440068433467943</v>
      </c>
      <c r="AZ107" s="15">
        <f t="shared" si="56"/>
        <v>52.888500327089709</v>
      </c>
      <c r="BA107" s="15">
        <f t="shared" si="57"/>
        <v>112.40309756158538</v>
      </c>
      <c r="BB107" s="15">
        <f t="shared" si="58"/>
        <v>-29.8</v>
      </c>
      <c r="BC107" s="15">
        <f t="shared" si="59"/>
        <v>-11.42</v>
      </c>
      <c r="BD107" s="15">
        <f t="shared" si="60"/>
        <v>124.07159788867509</v>
      </c>
    </row>
    <row r="108" spans="1:56">
      <c r="A108" s="49">
        <v>284</v>
      </c>
      <c r="B108" s="53">
        <v>2</v>
      </c>
      <c r="C108" s="53">
        <v>2</v>
      </c>
      <c r="D108" s="11" t="s">
        <v>120</v>
      </c>
      <c r="E108" s="14">
        <v>2271</v>
      </c>
      <c r="F108" s="14">
        <v>2227</v>
      </c>
      <c r="G108" s="21">
        <v>2207</v>
      </c>
      <c r="H108" s="21">
        <v>2186</v>
      </c>
      <c r="I108" s="21"/>
      <c r="J108" s="15">
        <v>1028817.6081680136</v>
      </c>
      <c r="K108" s="21">
        <v>835201.90222017828</v>
      </c>
      <c r="L108" s="131">
        <f t="shared" si="35"/>
        <v>1864019.5103881918</v>
      </c>
      <c r="M108" s="131"/>
      <c r="N108" s="21">
        <v>495986.30034370022</v>
      </c>
      <c r="O108" s="21">
        <v>437154.33206123527</v>
      </c>
      <c r="P108" s="21">
        <v>-201701.65166642473</v>
      </c>
      <c r="Q108" s="15">
        <v>77270.33938598141</v>
      </c>
      <c r="R108" s="12">
        <f t="shared" si="36"/>
        <v>808709.32012449228</v>
      </c>
      <c r="S108" s="15"/>
      <c r="T108" s="15">
        <v>495986.30034370022</v>
      </c>
      <c r="U108" s="21">
        <v>398178.74872597912</v>
      </c>
      <c r="V108" s="21">
        <v>-66165.86</v>
      </c>
      <c r="W108" s="21">
        <v>-25336.36</v>
      </c>
      <c r="X108" s="144">
        <f t="shared" si="37"/>
        <v>-201701.65166642473</v>
      </c>
      <c r="Y108" s="15">
        <f t="shared" si="55"/>
        <v>109690.47119216408</v>
      </c>
      <c r="Z108" s="12">
        <f t="shared" si="38"/>
        <v>710651.64859541878</v>
      </c>
      <c r="AA108" s="12"/>
      <c r="AB108" s="15">
        <v>495986.30034370022</v>
      </c>
      <c r="AC108" s="21">
        <v>359907.78400169307</v>
      </c>
      <c r="AD108" s="21">
        <v>-65142.8</v>
      </c>
      <c r="AE108" s="21">
        <v>-24964.12</v>
      </c>
      <c r="AF108" s="131">
        <f t="shared" si="39"/>
        <v>765787.16434539331</v>
      </c>
      <c r="AG108" s="164"/>
      <c r="AH108" s="15">
        <f t="shared" si="40"/>
        <v>453.02404586878629</v>
      </c>
      <c r="AI108" s="15">
        <f t="shared" si="41"/>
        <v>367.76834091597459</v>
      </c>
      <c r="AJ108" s="15">
        <f t="shared" si="42"/>
        <v>820.79238678476077</v>
      </c>
      <c r="AL108" s="144">
        <f t="shared" si="43"/>
        <v>222.71499790916042</v>
      </c>
      <c r="AM108" s="144">
        <f t="shared" si="44"/>
        <v>196.29740999606435</v>
      </c>
      <c r="AN108" s="144">
        <f t="shared" si="45"/>
        <v>-90.571015566423313</v>
      </c>
      <c r="AO108" s="144">
        <f t="shared" si="46"/>
        <v>34.69705405746808</v>
      </c>
      <c r="AP108" s="144">
        <f t="shared" si="47"/>
        <v>363.13844639626956</v>
      </c>
      <c r="AR108" s="144">
        <f t="shared" si="48"/>
        <v>224.73325797177174</v>
      </c>
      <c r="AS108" s="144">
        <f t="shared" si="49"/>
        <v>180.41628850293571</v>
      </c>
      <c r="AT108" s="144">
        <f t="shared" si="50"/>
        <v>-29.98</v>
      </c>
      <c r="AU108" s="144">
        <f t="shared" si="51"/>
        <v>-11.48</v>
      </c>
      <c r="AV108" s="144">
        <f t="shared" si="52"/>
        <v>-91.391776921805501</v>
      </c>
      <c r="AW108" s="144">
        <f t="shared" si="53"/>
        <v>49.701165016839184</v>
      </c>
      <c r="AX108" s="144">
        <f t="shared" si="54"/>
        <v>321.99893456974115</v>
      </c>
      <c r="AZ108" s="15">
        <f t="shared" si="56"/>
        <v>226.89217765036608</v>
      </c>
      <c r="BA108" s="15">
        <f t="shared" si="57"/>
        <v>164.642170174608</v>
      </c>
      <c r="BB108" s="15">
        <f t="shared" si="58"/>
        <v>-29.8</v>
      </c>
      <c r="BC108" s="15">
        <f t="shared" si="59"/>
        <v>-11.42</v>
      </c>
      <c r="BD108" s="15">
        <f t="shared" si="60"/>
        <v>350.31434782497405</v>
      </c>
    </row>
    <row r="109" spans="1:56">
      <c r="A109" s="49">
        <v>285</v>
      </c>
      <c r="B109" s="53">
        <v>8</v>
      </c>
      <c r="C109" s="53">
        <v>8</v>
      </c>
      <c r="D109" s="11" t="s">
        <v>121</v>
      </c>
      <c r="E109" s="14">
        <v>51241</v>
      </c>
      <c r="F109" s="14">
        <v>50617</v>
      </c>
      <c r="G109" s="21">
        <v>50500</v>
      </c>
      <c r="H109" s="21">
        <v>50210</v>
      </c>
      <c r="I109" s="21"/>
      <c r="J109" s="15">
        <v>-810784.20997074631</v>
      </c>
      <c r="K109" s="21">
        <v>2781525.1931927828</v>
      </c>
      <c r="L109" s="131">
        <f t="shared" si="35"/>
        <v>1970740.9832220366</v>
      </c>
      <c r="M109" s="131"/>
      <c r="N109" s="21">
        <v>-9374034.1984421462</v>
      </c>
      <c r="O109" s="21">
        <v>-2380468.1753571546</v>
      </c>
      <c r="P109" s="21">
        <v>-4584433.0949256485</v>
      </c>
      <c r="Q109" s="15">
        <v>1756260.7852268617</v>
      </c>
      <c r="R109" s="12">
        <f t="shared" si="36"/>
        <v>-14582674.68349809</v>
      </c>
      <c r="S109" s="15"/>
      <c r="T109" s="15">
        <v>-9374034.1984421462</v>
      </c>
      <c r="U109" s="21">
        <v>-1747825.7558154666</v>
      </c>
      <c r="V109" s="21">
        <v>-1513990</v>
      </c>
      <c r="W109" s="21">
        <v>-579740</v>
      </c>
      <c r="X109" s="144">
        <f t="shared" si="37"/>
        <v>-4584433.0949256485</v>
      </c>
      <c r="Y109" s="15">
        <f t="shared" si="55"/>
        <v>2509908.8333503786</v>
      </c>
      <c r="Z109" s="12">
        <f t="shared" si="38"/>
        <v>-15290114.215832882</v>
      </c>
      <c r="AA109" s="12"/>
      <c r="AB109" s="15">
        <v>-9374034.1984421462</v>
      </c>
      <c r="AC109" s="21">
        <v>-1099168.2126853298</v>
      </c>
      <c r="AD109" s="21">
        <v>-1496258</v>
      </c>
      <c r="AE109" s="21">
        <v>-573398.19999999995</v>
      </c>
      <c r="AF109" s="131">
        <f t="shared" si="39"/>
        <v>-12542858.611127475</v>
      </c>
      <c r="AG109" s="164"/>
      <c r="AH109" s="15">
        <f t="shared" si="40"/>
        <v>-15.822958372606825</v>
      </c>
      <c r="AI109" s="15">
        <f t="shared" si="41"/>
        <v>54.28319496482861</v>
      </c>
      <c r="AJ109" s="15">
        <f t="shared" si="42"/>
        <v>38.46023659222179</v>
      </c>
      <c r="AL109" s="144">
        <f t="shared" si="43"/>
        <v>-185.19537306521812</v>
      </c>
      <c r="AM109" s="144">
        <f t="shared" si="44"/>
        <v>-47.029025334515175</v>
      </c>
      <c r="AN109" s="144">
        <f t="shared" si="45"/>
        <v>-90.571015566423313</v>
      </c>
      <c r="AO109" s="144">
        <f t="shared" si="46"/>
        <v>34.69705405746808</v>
      </c>
      <c r="AP109" s="144">
        <f t="shared" si="47"/>
        <v>-288.09835990868856</v>
      </c>
      <c r="AR109" s="144">
        <f t="shared" si="48"/>
        <v>-185.6244395731118</v>
      </c>
      <c r="AS109" s="144">
        <f t="shared" si="49"/>
        <v>-34.610411006246864</v>
      </c>
      <c r="AT109" s="144">
        <f t="shared" si="50"/>
        <v>-29.98</v>
      </c>
      <c r="AU109" s="144">
        <f t="shared" si="51"/>
        <v>-11.48</v>
      </c>
      <c r="AV109" s="144">
        <f t="shared" si="52"/>
        <v>-90.780853364864328</v>
      </c>
      <c r="AW109" s="144">
        <f t="shared" si="53"/>
        <v>49.701165016839177</v>
      </c>
      <c r="AX109" s="144">
        <f t="shared" si="54"/>
        <v>-302.77453892738379</v>
      </c>
      <c r="AZ109" s="15">
        <f t="shared" si="56"/>
        <v>-186.69655842346438</v>
      </c>
      <c r="BA109" s="15">
        <f t="shared" si="57"/>
        <v>-21.891420288494917</v>
      </c>
      <c r="BB109" s="15">
        <f t="shared" si="58"/>
        <v>-29.8</v>
      </c>
      <c r="BC109" s="15">
        <f t="shared" si="59"/>
        <v>-11.42</v>
      </c>
      <c r="BD109" s="15">
        <f t="shared" si="60"/>
        <v>-249.80797871195927</v>
      </c>
    </row>
    <row r="110" spans="1:56">
      <c r="A110" s="49">
        <v>286</v>
      </c>
      <c r="B110" s="53">
        <v>8</v>
      </c>
      <c r="C110" s="53">
        <v>8</v>
      </c>
      <c r="D110" s="11" t="s">
        <v>122</v>
      </c>
      <c r="E110" s="14">
        <v>80454</v>
      </c>
      <c r="F110" s="14">
        <v>79429</v>
      </c>
      <c r="G110" s="21">
        <v>78880</v>
      </c>
      <c r="H110" s="21">
        <v>78386</v>
      </c>
      <c r="I110" s="21"/>
      <c r="J110" s="15">
        <v>-4301015.2112129303</v>
      </c>
      <c r="K110" s="21">
        <v>-406993.69615939754</v>
      </c>
      <c r="L110" s="131">
        <f t="shared" si="35"/>
        <v>-4708008.9073723275</v>
      </c>
      <c r="M110" s="131"/>
      <c r="N110" s="21">
        <v>-15053612.211614927</v>
      </c>
      <c r="O110" s="21">
        <v>-6717492.0710726827</v>
      </c>
      <c r="P110" s="21">
        <v>-7193965.1954254378</v>
      </c>
      <c r="Q110" s="15">
        <v>2755952.3067306322</v>
      </c>
      <c r="R110" s="12">
        <f t="shared" si="36"/>
        <v>-26209117.171382416</v>
      </c>
      <c r="S110" s="15"/>
      <c r="T110" s="15">
        <v>-15053612.211614927</v>
      </c>
      <c r="U110" s="21">
        <v>-5724739.5424404703</v>
      </c>
      <c r="V110" s="21">
        <v>-2364822.4</v>
      </c>
      <c r="W110" s="21">
        <v>-905542.4</v>
      </c>
      <c r="X110" s="144">
        <f t="shared" si="37"/>
        <v>-7193965.1954254378</v>
      </c>
      <c r="Y110" s="15">
        <f t="shared" si="55"/>
        <v>3920427.8965282748</v>
      </c>
      <c r="Z110" s="12">
        <f t="shared" si="38"/>
        <v>-27322253.852952555</v>
      </c>
      <c r="AA110" s="12"/>
      <c r="AB110" s="15">
        <v>-15053612.211614927</v>
      </c>
      <c r="AC110" s="21">
        <v>-4706855.8276157351</v>
      </c>
      <c r="AD110" s="21">
        <v>-2335902.8000000003</v>
      </c>
      <c r="AE110" s="21">
        <v>-895168.12</v>
      </c>
      <c r="AF110" s="131">
        <f t="shared" si="39"/>
        <v>-22991538.959230665</v>
      </c>
      <c r="AG110" s="164"/>
      <c r="AH110" s="15">
        <f t="shared" si="40"/>
        <v>-53.459308564060585</v>
      </c>
      <c r="AI110" s="15">
        <f t="shared" si="41"/>
        <v>-5.0587130056852061</v>
      </c>
      <c r="AJ110" s="15">
        <f t="shared" si="42"/>
        <v>-58.518021569745784</v>
      </c>
      <c r="AL110" s="144">
        <f t="shared" si="43"/>
        <v>-189.52287214512239</v>
      </c>
      <c r="AM110" s="144">
        <f t="shared" si="44"/>
        <v>-84.572285576712318</v>
      </c>
      <c r="AN110" s="144">
        <f t="shared" si="45"/>
        <v>-90.571015566423313</v>
      </c>
      <c r="AO110" s="144">
        <f t="shared" si="46"/>
        <v>34.69705405746808</v>
      </c>
      <c r="AP110" s="144">
        <f t="shared" si="47"/>
        <v>-329.96911923078994</v>
      </c>
      <c r="AR110" s="144">
        <f t="shared" si="48"/>
        <v>-190.84193980242048</v>
      </c>
      <c r="AS110" s="144">
        <f t="shared" si="49"/>
        <v>-72.575298458930916</v>
      </c>
      <c r="AT110" s="144">
        <f t="shared" si="50"/>
        <v>-29.98</v>
      </c>
      <c r="AU110" s="144">
        <f t="shared" si="51"/>
        <v>-11.48</v>
      </c>
      <c r="AV110" s="144">
        <f t="shared" si="52"/>
        <v>-91.201384323344797</v>
      </c>
      <c r="AW110" s="144">
        <f t="shared" si="53"/>
        <v>49.701165016839184</v>
      </c>
      <c r="AX110" s="144">
        <f t="shared" si="54"/>
        <v>-346.37745756785694</v>
      </c>
      <c r="AZ110" s="15">
        <f t="shared" si="56"/>
        <v>-192.04465353015752</v>
      </c>
      <c r="BA110" s="15">
        <f t="shared" si="57"/>
        <v>-60.047149077842157</v>
      </c>
      <c r="BB110" s="15">
        <f t="shared" si="58"/>
        <v>-29.800000000000004</v>
      </c>
      <c r="BC110" s="15">
        <f t="shared" si="59"/>
        <v>-11.42</v>
      </c>
      <c r="BD110" s="15">
        <f t="shared" si="60"/>
        <v>-293.31180260799971</v>
      </c>
    </row>
    <row r="111" spans="1:56">
      <c r="A111" s="49">
        <v>287</v>
      </c>
      <c r="B111" s="53">
        <v>15</v>
      </c>
      <c r="C111" s="53">
        <v>15</v>
      </c>
      <c r="D111" s="11" t="s">
        <v>123</v>
      </c>
      <c r="E111" s="14">
        <v>6380</v>
      </c>
      <c r="F111" s="14">
        <v>6242</v>
      </c>
      <c r="G111" s="21">
        <v>6199</v>
      </c>
      <c r="H111" s="21">
        <v>6121</v>
      </c>
      <c r="I111" s="21"/>
      <c r="J111" s="15">
        <v>1606930.1544386714</v>
      </c>
      <c r="K111" s="21">
        <v>1072595.0618642569</v>
      </c>
      <c r="L111" s="131">
        <f t="shared" si="35"/>
        <v>2679525.2163029285</v>
      </c>
      <c r="M111" s="131"/>
      <c r="N111" s="21">
        <v>1344414.7852380527</v>
      </c>
      <c r="O111" s="21">
        <v>777479.34896429034</v>
      </c>
      <c r="P111" s="21">
        <v>-565344.27916561428</v>
      </c>
      <c r="Q111" s="15">
        <v>216579.01142671576</v>
      </c>
      <c r="R111" s="12">
        <f t="shared" si="36"/>
        <v>1773128.8664634442</v>
      </c>
      <c r="S111" s="15"/>
      <c r="T111" s="15">
        <v>1344414.7852380527</v>
      </c>
      <c r="U111" s="21">
        <v>668235.70676461852</v>
      </c>
      <c r="V111" s="21">
        <v>-185846.02</v>
      </c>
      <c r="W111" s="21">
        <v>-71164.52</v>
      </c>
      <c r="X111" s="144">
        <f t="shared" si="37"/>
        <v>-565344.27916561428</v>
      </c>
      <c r="Y111" s="15">
        <f t="shared" si="55"/>
        <v>308097.52193938609</v>
      </c>
      <c r="Z111" s="12">
        <f t="shared" si="38"/>
        <v>1498393.1947764428</v>
      </c>
      <c r="AA111" s="12"/>
      <c r="AB111" s="15">
        <v>1344414.7852380527</v>
      </c>
      <c r="AC111" s="21">
        <v>560967.02162362472</v>
      </c>
      <c r="AD111" s="21">
        <v>-182405.80000000002</v>
      </c>
      <c r="AE111" s="21">
        <v>-69901.819999999992</v>
      </c>
      <c r="AF111" s="131">
        <f t="shared" si="39"/>
        <v>1653074.1868616773</v>
      </c>
      <c r="AG111" s="164"/>
      <c r="AH111" s="15">
        <f t="shared" si="40"/>
        <v>251.86993016280115</v>
      </c>
      <c r="AI111" s="15">
        <f t="shared" si="41"/>
        <v>168.11834825458573</v>
      </c>
      <c r="AJ111" s="15">
        <f t="shared" si="42"/>
        <v>419.98827841738694</v>
      </c>
      <c r="AL111" s="144">
        <f t="shared" si="43"/>
        <v>215.38205466806355</v>
      </c>
      <c r="AM111" s="144">
        <f t="shared" si="44"/>
        <v>124.55612767771393</v>
      </c>
      <c r="AN111" s="144">
        <f t="shared" si="45"/>
        <v>-90.571015566423313</v>
      </c>
      <c r="AO111" s="144">
        <f t="shared" si="46"/>
        <v>34.69705405746808</v>
      </c>
      <c r="AP111" s="144">
        <f t="shared" si="47"/>
        <v>284.06422083682219</v>
      </c>
      <c r="AR111" s="144">
        <f t="shared" si="48"/>
        <v>216.87607440523516</v>
      </c>
      <c r="AS111" s="144">
        <f t="shared" si="49"/>
        <v>107.79733937161132</v>
      </c>
      <c r="AT111" s="144">
        <f t="shared" si="50"/>
        <v>-29.979999999999997</v>
      </c>
      <c r="AU111" s="144">
        <f t="shared" si="51"/>
        <v>-11.48</v>
      </c>
      <c r="AV111" s="144">
        <f t="shared" si="52"/>
        <v>-91.199270715537068</v>
      </c>
      <c r="AW111" s="144">
        <f t="shared" si="53"/>
        <v>49.701165016839184</v>
      </c>
      <c r="AX111" s="144">
        <f t="shared" si="54"/>
        <v>241.71530807814855</v>
      </c>
      <c r="AZ111" s="15">
        <f t="shared" si="56"/>
        <v>219.63972965823439</v>
      </c>
      <c r="BA111" s="15">
        <f t="shared" si="57"/>
        <v>91.646303156939183</v>
      </c>
      <c r="BB111" s="15">
        <f t="shared" si="58"/>
        <v>-29.800000000000004</v>
      </c>
      <c r="BC111" s="15">
        <f t="shared" si="59"/>
        <v>-11.419999999999998</v>
      </c>
      <c r="BD111" s="15">
        <f t="shared" si="60"/>
        <v>270.06603281517357</v>
      </c>
    </row>
    <row r="112" spans="1:56">
      <c r="A112" s="49">
        <v>288</v>
      </c>
      <c r="B112" s="53">
        <v>15</v>
      </c>
      <c r="C112" s="53">
        <v>15</v>
      </c>
      <c r="D112" s="11" t="s">
        <v>124</v>
      </c>
      <c r="E112" s="14">
        <v>6442</v>
      </c>
      <c r="F112" s="14">
        <v>6405</v>
      </c>
      <c r="G112" s="21">
        <v>6368</v>
      </c>
      <c r="H112" s="21">
        <v>6342</v>
      </c>
      <c r="I112" s="21"/>
      <c r="J112" s="15">
        <v>-483541.52055936662</v>
      </c>
      <c r="K112" s="21">
        <v>-621626.37596266565</v>
      </c>
      <c r="L112" s="131">
        <f t="shared" si="35"/>
        <v>-1105167.8965220323</v>
      </c>
      <c r="M112" s="131"/>
      <c r="N112" s="21">
        <v>3202.2815455690056</v>
      </c>
      <c r="O112" s="21">
        <v>-227740.78971624881</v>
      </c>
      <c r="P112" s="21">
        <v>-580107.35470294137</v>
      </c>
      <c r="Q112" s="15">
        <v>222234.63123808306</v>
      </c>
      <c r="R112" s="12">
        <f t="shared" si="36"/>
        <v>-582411.23163553816</v>
      </c>
      <c r="S112" s="15"/>
      <c r="T112" s="15">
        <v>3202.2815455690056</v>
      </c>
      <c r="U112" s="21">
        <v>-147687.15759335511</v>
      </c>
      <c r="V112" s="21">
        <v>-190912.64000000001</v>
      </c>
      <c r="W112" s="21">
        <v>-73104.639999999999</v>
      </c>
      <c r="X112" s="144">
        <f t="shared" si="37"/>
        <v>-580107.35470294137</v>
      </c>
      <c r="Y112" s="15">
        <f t="shared" si="55"/>
        <v>316497.01882723195</v>
      </c>
      <c r="Z112" s="12">
        <f t="shared" si="38"/>
        <v>-672112.49192349555</v>
      </c>
      <c r="AA112" s="12"/>
      <c r="AB112" s="15">
        <v>3202.2815455690056</v>
      </c>
      <c r="AC112" s="21">
        <v>-65606.995518389653</v>
      </c>
      <c r="AD112" s="21">
        <v>-188991.6</v>
      </c>
      <c r="AE112" s="21">
        <v>-72425.64</v>
      </c>
      <c r="AF112" s="131">
        <f t="shared" si="39"/>
        <v>-323821.95397282066</v>
      </c>
      <c r="AG112" s="164"/>
      <c r="AH112" s="15">
        <f t="shared" si="40"/>
        <v>-75.060776243304346</v>
      </c>
      <c r="AI112" s="15">
        <f t="shared" si="41"/>
        <v>-96.495867116216345</v>
      </c>
      <c r="AJ112" s="15">
        <f t="shared" si="42"/>
        <v>-171.55664335952071</v>
      </c>
      <c r="AL112" s="144">
        <f t="shared" si="43"/>
        <v>0.49996589314114059</v>
      </c>
      <c r="AM112" s="144">
        <f t="shared" si="44"/>
        <v>-35.556719705893649</v>
      </c>
      <c r="AN112" s="144">
        <f t="shared" si="45"/>
        <v>-90.571015566423327</v>
      </c>
      <c r="AO112" s="144">
        <f t="shared" si="46"/>
        <v>34.69705405746808</v>
      </c>
      <c r="AP112" s="144">
        <f t="shared" si="47"/>
        <v>-90.930715321707751</v>
      </c>
      <c r="AR112" s="144">
        <f t="shared" si="48"/>
        <v>0.50287084572377605</v>
      </c>
      <c r="AS112" s="144">
        <f t="shared" si="49"/>
        <v>-23.192078767800741</v>
      </c>
      <c r="AT112" s="144">
        <f t="shared" si="50"/>
        <v>-29.98</v>
      </c>
      <c r="AU112" s="144">
        <f t="shared" si="51"/>
        <v>-11.48</v>
      </c>
      <c r="AV112" s="144">
        <f t="shared" si="52"/>
        <v>-91.097260474708136</v>
      </c>
      <c r="AW112" s="144">
        <f t="shared" si="53"/>
        <v>49.701165016839191</v>
      </c>
      <c r="AX112" s="144">
        <f t="shared" si="54"/>
        <v>-105.54530337994591</v>
      </c>
      <c r="AZ112" s="15">
        <f t="shared" si="56"/>
        <v>0.50493244174850294</v>
      </c>
      <c r="BA112" s="15">
        <f t="shared" si="57"/>
        <v>-10.344843191168346</v>
      </c>
      <c r="BB112" s="15">
        <f t="shared" si="58"/>
        <v>-29.8</v>
      </c>
      <c r="BC112" s="15">
        <f t="shared" si="59"/>
        <v>-11.42</v>
      </c>
      <c r="BD112" s="15">
        <f t="shared" si="60"/>
        <v>-51.059910749419842</v>
      </c>
    </row>
    <row r="113" spans="1:56">
      <c r="A113" s="49">
        <v>290</v>
      </c>
      <c r="B113" s="53">
        <v>18</v>
      </c>
      <c r="C113" s="53">
        <v>18</v>
      </c>
      <c r="D113" s="11" t="s">
        <v>125</v>
      </c>
      <c r="E113" s="14">
        <v>7928</v>
      </c>
      <c r="F113" s="14">
        <v>7755</v>
      </c>
      <c r="G113" s="21">
        <v>7582</v>
      </c>
      <c r="H113" s="21">
        <v>7483</v>
      </c>
      <c r="I113" s="21"/>
      <c r="J113" s="15">
        <v>-65082.62521018627</v>
      </c>
      <c r="K113" s="21">
        <v>552853.15065888315</v>
      </c>
      <c r="L113" s="131">
        <f t="shared" si="35"/>
        <v>487770.52544869686</v>
      </c>
      <c r="M113" s="131"/>
      <c r="N113" s="21">
        <v>398281.32944976032</v>
      </c>
      <c r="O113" s="21">
        <v>712537.36035202933</v>
      </c>
      <c r="P113" s="21">
        <v>-702378.22571761278</v>
      </c>
      <c r="Q113" s="15">
        <v>269075.65421566495</v>
      </c>
      <c r="R113" s="12">
        <f t="shared" si="36"/>
        <v>677516.11829984176</v>
      </c>
      <c r="S113" s="15"/>
      <c r="T113" s="15">
        <v>398281.32944976032</v>
      </c>
      <c r="U113" s="21">
        <v>576814.12336733611</v>
      </c>
      <c r="V113" s="21">
        <v>-227308.36000000002</v>
      </c>
      <c r="W113" s="21">
        <v>-87041.36</v>
      </c>
      <c r="X113" s="144">
        <f t="shared" si="37"/>
        <v>-702378.22571761278</v>
      </c>
      <c r="Y113" s="15">
        <f t="shared" si="55"/>
        <v>376834.23315767472</v>
      </c>
      <c r="Z113" s="12">
        <f t="shared" si="38"/>
        <v>335201.74025715835</v>
      </c>
      <c r="AA113" s="12"/>
      <c r="AB113" s="15">
        <v>398281.32944976032</v>
      </c>
      <c r="AC113" s="21">
        <v>443544.55379533878</v>
      </c>
      <c r="AD113" s="21">
        <v>-222993.4</v>
      </c>
      <c r="AE113" s="21">
        <v>-85455.86</v>
      </c>
      <c r="AF113" s="131">
        <f t="shared" si="39"/>
        <v>533376.62324509909</v>
      </c>
      <c r="AG113" s="164"/>
      <c r="AH113" s="15">
        <f t="shared" si="40"/>
        <v>-8.2092110507298521</v>
      </c>
      <c r="AI113" s="15">
        <f t="shared" si="41"/>
        <v>69.734252101271835</v>
      </c>
      <c r="AJ113" s="15">
        <f t="shared" si="42"/>
        <v>61.525041050541986</v>
      </c>
      <c r="AL113" s="144">
        <f t="shared" si="43"/>
        <v>51.358005087009715</v>
      </c>
      <c r="AM113" s="144">
        <f t="shared" si="44"/>
        <v>91.881026479952197</v>
      </c>
      <c r="AN113" s="144">
        <f t="shared" si="45"/>
        <v>-90.571015566423313</v>
      </c>
      <c r="AO113" s="144">
        <f t="shared" si="46"/>
        <v>34.69705405746808</v>
      </c>
      <c r="AP113" s="144">
        <f t="shared" si="47"/>
        <v>87.36507005800668</v>
      </c>
      <c r="AR113" s="144">
        <f t="shared" si="48"/>
        <v>52.529850890234812</v>
      </c>
      <c r="AS113" s="144">
        <f t="shared" si="49"/>
        <v>76.076777020223702</v>
      </c>
      <c r="AT113" s="144">
        <f t="shared" si="50"/>
        <v>-29.98</v>
      </c>
      <c r="AU113" s="144">
        <f t="shared" si="51"/>
        <v>-11.48</v>
      </c>
      <c r="AV113" s="144">
        <f t="shared" si="52"/>
        <v>-92.637592418571984</v>
      </c>
      <c r="AW113" s="144">
        <f t="shared" si="53"/>
        <v>49.701165016839191</v>
      </c>
      <c r="AX113" s="144">
        <f t="shared" si="54"/>
        <v>44.210200508725713</v>
      </c>
      <c r="AZ113" s="15">
        <f t="shared" si="56"/>
        <v>53.224820185722344</v>
      </c>
      <c r="BA113" s="15">
        <f t="shared" si="57"/>
        <v>59.273627394806731</v>
      </c>
      <c r="BB113" s="15">
        <f t="shared" si="58"/>
        <v>-29.8</v>
      </c>
      <c r="BC113" s="15">
        <f t="shared" si="59"/>
        <v>-11.42</v>
      </c>
      <c r="BD113" s="15">
        <f t="shared" si="60"/>
        <v>71.278447580529075</v>
      </c>
    </row>
    <row r="114" spans="1:56">
      <c r="A114" s="49">
        <v>291</v>
      </c>
      <c r="B114" s="53">
        <v>6</v>
      </c>
      <c r="C114" s="53">
        <v>6</v>
      </c>
      <c r="D114" s="11" t="s">
        <v>126</v>
      </c>
      <c r="E114" s="14">
        <v>2158</v>
      </c>
      <c r="F114" s="14">
        <v>2119</v>
      </c>
      <c r="G114" s="21">
        <v>2092</v>
      </c>
      <c r="H114" s="21">
        <v>2038</v>
      </c>
      <c r="I114" s="21"/>
      <c r="J114" s="15">
        <v>962215.81022848887</v>
      </c>
      <c r="K114" s="21">
        <v>903744.98393354379</v>
      </c>
      <c r="L114" s="131">
        <f t="shared" si="35"/>
        <v>1865960.7941620327</v>
      </c>
      <c r="M114" s="131"/>
      <c r="N114" s="21">
        <v>1054656.6899326986</v>
      </c>
      <c r="O114" s="21">
        <v>924635.47839696659</v>
      </c>
      <c r="P114" s="21">
        <v>-191919.98198525101</v>
      </c>
      <c r="Q114" s="15">
        <v>73523.057547774864</v>
      </c>
      <c r="R114" s="12">
        <f t="shared" si="36"/>
        <v>1860895.2438921891</v>
      </c>
      <c r="S114" s="15"/>
      <c r="T114" s="15">
        <v>1054656.6899326986</v>
      </c>
      <c r="U114" s="21">
        <v>887550.04459031741</v>
      </c>
      <c r="V114" s="21">
        <v>-62718.16</v>
      </c>
      <c r="W114" s="21">
        <v>-24016.16</v>
      </c>
      <c r="X114" s="144">
        <f t="shared" si="37"/>
        <v>-191919.98198525101</v>
      </c>
      <c r="Y114" s="15">
        <f t="shared" si="55"/>
        <v>103974.83721522758</v>
      </c>
      <c r="Z114" s="12">
        <f t="shared" si="38"/>
        <v>1767527.2697529928</v>
      </c>
      <c r="AA114" s="12"/>
      <c r="AB114" s="15">
        <v>1054656.6899326986</v>
      </c>
      <c r="AC114" s="21">
        <v>851135.05839778855</v>
      </c>
      <c r="AD114" s="21">
        <v>-60732.4</v>
      </c>
      <c r="AE114" s="21">
        <v>-23273.96</v>
      </c>
      <c r="AF114" s="131">
        <f t="shared" si="39"/>
        <v>1821785.3883304873</v>
      </c>
      <c r="AG114" s="164"/>
      <c r="AH114" s="15">
        <f t="shared" si="40"/>
        <v>445.88313726992072</v>
      </c>
      <c r="AI114" s="15">
        <f t="shared" si="41"/>
        <v>418.78822239737895</v>
      </c>
      <c r="AJ114" s="15">
        <f t="shared" si="42"/>
        <v>864.67135966729961</v>
      </c>
      <c r="AL114" s="144">
        <f t="shared" si="43"/>
        <v>497.71434163883845</v>
      </c>
      <c r="AM114" s="144">
        <f t="shared" si="44"/>
        <v>436.35463822414658</v>
      </c>
      <c r="AN114" s="144">
        <f t="shared" si="45"/>
        <v>-90.571015566423313</v>
      </c>
      <c r="AO114" s="144">
        <f t="shared" si="46"/>
        <v>34.69705405746808</v>
      </c>
      <c r="AP114" s="144">
        <f t="shared" si="47"/>
        <v>878.1950183540298</v>
      </c>
      <c r="AR114" s="144">
        <f t="shared" si="48"/>
        <v>504.13799709976036</v>
      </c>
      <c r="AS114" s="144">
        <f t="shared" si="49"/>
        <v>424.25910353265652</v>
      </c>
      <c r="AT114" s="144">
        <f t="shared" si="50"/>
        <v>-29.98</v>
      </c>
      <c r="AU114" s="144">
        <f t="shared" si="51"/>
        <v>-11.48</v>
      </c>
      <c r="AV114" s="144">
        <f t="shared" si="52"/>
        <v>-91.739953147825531</v>
      </c>
      <c r="AW114" s="144">
        <f t="shared" si="53"/>
        <v>49.701165016839191</v>
      </c>
      <c r="AX114" s="144">
        <f t="shared" si="54"/>
        <v>844.89831250143061</v>
      </c>
      <c r="AZ114" s="15">
        <f t="shared" si="56"/>
        <v>517.4959224399895</v>
      </c>
      <c r="BA114" s="15">
        <f t="shared" si="57"/>
        <v>417.63251148075983</v>
      </c>
      <c r="BB114" s="15">
        <f t="shared" si="58"/>
        <v>-29.8</v>
      </c>
      <c r="BC114" s="15">
        <f t="shared" si="59"/>
        <v>-11.42</v>
      </c>
      <c r="BD114" s="15">
        <f t="shared" si="60"/>
        <v>893.90843392074942</v>
      </c>
    </row>
    <row r="115" spans="1:56">
      <c r="A115" s="49">
        <v>297</v>
      </c>
      <c r="B115" s="53">
        <v>11</v>
      </c>
      <c r="C115" s="53">
        <v>11</v>
      </c>
      <c r="D115" s="11" t="s">
        <v>127</v>
      </c>
      <c r="E115" s="14">
        <v>121543</v>
      </c>
      <c r="F115" s="14">
        <v>122594</v>
      </c>
      <c r="G115" s="21">
        <v>124021</v>
      </c>
      <c r="H115" s="21">
        <v>125666</v>
      </c>
      <c r="I115" s="21"/>
      <c r="J115" s="15">
        <v>-11805262.822869556</v>
      </c>
      <c r="K115" s="21">
        <v>-4935372.5064624157</v>
      </c>
      <c r="L115" s="131">
        <f t="shared" si="35"/>
        <v>-16740635.329331972</v>
      </c>
      <c r="M115" s="131"/>
      <c r="N115" s="21">
        <v>-12747671.117118452</v>
      </c>
      <c r="O115" s="21">
        <v>-4227415.9610003131</v>
      </c>
      <c r="P115" s="21">
        <v>-11103463.082350099</v>
      </c>
      <c r="Q115" s="15">
        <v>4253650.6451212419</v>
      </c>
      <c r="R115" s="12">
        <f t="shared" si="36"/>
        <v>-23824899.515347619</v>
      </c>
      <c r="S115" s="15"/>
      <c r="T115" s="15">
        <v>-12747671.117118452</v>
      </c>
      <c r="U115" s="21">
        <v>-2695160.6953525324</v>
      </c>
      <c r="V115" s="21">
        <v>-3718149.58</v>
      </c>
      <c r="W115" s="21">
        <v>-1423761.08</v>
      </c>
      <c r="X115" s="144">
        <f t="shared" si="37"/>
        <v>-11103463.082350099</v>
      </c>
      <c r="Y115" s="15">
        <f t="shared" si="55"/>
        <v>6163988.186553413</v>
      </c>
      <c r="Z115" s="12">
        <f t="shared" si="38"/>
        <v>-25524217.36826767</v>
      </c>
      <c r="AA115" s="12"/>
      <c r="AB115" s="15">
        <v>-12747671.117118452</v>
      </c>
      <c r="AC115" s="21">
        <v>-1124116.9187064259</v>
      </c>
      <c r="AD115" s="21">
        <v>-3744846.8000000003</v>
      </c>
      <c r="AE115" s="21">
        <v>-1435105.72</v>
      </c>
      <c r="AF115" s="131">
        <f t="shared" si="39"/>
        <v>-19051740.555824876</v>
      </c>
      <c r="AG115" s="164"/>
      <c r="AH115" s="15">
        <f t="shared" si="40"/>
        <v>-97.128282359901888</v>
      </c>
      <c r="AI115" s="15">
        <f t="shared" si="41"/>
        <v>-40.60597900712024</v>
      </c>
      <c r="AJ115" s="15">
        <f t="shared" si="42"/>
        <v>-137.73426136702213</v>
      </c>
      <c r="AL115" s="144">
        <f t="shared" si="43"/>
        <v>-103.98283045759541</v>
      </c>
      <c r="AM115" s="144">
        <f t="shared" si="44"/>
        <v>-34.483057580308277</v>
      </c>
      <c r="AN115" s="144">
        <f t="shared" si="45"/>
        <v>-90.571015566423313</v>
      </c>
      <c r="AO115" s="144">
        <f t="shared" si="46"/>
        <v>34.69705405746808</v>
      </c>
      <c r="AP115" s="144">
        <f t="shared" si="47"/>
        <v>-194.33984954685889</v>
      </c>
      <c r="AR115" s="144">
        <f t="shared" si="48"/>
        <v>-102.78639195876869</v>
      </c>
      <c r="AS115" s="144">
        <f t="shared" si="49"/>
        <v>-21.731486565602054</v>
      </c>
      <c r="AT115" s="144">
        <f t="shared" si="50"/>
        <v>-29.98</v>
      </c>
      <c r="AU115" s="144">
        <f t="shared" si="51"/>
        <v>-11.48</v>
      </c>
      <c r="AV115" s="144">
        <f t="shared" si="52"/>
        <v>-89.528894964160102</v>
      </c>
      <c r="AW115" s="144">
        <f t="shared" si="53"/>
        <v>49.701165016839191</v>
      </c>
      <c r="AX115" s="144">
        <f t="shared" si="54"/>
        <v>-205.80560847169164</v>
      </c>
      <c r="AZ115" s="15">
        <f t="shared" si="56"/>
        <v>-101.44089186509041</v>
      </c>
      <c r="BA115" s="15">
        <f t="shared" si="57"/>
        <v>-8.9452749248517964</v>
      </c>
      <c r="BB115" s="15">
        <f t="shared" si="58"/>
        <v>-29.8</v>
      </c>
      <c r="BC115" s="15">
        <f t="shared" si="59"/>
        <v>-11.42</v>
      </c>
      <c r="BD115" s="15">
        <f t="shared" si="60"/>
        <v>-151.60616678994219</v>
      </c>
    </row>
    <row r="116" spans="1:56">
      <c r="A116" s="49">
        <v>300</v>
      </c>
      <c r="B116" s="53">
        <v>14</v>
      </c>
      <c r="C116" s="53">
        <v>14</v>
      </c>
      <c r="D116" s="11" t="s">
        <v>128</v>
      </c>
      <c r="E116" s="14">
        <v>3528</v>
      </c>
      <c r="F116" s="14">
        <v>3437</v>
      </c>
      <c r="G116" s="21">
        <v>3381</v>
      </c>
      <c r="H116" s="21">
        <v>3335</v>
      </c>
      <c r="I116" s="21"/>
      <c r="J116" s="15">
        <v>1325560.2991796143</v>
      </c>
      <c r="K116" s="15">
        <v>729078.90658615809</v>
      </c>
      <c r="L116" s="131">
        <f t="shared" si="35"/>
        <v>2054639.2057657724</v>
      </c>
      <c r="M116" s="131"/>
      <c r="N116" s="21">
        <v>1409171.1510585283</v>
      </c>
      <c r="O116" s="15">
        <v>718617.4359819981</v>
      </c>
      <c r="P116" s="15">
        <v>-311292.58050179691</v>
      </c>
      <c r="Q116" s="15">
        <v>119253.77479551779</v>
      </c>
      <c r="R116" s="12">
        <f t="shared" si="36"/>
        <v>1935749.7813342472</v>
      </c>
      <c r="S116" s="15"/>
      <c r="T116" s="15">
        <v>1409171.1510585283</v>
      </c>
      <c r="U116" s="15">
        <v>658465.17737253441</v>
      </c>
      <c r="V116" s="15">
        <v>-101362.38</v>
      </c>
      <c r="W116" s="15">
        <v>-38813.880000000005</v>
      </c>
      <c r="X116" s="144">
        <f t="shared" si="37"/>
        <v>-311292.58050179691</v>
      </c>
      <c r="Y116" s="15">
        <f t="shared" si="55"/>
        <v>168039.63892193331</v>
      </c>
      <c r="Z116" s="12">
        <f t="shared" si="38"/>
        <v>1784207.1268511994</v>
      </c>
      <c r="AA116" s="12"/>
      <c r="AB116" s="15">
        <v>1409171.1510585283</v>
      </c>
      <c r="AC116" s="15">
        <v>599400.37909800769</v>
      </c>
      <c r="AD116" s="15">
        <v>-99383</v>
      </c>
      <c r="AE116" s="15">
        <v>-38085.699999999997</v>
      </c>
      <c r="AF116" s="131">
        <f t="shared" si="39"/>
        <v>1871102.8301565361</v>
      </c>
      <c r="AG116" s="164"/>
      <c r="AH116" s="15">
        <f t="shared" si="40"/>
        <v>375.7257083842444</v>
      </c>
      <c r="AI116" s="15">
        <f t="shared" si="41"/>
        <v>206.65501887362757</v>
      </c>
      <c r="AJ116" s="15">
        <f t="shared" si="42"/>
        <v>582.38072725787197</v>
      </c>
      <c r="AL116" s="144">
        <f t="shared" si="43"/>
        <v>410.00033490210308</v>
      </c>
      <c r="AM116" s="144">
        <f t="shared" si="44"/>
        <v>209.08275705033404</v>
      </c>
      <c r="AN116" s="144">
        <f t="shared" si="45"/>
        <v>-90.571015566423313</v>
      </c>
      <c r="AO116" s="144">
        <f t="shared" si="46"/>
        <v>34.69705405746808</v>
      </c>
      <c r="AP116" s="144">
        <f t="shared" si="47"/>
        <v>563.20913044348185</v>
      </c>
      <c r="AR116" s="144">
        <f t="shared" si="48"/>
        <v>416.79123071828701</v>
      </c>
      <c r="AS116" s="144">
        <f t="shared" si="49"/>
        <v>194.75456296141212</v>
      </c>
      <c r="AT116" s="144">
        <f t="shared" si="50"/>
        <v>-29.98</v>
      </c>
      <c r="AU116" s="144">
        <f t="shared" si="51"/>
        <v>-11.480000000000002</v>
      </c>
      <c r="AV116" s="144">
        <f t="shared" si="52"/>
        <v>-92.071156611001754</v>
      </c>
      <c r="AW116" s="144">
        <f t="shared" si="53"/>
        <v>49.701165016839191</v>
      </c>
      <c r="AX116" s="144">
        <f t="shared" si="54"/>
        <v>527.71580208553667</v>
      </c>
      <c r="AZ116" s="15">
        <f t="shared" si="56"/>
        <v>422.54007527991854</v>
      </c>
      <c r="BA116" s="15">
        <f t="shared" si="57"/>
        <v>179.73024860509975</v>
      </c>
      <c r="BB116" s="15">
        <f t="shared" si="58"/>
        <v>-29.8</v>
      </c>
      <c r="BC116" s="15">
        <f t="shared" si="59"/>
        <v>-11.42</v>
      </c>
      <c r="BD116" s="15">
        <f t="shared" si="60"/>
        <v>561.05032388501832</v>
      </c>
    </row>
    <row r="117" spans="1:56">
      <c r="A117" s="49">
        <v>301</v>
      </c>
      <c r="B117" s="53">
        <v>14</v>
      </c>
      <c r="C117" s="53">
        <v>14</v>
      </c>
      <c r="D117" s="11" t="s">
        <v>129</v>
      </c>
      <c r="E117" s="14">
        <v>20197</v>
      </c>
      <c r="F117" s="14">
        <v>19890</v>
      </c>
      <c r="G117" s="21">
        <v>19759</v>
      </c>
      <c r="H117" s="21">
        <v>19509</v>
      </c>
      <c r="I117" s="21"/>
      <c r="J117" s="15">
        <v>463551.83119081572</v>
      </c>
      <c r="K117" s="21">
        <v>-803769.0156173053</v>
      </c>
      <c r="L117" s="131">
        <f t="shared" si="35"/>
        <v>-340217.18442648958</v>
      </c>
      <c r="M117" s="131"/>
      <c r="N117" s="21">
        <v>-1709106.965171943</v>
      </c>
      <c r="O117" s="21">
        <v>-2037610.4631984052</v>
      </c>
      <c r="P117" s="21">
        <v>-1801457.4996161596</v>
      </c>
      <c r="Q117" s="15">
        <v>690124.40520304011</v>
      </c>
      <c r="R117" s="12">
        <f t="shared" si="36"/>
        <v>-4858050.5227834685</v>
      </c>
      <c r="S117" s="15"/>
      <c r="T117" s="15">
        <v>-1709106.965171943</v>
      </c>
      <c r="U117" s="21">
        <v>-1789013.0013835176</v>
      </c>
      <c r="V117" s="21">
        <v>-592374.82000000007</v>
      </c>
      <c r="W117" s="21">
        <v>-226833.32</v>
      </c>
      <c r="X117" s="144">
        <f t="shared" si="37"/>
        <v>-1801457.4996161596</v>
      </c>
      <c r="Y117" s="15">
        <f t="shared" si="55"/>
        <v>982045.31956772553</v>
      </c>
      <c r="Z117" s="12">
        <f t="shared" si="38"/>
        <v>-5136740.2866038959</v>
      </c>
      <c r="AA117" s="12"/>
      <c r="AB117" s="15">
        <v>-1709106.965171943</v>
      </c>
      <c r="AC117" s="21">
        <v>-1534122.3809821026</v>
      </c>
      <c r="AD117" s="21">
        <v>-581368.20000000007</v>
      </c>
      <c r="AE117" s="21">
        <v>-222792.78</v>
      </c>
      <c r="AF117" s="131">
        <f t="shared" si="39"/>
        <v>-4047390.3261540453</v>
      </c>
      <c r="AG117" s="164"/>
      <c r="AH117" s="15">
        <f t="shared" si="40"/>
        <v>22.951519096440844</v>
      </c>
      <c r="AI117" s="15">
        <f t="shared" si="41"/>
        <v>-39.796455692296149</v>
      </c>
      <c r="AJ117" s="15">
        <f t="shared" si="42"/>
        <v>-16.844936595855305</v>
      </c>
      <c r="AL117" s="144">
        <f t="shared" si="43"/>
        <v>-85.927951994567266</v>
      </c>
      <c r="AM117" s="144">
        <f t="shared" si="44"/>
        <v>-102.44396496724008</v>
      </c>
      <c r="AN117" s="144">
        <f t="shared" si="45"/>
        <v>-90.571015566423313</v>
      </c>
      <c r="AO117" s="144">
        <f t="shared" si="46"/>
        <v>34.69705405746808</v>
      </c>
      <c r="AP117" s="144">
        <f t="shared" si="47"/>
        <v>-244.24587847076262</v>
      </c>
      <c r="AR117" s="144">
        <f t="shared" si="48"/>
        <v>-86.497644879393846</v>
      </c>
      <c r="AS117" s="144">
        <f t="shared" si="49"/>
        <v>-90.541677280404755</v>
      </c>
      <c r="AT117" s="144">
        <f t="shared" si="50"/>
        <v>-29.980000000000004</v>
      </c>
      <c r="AU117" s="144">
        <f t="shared" si="51"/>
        <v>-11.48</v>
      </c>
      <c r="AV117" s="144">
        <f t="shared" si="52"/>
        <v>-91.171491452814394</v>
      </c>
      <c r="AW117" s="144">
        <f t="shared" si="53"/>
        <v>49.701165016839191</v>
      </c>
      <c r="AX117" s="144">
        <f t="shared" si="54"/>
        <v>-259.96964859577389</v>
      </c>
      <c r="AZ117" s="15">
        <f t="shared" si="56"/>
        <v>-87.606077460246198</v>
      </c>
      <c r="BA117" s="15">
        <f t="shared" si="57"/>
        <v>-78.636648776569928</v>
      </c>
      <c r="BB117" s="15">
        <f t="shared" si="58"/>
        <v>-29.800000000000004</v>
      </c>
      <c r="BC117" s="15">
        <f t="shared" si="59"/>
        <v>-11.42</v>
      </c>
      <c r="BD117" s="15">
        <f t="shared" si="60"/>
        <v>-207.46272623681611</v>
      </c>
    </row>
    <row r="118" spans="1:56">
      <c r="A118" s="49">
        <v>304</v>
      </c>
      <c r="B118" s="53">
        <v>2</v>
      </c>
      <c r="C118" s="53">
        <v>2</v>
      </c>
      <c r="D118" s="11" t="s">
        <v>130</v>
      </c>
      <c r="E118" s="14">
        <v>971</v>
      </c>
      <c r="F118" s="14">
        <v>950</v>
      </c>
      <c r="G118" s="21">
        <v>949</v>
      </c>
      <c r="H118" s="21">
        <v>970</v>
      </c>
      <c r="I118" s="21"/>
      <c r="J118" s="15">
        <v>-369578.77209693141</v>
      </c>
      <c r="K118" s="15">
        <v>-92303.743131439114</v>
      </c>
      <c r="L118" s="131">
        <f t="shared" si="35"/>
        <v>-461882.51522837055</v>
      </c>
      <c r="M118" s="131"/>
      <c r="N118" s="21">
        <v>-267775.09514843271</v>
      </c>
      <c r="O118" s="15">
        <v>-14214.070639990954</v>
      </c>
      <c r="P118" s="15">
        <v>-86042.464788102152</v>
      </c>
      <c r="Q118" s="15">
        <v>32962.201354594676</v>
      </c>
      <c r="R118" s="12">
        <f t="shared" si="36"/>
        <v>-335069.42922193115</v>
      </c>
      <c r="S118" s="15"/>
      <c r="T118" s="15">
        <v>-267775.09514843271</v>
      </c>
      <c r="U118" s="15">
        <v>-2340.3859379224123</v>
      </c>
      <c r="V118" s="15">
        <v>-28451.02</v>
      </c>
      <c r="W118" s="15">
        <v>-10894.52</v>
      </c>
      <c r="X118" s="144">
        <f t="shared" si="37"/>
        <v>-86042.464788102152</v>
      </c>
      <c r="Y118" s="15">
        <f t="shared" si="55"/>
        <v>47166.40560098039</v>
      </c>
      <c r="Z118" s="12">
        <f t="shared" si="38"/>
        <v>-348337.08027347689</v>
      </c>
      <c r="AA118" s="12"/>
      <c r="AB118" s="15">
        <v>-267775.09514843271</v>
      </c>
      <c r="AC118" s="15">
        <v>-4015.375662493012</v>
      </c>
      <c r="AD118" s="15">
        <v>-28906</v>
      </c>
      <c r="AE118" s="15">
        <v>-11077.4</v>
      </c>
      <c r="AF118" s="131">
        <f t="shared" si="39"/>
        <v>-311773.87081092573</v>
      </c>
      <c r="AG118" s="164"/>
      <c r="AH118" s="15">
        <f t="shared" si="40"/>
        <v>-380.61665509467707</v>
      </c>
      <c r="AI118" s="15">
        <f t="shared" si="41"/>
        <v>-95.060497560699403</v>
      </c>
      <c r="AJ118" s="15">
        <f t="shared" si="42"/>
        <v>-475.67715265537646</v>
      </c>
      <c r="AL118" s="144">
        <f t="shared" si="43"/>
        <v>-281.86852120887653</v>
      </c>
      <c r="AM118" s="144">
        <f t="shared" si="44"/>
        <v>-14.962179621043109</v>
      </c>
      <c r="AN118" s="144">
        <f t="shared" si="45"/>
        <v>-90.571015566423313</v>
      </c>
      <c r="AO118" s="144">
        <f t="shared" si="46"/>
        <v>34.69705405746808</v>
      </c>
      <c r="AP118" s="144">
        <f t="shared" si="47"/>
        <v>-352.70466233887487</v>
      </c>
      <c r="AR118" s="144">
        <f t="shared" si="48"/>
        <v>-282.16553756420728</v>
      </c>
      <c r="AS118" s="144">
        <f t="shared" si="49"/>
        <v>-2.4661601031848392</v>
      </c>
      <c r="AT118" s="144">
        <f t="shared" si="50"/>
        <v>-29.98</v>
      </c>
      <c r="AU118" s="144">
        <f t="shared" si="51"/>
        <v>-11.48</v>
      </c>
      <c r="AV118" s="144">
        <f t="shared" si="52"/>
        <v>-90.666453938990671</v>
      </c>
      <c r="AW118" s="144">
        <f t="shared" si="53"/>
        <v>49.701165016839191</v>
      </c>
      <c r="AX118" s="144">
        <f t="shared" si="54"/>
        <v>-367.05698658954361</v>
      </c>
      <c r="AZ118" s="15">
        <f t="shared" si="56"/>
        <v>-276.05679912209558</v>
      </c>
      <c r="BA118" s="15">
        <f t="shared" si="57"/>
        <v>-4.1395625386525898</v>
      </c>
      <c r="BB118" s="15">
        <f t="shared" si="58"/>
        <v>-29.8</v>
      </c>
      <c r="BC118" s="15">
        <f t="shared" si="59"/>
        <v>-11.42</v>
      </c>
      <c r="BD118" s="15">
        <f t="shared" si="60"/>
        <v>-321.41636166074818</v>
      </c>
    </row>
    <row r="119" spans="1:56">
      <c r="A119" s="49">
        <v>305</v>
      </c>
      <c r="B119" s="53">
        <v>17</v>
      </c>
      <c r="C119" s="53">
        <v>17</v>
      </c>
      <c r="D119" s="11" t="s">
        <v>131</v>
      </c>
      <c r="E119" s="14">
        <v>15165</v>
      </c>
      <c r="F119" s="14">
        <v>15146</v>
      </c>
      <c r="G119" s="21">
        <v>15019</v>
      </c>
      <c r="H119" s="21">
        <v>14876</v>
      </c>
      <c r="I119" s="21"/>
      <c r="J119" s="15">
        <v>1936547.7977629702</v>
      </c>
      <c r="K119" s="21">
        <v>2384920.8865310634</v>
      </c>
      <c r="L119" s="131">
        <f t="shared" si="35"/>
        <v>4321468.6842940338</v>
      </c>
      <c r="M119" s="131"/>
      <c r="N119" s="21">
        <v>708301.42696446052</v>
      </c>
      <c r="O119" s="21">
        <v>1276111.3980404965</v>
      </c>
      <c r="P119" s="21">
        <v>-1371788.6017690476</v>
      </c>
      <c r="Q119" s="15">
        <v>525521.58075441152</v>
      </c>
      <c r="R119" s="12">
        <f t="shared" si="36"/>
        <v>1138145.8039903212</v>
      </c>
      <c r="S119" s="15"/>
      <c r="T119" s="15">
        <v>708301.42696446052</v>
      </c>
      <c r="U119" s="21">
        <v>1011035.4280378964</v>
      </c>
      <c r="V119" s="21">
        <v>-450269.62</v>
      </c>
      <c r="W119" s="21">
        <v>-172418.12</v>
      </c>
      <c r="X119" s="144">
        <f t="shared" si="37"/>
        <v>-1371788.6017690476</v>
      </c>
      <c r="Y119" s="15">
        <f t="shared" si="55"/>
        <v>746461.79738790775</v>
      </c>
      <c r="Z119" s="12">
        <f t="shared" si="38"/>
        <v>471322.31062121713</v>
      </c>
      <c r="AA119" s="12"/>
      <c r="AB119" s="15">
        <v>708301.42696446052</v>
      </c>
      <c r="AC119" s="21">
        <v>750751.62394537916</v>
      </c>
      <c r="AD119" s="21">
        <v>-443304.8</v>
      </c>
      <c r="AE119" s="21">
        <v>-169883.92</v>
      </c>
      <c r="AF119" s="131">
        <f t="shared" si="39"/>
        <v>845864.33090983948</v>
      </c>
      <c r="AG119" s="164"/>
      <c r="AH119" s="15">
        <f t="shared" si="40"/>
        <v>127.69850298469964</v>
      </c>
      <c r="AI119" s="15">
        <f t="shared" si="41"/>
        <v>157.26481282763359</v>
      </c>
      <c r="AJ119" s="15">
        <f t="shared" si="42"/>
        <v>284.96331581233324</v>
      </c>
      <c r="AL119" s="144">
        <f t="shared" si="43"/>
        <v>46.76491660930018</v>
      </c>
      <c r="AM119" s="144">
        <f t="shared" si="44"/>
        <v>84.25402073422002</v>
      </c>
      <c r="AN119" s="144">
        <f t="shared" si="45"/>
        <v>-90.571015566423313</v>
      </c>
      <c r="AO119" s="144">
        <f t="shared" si="46"/>
        <v>34.69705405746808</v>
      </c>
      <c r="AP119" s="144">
        <f t="shared" si="47"/>
        <v>75.144975834564988</v>
      </c>
      <c r="AR119" s="144">
        <f t="shared" si="48"/>
        <v>47.160358676640293</v>
      </c>
      <c r="AS119" s="144">
        <f t="shared" si="49"/>
        <v>67.317093550695546</v>
      </c>
      <c r="AT119" s="144">
        <f t="shared" si="50"/>
        <v>-29.98</v>
      </c>
      <c r="AU119" s="144">
        <f t="shared" si="51"/>
        <v>-11.48</v>
      </c>
      <c r="AV119" s="144">
        <f t="shared" si="52"/>
        <v>-91.336880069848036</v>
      </c>
      <c r="AW119" s="144">
        <f t="shared" si="53"/>
        <v>49.701165016839184</v>
      </c>
      <c r="AX119" s="144">
        <f t="shared" si="54"/>
        <v>31.381737174326993</v>
      </c>
      <c r="AZ119" s="15">
        <f t="shared" si="56"/>
        <v>47.61370173194814</v>
      </c>
      <c r="BA119" s="15">
        <f t="shared" si="57"/>
        <v>50.467304648116375</v>
      </c>
      <c r="BB119" s="15">
        <f t="shared" si="58"/>
        <v>-29.8</v>
      </c>
      <c r="BC119" s="15">
        <f t="shared" si="59"/>
        <v>-11.420000000000002</v>
      </c>
      <c r="BD119" s="15">
        <f t="shared" si="60"/>
        <v>56.861006380064495</v>
      </c>
    </row>
    <row r="120" spans="1:56">
      <c r="A120" s="49">
        <v>309</v>
      </c>
      <c r="B120" s="53">
        <v>12</v>
      </c>
      <c r="C120" s="53">
        <v>12</v>
      </c>
      <c r="D120" s="11" t="s">
        <v>132</v>
      </c>
      <c r="E120" s="14">
        <v>6506</v>
      </c>
      <c r="F120" s="14">
        <v>6457</v>
      </c>
      <c r="G120" s="21">
        <v>6409</v>
      </c>
      <c r="H120" s="21">
        <v>6444</v>
      </c>
      <c r="I120" s="21"/>
      <c r="J120" s="15">
        <v>-532927.13107197662</v>
      </c>
      <c r="K120" s="21">
        <v>-521292.66121300391</v>
      </c>
      <c r="L120" s="131">
        <f t="shared" si="35"/>
        <v>-1054219.7922849804</v>
      </c>
      <c r="M120" s="131"/>
      <c r="N120" s="21">
        <v>-1325671.1750459524</v>
      </c>
      <c r="O120" s="21">
        <v>-979889.7590355922</v>
      </c>
      <c r="P120" s="21">
        <v>-584817.04751239531</v>
      </c>
      <c r="Q120" s="15">
        <v>224038.87804907138</v>
      </c>
      <c r="R120" s="12">
        <f t="shared" si="36"/>
        <v>-2666339.1035448685</v>
      </c>
      <c r="S120" s="15"/>
      <c r="T120" s="15">
        <v>-1325671.1750459524</v>
      </c>
      <c r="U120" s="21">
        <v>-899186.1989079538</v>
      </c>
      <c r="V120" s="21">
        <v>-192141.82</v>
      </c>
      <c r="W120" s="21">
        <v>-73575.320000000007</v>
      </c>
      <c r="X120" s="144">
        <f t="shared" si="37"/>
        <v>-584817.04751239531</v>
      </c>
      <c r="Y120" s="15">
        <f t="shared" si="55"/>
        <v>318534.76659292233</v>
      </c>
      <c r="Z120" s="12">
        <f t="shared" si="38"/>
        <v>-2756856.7948733792</v>
      </c>
      <c r="AA120" s="12"/>
      <c r="AB120" s="15">
        <v>-1325671.1750459524</v>
      </c>
      <c r="AC120" s="21">
        <v>-816439.65612605656</v>
      </c>
      <c r="AD120" s="21">
        <v>-192031.2</v>
      </c>
      <c r="AE120" s="21">
        <v>-73590.48</v>
      </c>
      <c r="AF120" s="131">
        <f t="shared" si="39"/>
        <v>-2407732.5111720092</v>
      </c>
      <c r="AG120" s="164"/>
      <c r="AH120" s="15">
        <f t="shared" si="40"/>
        <v>-81.913177232089865</v>
      </c>
      <c r="AI120" s="15">
        <f t="shared" si="41"/>
        <v>-80.124909500922826</v>
      </c>
      <c r="AJ120" s="15">
        <f t="shared" si="42"/>
        <v>-162.03808673301268</v>
      </c>
      <c r="AL120" s="144">
        <f t="shared" si="43"/>
        <v>-205.30760028588392</v>
      </c>
      <c r="AM120" s="144">
        <f t="shared" si="44"/>
        <v>-151.75619622666753</v>
      </c>
      <c r="AN120" s="144">
        <f t="shared" si="45"/>
        <v>-90.571015566423313</v>
      </c>
      <c r="AO120" s="144">
        <f t="shared" si="46"/>
        <v>34.69705405746808</v>
      </c>
      <c r="AP120" s="144">
        <f t="shared" si="47"/>
        <v>-412.93775802150668</v>
      </c>
      <c r="AR120" s="144">
        <f t="shared" si="48"/>
        <v>-206.8452449751837</v>
      </c>
      <c r="AS120" s="144">
        <f t="shared" si="49"/>
        <v>-140.30054593664437</v>
      </c>
      <c r="AT120" s="144">
        <f t="shared" si="50"/>
        <v>-29.98</v>
      </c>
      <c r="AU120" s="144">
        <f t="shared" si="51"/>
        <v>-11.48</v>
      </c>
      <c r="AV120" s="144">
        <f t="shared" si="52"/>
        <v>-91.249344283413222</v>
      </c>
      <c r="AW120" s="144">
        <f t="shared" si="53"/>
        <v>49.701165016839184</v>
      </c>
      <c r="AX120" s="144">
        <f t="shared" si="54"/>
        <v>-430.15397017840212</v>
      </c>
      <c r="AZ120" s="15">
        <f t="shared" si="56"/>
        <v>-205.72178383705034</v>
      </c>
      <c r="BA120" s="15">
        <f t="shared" si="57"/>
        <v>-126.69764992645199</v>
      </c>
      <c r="BB120" s="15">
        <f t="shared" si="58"/>
        <v>-29.8</v>
      </c>
      <c r="BC120" s="15">
        <f t="shared" si="59"/>
        <v>-11.42</v>
      </c>
      <c r="BD120" s="15">
        <f t="shared" si="60"/>
        <v>-373.63943376350238</v>
      </c>
    </row>
    <row r="121" spans="1:56">
      <c r="A121" s="49">
        <v>312</v>
      </c>
      <c r="B121" s="53">
        <v>13</v>
      </c>
      <c r="C121" s="53">
        <v>13</v>
      </c>
      <c r="D121" s="11" t="s">
        <v>133</v>
      </c>
      <c r="E121" s="14">
        <v>1232</v>
      </c>
      <c r="F121" s="14">
        <v>1196</v>
      </c>
      <c r="G121" s="21">
        <v>1174</v>
      </c>
      <c r="H121" s="21">
        <v>1155</v>
      </c>
      <c r="I121" s="21"/>
      <c r="J121" s="15">
        <v>61286.43494559903</v>
      </c>
      <c r="K121" s="21">
        <v>-37461.443957193558</v>
      </c>
      <c r="L121" s="131">
        <f t="shared" si="35"/>
        <v>23824.990988405472</v>
      </c>
      <c r="M121" s="131"/>
      <c r="N121" s="21">
        <v>-92523.861880266297</v>
      </c>
      <c r="O121" s="21">
        <v>-127178.38023822801</v>
      </c>
      <c r="P121" s="21">
        <v>-108322.93461744228</v>
      </c>
      <c r="Q121" s="15">
        <v>41497.676652731825</v>
      </c>
      <c r="R121" s="12">
        <f t="shared" si="36"/>
        <v>-286527.50008320471</v>
      </c>
      <c r="S121" s="15"/>
      <c r="T121" s="15">
        <v>-92523.861880266297</v>
      </c>
      <c r="U121" s="21">
        <v>-112230.03612909753</v>
      </c>
      <c r="V121" s="21">
        <v>-35196.520000000004</v>
      </c>
      <c r="W121" s="21">
        <v>-13477.52</v>
      </c>
      <c r="X121" s="144">
        <f t="shared" si="37"/>
        <v>-108322.93461744228</v>
      </c>
      <c r="Y121" s="15">
        <f t="shared" si="55"/>
        <v>58349.167729769208</v>
      </c>
      <c r="Z121" s="12">
        <f t="shared" si="38"/>
        <v>-303401.70489703689</v>
      </c>
      <c r="AA121" s="12"/>
      <c r="AB121" s="15">
        <v>-92523.861880266297</v>
      </c>
      <c r="AC121" s="21">
        <v>-96903.279869666032</v>
      </c>
      <c r="AD121" s="21">
        <v>-34419</v>
      </c>
      <c r="AE121" s="21">
        <v>-13190.1</v>
      </c>
      <c r="AF121" s="131">
        <f t="shared" si="39"/>
        <v>-237036.24174993232</v>
      </c>
      <c r="AG121" s="164"/>
      <c r="AH121" s="15">
        <f t="shared" si="40"/>
        <v>49.745482910388823</v>
      </c>
      <c r="AI121" s="15">
        <f t="shared" si="41"/>
        <v>-30.407016199020745</v>
      </c>
      <c r="AJ121" s="15">
        <f t="shared" si="42"/>
        <v>19.338466711368078</v>
      </c>
      <c r="AL121" s="144">
        <f t="shared" si="43"/>
        <v>-77.361088528650754</v>
      </c>
      <c r="AM121" s="144">
        <f t="shared" si="44"/>
        <v>-106.3364383262776</v>
      </c>
      <c r="AN121" s="144">
        <f t="shared" si="45"/>
        <v>-90.571015566423313</v>
      </c>
      <c r="AO121" s="144">
        <f t="shared" si="46"/>
        <v>34.69705405746808</v>
      </c>
      <c r="AP121" s="144">
        <f t="shared" si="47"/>
        <v>-239.57148836388353</v>
      </c>
      <c r="AR121" s="144">
        <f t="shared" si="48"/>
        <v>-78.810785247245562</v>
      </c>
      <c r="AS121" s="144">
        <f t="shared" si="49"/>
        <v>-95.596282903830939</v>
      </c>
      <c r="AT121" s="144">
        <f t="shared" si="50"/>
        <v>-29.980000000000004</v>
      </c>
      <c r="AU121" s="144">
        <f t="shared" si="51"/>
        <v>-11.48</v>
      </c>
      <c r="AV121" s="144">
        <f t="shared" si="52"/>
        <v>-92.268257766134823</v>
      </c>
      <c r="AW121" s="144">
        <f t="shared" si="53"/>
        <v>49.701165016839191</v>
      </c>
      <c r="AX121" s="144">
        <f t="shared" si="54"/>
        <v>-258.43416090037215</v>
      </c>
      <c r="AZ121" s="15">
        <f t="shared" si="56"/>
        <v>-80.107239723174288</v>
      </c>
      <c r="BA121" s="15">
        <f t="shared" si="57"/>
        <v>-83.89894361010046</v>
      </c>
      <c r="BB121" s="15">
        <f t="shared" si="58"/>
        <v>-29.8</v>
      </c>
      <c r="BC121" s="15">
        <f t="shared" si="59"/>
        <v>-11.42</v>
      </c>
      <c r="BD121" s="15">
        <f t="shared" si="60"/>
        <v>-205.22618333327475</v>
      </c>
    </row>
    <row r="122" spans="1:56">
      <c r="A122" s="49">
        <v>316</v>
      </c>
      <c r="B122" s="53">
        <v>7</v>
      </c>
      <c r="C122" s="53">
        <v>7</v>
      </c>
      <c r="D122" s="11" t="s">
        <v>134</v>
      </c>
      <c r="E122" s="14">
        <v>4245</v>
      </c>
      <c r="F122" s="14">
        <v>4198</v>
      </c>
      <c r="G122" s="21">
        <v>4114</v>
      </c>
      <c r="H122" s="21">
        <v>4093</v>
      </c>
      <c r="I122" s="21"/>
      <c r="J122" s="15">
        <v>-110788.76585552718</v>
      </c>
      <c r="K122" s="21">
        <v>-152930.17921883069</v>
      </c>
      <c r="L122" s="131">
        <f t="shared" si="35"/>
        <v>-263718.94507435785</v>
      </c>
      <c r="M122" s="131"/>
      <c r="N122" s="21">
        <v>-213263.92770545735</v>
      </c>
      <c r="O122" s="21">
        <v>-175871.98195035398</v>
      </c>
      <c r="P122" s="21">
        <v>-380217.12334784504</v>
      </c>
      <c r="Q122" s="15">
        <v>145658.23293325101</v>
      </c>
      <c r="R122" s="12">
        <f t="shared" si="36"/>
        <v>-623694.80007040547</v>
      </c>
      <c r="S122" s="15"/>
      <c r="T122" s="15">
        <v>-213263.92770545735</v>
      </c>
      <c r="U122" s="21">
        <v>-123402.79418268686</v>
      </c>
      <c r="V122" s="21">
        <v>-123337.72</v>
      </c>
      <c r="W122" s="21">
        <v>-47228.72</v>
      </c>
      <c r="X122" s="144">
        <f t="shared" si="37"/>
        <v>-380217.12334784504</v>
      </c>
      <c r="Y122" s="15">
        <f t="shared" si="55"/>
        <v>204470.5928792764</v>
      </c>
      <c r="Z122" s="12">
        <f t="shared" si="38"/>
        <v>-682979.69235671288</v>
      </c>
      <c r="AA122" s="12"/>
      <c r="AB122" s="15">
        <v>-213263.92770545735</v>
      </c>
      <c r="AC122" s="21">
        <v>-69605.367111538551</v>
      </c>
      <c r="AD122" s="21">
        <v>-121971.40000000001</v>
      </c>
      <c r="AE122" s="21">
        <v>-46742.06</v>
      </c>
      <c r="AF122" s="131">
        <f t="shared" si="39"/>
        <v>-451582.75481699593</v>
      </c>
      <c r="AG122" s="164"/>
      <c r="AH122" s="15">
        <f t="shared" si="40"/>
        <v>-26.098649200359759</v>
      </c>
      <c r="AI122" s="15">
        <f t="shared" si="41"/>
        <v>-36.025955057439504</v>
      </c>
      <c r="AJ122" s="15">
        <f t="shared" si="42"/>
        <v>-62.124604257799255</v>
      </c>
      <c r="AL122" s="144">
        <f t="shared" si="43"/>
        <v>-50.801316747369547</v>
      </c>
      <c r="AM122" s="144">
        <f t="shared" si="44"/>
        <v>-41.894231050584558</v>
      </c>
      <c r="AN122" s="144">
        <f t="shared" si="45"/>
        <v>-90.571015566423313</v>
      </c>
      <c r="AO122" s="144">
        <f t="shared" si="46"/>
        <v>34.69705405746808</v>
      </c>
      <c r="AP122" s="144">
        <f t="shared" si="47"/>
        <v>-148.56950930690937</v>
      </c>
      <c r="AR122" s="144">
        <f t="shared" si="48"/>
        <v>-51.838582329960467</v>
      </c>
      <c r="AS122" s="144">
        <f t="shared" si="49"/>
        <v>-29.995817740079453</v>
      </c>
      <c r="AT122" s="144">
        <f t="shared" si="50"/>
        <v>-29.98</v>
      </c>
      <c r="AU122" s="144">
        <f t="shared" si="51"/>
        <v>-11.48</v>
      </c>
      <c r="AV122" s="144">
        <f t="shared" si="52"/>
        <v>-92.420302223588976</v>
      </c>
      <c r="AW122" s="144">
        <f t="shared" si="53"/>
        <v>49.701165016839184</v>
      </c>
      <c r="AX122" s="144">
        <f t="shared" si="54"/>
        <v>-166.01353727678972</v>
      </c>
      <c r="AZ122" s="15">
        <f t="shared" si="56"/>
        <v>-52.10455111298738</v>
      </c>
      <c r="BA122" s="15">
        <f t="shared" si="57"/>
        <v>-17.00595336221318</v>
      </c>
      <c r="BB122" s="15">
        <f t="shared" si="58"/>
        <v>-29.8</v>
      </c>
      <c r="BC122" s="15">
        <f t="shared" si="59"/>
        <v>-11.42</v>
      </c>
      <c r="BD122" s="15">
        <f t="shared" si="60"/>
        <v>-110.33050447520057</v>
      </c>
    </row>
    <row r="123" spans="1:56">
      <c r="A123" s="49">
        <v>317</v>
      </c>
      <c r="B123" s="53">
        <v>17</v>
      </c>
      <c r="C123" s="53">
        <v>17</v>
      </c>
      <c r="D123" s="11" t="s">
        <v>135</v>
      </c>
      <c r="E123" s="14">
        <v>2533</v>
      </c>
      <c r="F123" s="14">
        <v>2474</v>
      </c>
      <c r="G123" s="21">
        <v>2440</v>
      </c>
      <c r="H123" s="21">
        <v>2373</v>
      </c>
      <c r="I123" s="21"/>
      <c r="J123" s="15">
        <v>848028.36924636201</v>
      </c>
      <c r="K123" s="21">
        <v>436947.22475092119</v>
      </c>
      <c r="L123" s="131">
        <f t="shared" si="35"/>
        <v>1284975.5939972831</v>
      </c>
      <c r="M123" s="131"/>
      <c r="N123" s="21">
        <v>603531.88054677029</v>
      </c>
      <c r="O123" s="21">
        <v>226326.47748699415</v>
      </c>
      <c r="P123" s="21">
        <v>-224072.69251133129</v>
      </c>
      <c r="Q123" s="15">
        <v>85840.511738176036</v>
      </c>
      <c r="R123" s="12">
        <f t="shared" si="36"/>
        <v>691626.17726060911</v>
      </c>
      <c r="S123" s="15"/>
      <c r="T123" s="15">
        <v>603531.88054677029</v>
      </c>
      <c r="U123" s="21">
        <v>183028.05217427577</v>
      </c>
      <c r="V123" s="21">
        <v>-73151.199999999997</v>
      </c>
      <c r="W123" s="21">
        <v>-28011.200000000001</v>
      </c>
      <c r="X123" s="144">
        <f t="shared" si="37"/>
        <v>-224072.69251133129</v>
      </c>
      <c r="Y123" s="15">
        <f t="shared" si="55"/>
        <v>121270.84264108761</v>
      </c>
      <c r="Z123" s="12">
        <f t="shared" si="38"/>
        <v>582595.68285080243</v>
      </c>
      <c r="AA123" s="12"/>
      <c r="AB123" s="15">
        <v>603531.88054677029</v>
      </c>
      <c r="AC123" s="21">
        <v>140512.39580791583</v>
      </c>
      <c r="AD123" s="21">
        <v>-70715.400000000009</v>
      </c>
      <c r="AE123" s="21">
        <v>-27099.66</v>
      </c>
      <c r="AF123" s="131">
        <f t="shared" si="39"/>
        <v>646229.21635468607</v>
      </c>
      <c r="AG123" s="164"/>
      <c r="AH123" s="15">
        <f t="shared" si="40"/>
        <v>334.79209208304854</v>
      </c>
      <c r="AI123" s="15">
        <f t="shared" si="41"/>
        <v>172.50186527868976</v>
      </c>
      <c r="AJ123" s="15">
        <f t="shared" si="42"/>
        <v>507.29395736173831</v>
      </c>
      <c r="AL123" s="144">
        <f t="shared" si="43"/>
        <v>243.94983045544475</v>
      </c>
      <c r="AM123" s="144">
        <f t="shared" si="44"/>
        <v>91.482003834678309</v>
      </c>
      <c r="AN123" s="144">
        <f t="shared" si="45"/>
        <v>-90.571015566423313</v>
      </c>
      <c r="AO123" s="144">
        <f t="shared" si="46"/>
        <v>34.69705405746808</v>
      </c>
      <c r="AP123" s="144">
        <f t="shared" si="47"/>
        <v>279.55787278116782</v>
      </c>
      <c r="AR123" s="144">
        <f t="shared" si="48"/>
        <v>247.34913137162718</v>
      </c>
      <c r="AS123" s="144">
        <f t="shared" si="49"/>
        <v>75.011496792735969</v>
      </c>
      <c r="AT123" s="144">
        <f t="shared" si="50"/>
        <v>-29.98</v>
      </c>
      <c r="AU123" s="144">
        <f t="shared" si="51"/>
        <v>-11.48</v>
      </c>
      <c r="AV123" s="144">
        <f t="shared" si="52"/>
        <v>-91.833070701365287</v>
      </c>
      <c r="AW123" s="144">
        <f t="shared" si="53"/>
        <v>49.701165016839184</v>
      </c>
      <c r="AX123" s="144">
        <f t="shared" si="54"/>
        <v>238.76872247983707</v>
      </c>
      <c r="AZ123" s="15">
        <f t="shared" si="56"/>
        <v>254.33286158734526</v>
      </c>
      <c r="BA123" s="15">
        <f t="shared" si="57"/>
        <v>59.212977584456738</v>
      </c>
      <c r="BB123" s="15">
        <f t="shared" si="58"/>
        <v>-29.800000000000004</v>
      </c>
      <c r="BC123" s="15">
        <f t="shared" si="59"/>
        <v>-11.42</v>
      </c>
      <c r="BD123" s="15">
        <f t="shared" si="60"/>
        <v>272.32583917180199</v>
      </c>
    </row>
    <row r="124" spans="1:56">
      <c r="A124" s="49">
        <v>320</v>
      </c>
      <c r="B124" s="53">
        <v>19</v>
      </c>
      <c r="C124" s="53">
        <v>19</v>
      </c>
      <c r="D124" s="11" t="s">
        <v>136</v>
      </c>
      <c r="E124" s="14">
        <v>7105</v>
      </c>
      <c r="F124" s="14">
        <v>6996</v>
      </c>
      <c r="G124" s="21">
        <v>7030</v>
      </c>
      <c r="H124" s="21">
        <v>6954</v>
      </c>
      <c r="I124" s="21"/>
      <c r="J124" s="15">
        <v>1216368.6201065173</v>
      </c>
      <c r="K124" s="21">
        <v>1385171.8279903987</v>
      </c>
      <c r="L124" s="131">
        <f t="shared" si="35"/>
        <v>2601540.4480969161</v>
      </c>
      <c r="M124" s="131"/>
      <c r="N124" s="21">
        <v>428143.17379731592</v>
      </c>
      <c r="O124" s="21">
        <v>725284.48465979844</v>
      </c>
      <c r="P124" s="21">
        <v>-633634.82490269747</v>
      </c>
      <c r="Q124" s="15">
        <v>242740.5901860467</v>
      </c>
      <c r="R124" s="12">
        <f t="shared" si="36"/>
        <v>762533.42374046356</v>
      </c>
      <c r="S124" s="15"/>
      <c r="T124" s="15">
        <v>428143.17379731592</v>
      </c>
      <c r="U124" s="21">
        <v>602844.79852892633</v>
      </c>
      <c r="V124" s="21">
        <v>-210759.4</v>
      </c>
      <c r="W124" s="21">
        <v>-80704.400000000009</v>
      </c>
      <c r="X124" s="144">
        <f t="shared" si="37"/>
        <v>-633634.82490269747</v>
      </c>
      <c r="Y124" s="15">
        <f t="shared" si="55"/>
        <v>349399.19006837951</v>
      </c>
      <c r="Z124" s="12">
        <f t="shared" si="38"/>
        <v>455288.53749192425</v>
      </c>
      <c r="AA124" s="12"/>
      <c r="AB124" s="15">
        <v>428143.17379731592</v>
      </c>
      <c r="AC124" s="21">
        <v>482618.6336384436</v>
      </c>
      <c r="AD124" s="21">
        <v>-207229.2</v>
      </c>
      <c r="AE124" s="21">
        <v>-79414.679999999993</v>
      </c>
      <c r="AF124" s="131">
        <f t="shared" si="39"/>
        <v>624117.92743575969</v>
      </c>
      <c r="AG124" s="164"/>
      <c r="AH124" s="15">
        <f t="shared" si="40"/>
        <v>171.19896130985467</v>
      </c>
      <c r="AI124" s="15">
        <f t="shared" si="41"/>
        <v>194.95732976641784</v>
      </c>
      <c r="AJ124" s="15">
        <f t="shared" si="42"/>
        <v>366.15629107627251</v>
      </c>
      <c r="AL124" s="144">
        <f t="shared" si="43"/>
        <v>61.198280988752991</v>
      </c>
      <c r="AM124" s="144">
        <f t="shared" si="44"/>
        <v>103.67130998567731</v>
      </c>
      <c r="AN124" s="144">
        <f t="shared" si="45"/>
        <v>-90.571015566423313</v>
      </c>
      <c r="AO124" s="144">
        <f t="shared" si="46"/>
        <v>34.69705405746808</v>
      </c>
      <c r="AP124" s="144">
        <f t="shared" si="47"/>
        <v>108.99562946547506</v>
      </c>
      <c r="AR124" s="144">
        <f t="shared" si="48"/>
        <v>60.902300682406249</v>
      </c>
      <c r="AS124" s="144">
        <f t="shared" si="49"/>
        <v>85.753171910231345</v>
      </c>
      <c r="AT124" s="144">
        <f t="shared" si="50"/>
        <v>-29.98</v>
      </c>
      <c r="AU124" s="144">
        <f t="shared" si="51"/>
        <v>-11.48</v>
      </c>
      <c r="AV124" s="144">
        <f t="shared" si="52"/>
        <v>-90.132976515319697</v>
      </c>
      <c r="AW124" s="144">
        <f t="shared" si="53"/>
        <v>49.701165016839191</v>
      </c>
      <c r="AX124" s="144">
        <f t="shared" si="54"/>
        <v>64.763661094157072</v>
      </c>
      <c r="AZ124" s="15">
        <f t="shared" si="56"/>
        <v>61.567899596968061</v>
      </c>
      <c r="BA124" s="15">
        <f t="shared" si="57"/>
        <v>69.401586660690768</v>
      </c>
      <c r="BB124" s="15">
        <f t="shared" si="58"/>
        <v>-29.8</v>
      </c>
      <c r="BC124" s="15">
        <f t="shared" si="59"/>
        <v>-11.419999999999998</v>
      </c>
      <c r="BD124" s="15">
        <f t="shared" si="60"/>
        <v>89.749486257658859</v>
      </c>
    </row>
    <row r="125" spans="1:56">
      <c r="A125" s="49">
        <v>322</v>
      </c>
      <c r="B125" s="53">
        <v>2</v>
      </c>
      <c r="C125" s="53">
        <v>2</v>
      </c>
      <c r="D125" s="11" t="s">
        <v>137</v>
      </c>
      <c r="E125" s="14">
        <v>6614</v>
      </c>
      <c r="F125" s="14">
        <v>6549</v>
      </c>
      <c r="G125" s="21">
        <v>6462</v>
      </c>
      <c r="H125" s="21">
        <v>6371</v>
      </c>
      <c r="I125" s="21"/>
      <c r="J125" s="15">
        <v>1247601.3822249568</v>
      </c>
      <c r="K125" s="21">
        <v>1232932.1242705504</v>
      </c>
      <c r="L125" s="131">
        <f t="shared" si="35"/>
        <v>2480533.5064955074</v>
      </c>
      <c r="M125" s="131"/>
      <c r="N125" s="21">
        <v>1132721.2076239495</v>
      </c>
      <c r="O125" s="21">
        <v>1030699.7435879781</v>
      </c>
      <c r="P125" s="21">
        <v>-593149.58094450622</v>
      </c>
      <c r="Q125" s="15">
        <v>227231.00702235845</v>
      </c>
      <c r="R125" s="12">
        <f t="shared" si="36"/>
        <v>1797502.3772897797</v>
      </c>
      <c r="S125" s="15"/>
      <c r="T125" s="15">
        <v>1132721.2076239495</v>
      </c>
      <c r="U125" s="21">
        <v>916083.17633939581</v>
      </c>
      <c r="V125" s="21">
        <v>-193730.76</v>
      </c>
      <c r="W125" s="21">
        <v>-74183.760000000009</v>
      </c>
      <c r="X125" s="144">
        <f t="shared" si="37"/>
        <v>-593149.58094450622</v>
      </c>
      <c r="Y125" s="15">
        <f t="shared" si="55"/>
        <v>321168.92833881482</v>
      </c>
      <c r="Z125" s="12">
        <f t="shared" si="38"/>
        <v>1508909.2113576538</v>
      </c>
      <c r="AA125" s="12"/>
      <c r="AB125" s="15">
        <v>1132721.2076239495</v>
      </c>
      <c r="AC125" s="21">
        <v>803538.70037201862</v>
      </c>
      <c r="AD125" s="21">
        <v>-189855.80000000002</v>
      </c>
      <c r="AE125" s="21">
        <v>-72756.819999999992</v>
      </c>
      <c r="AF125" s="131">
        <f t="shared" si="39"/>
        <v>1673647.287995968</v>
      </c>
      <c r="AG125" s="164"/>
      <c r="AH125" s="15">
        <f t="shared" si="40"/>
        <v>188.63038739415737</v>
      </c>
      <c r="AI125" s="15">
        <f t="shared" si="41"/>
        <v>186.41247721054589</v>
      </c>
      <c r="AJ125" s="15">
        <f t="shared" si="42"/>
        <v>375.04286460470325</v>
      </c>
      <c r="AL125" s="144">
        <f t="shared" si="43"/>
        <v>172.96094176575807</v>
      </c>
      <c r="AM125" s="144">
        <f t="shared" si="44"/>
        <v>157.3827673824978</v>
      </c>
      <c r="AN125" s="144">
        <f t="shared" si="45"/>
        <v>-90.571015566423299</v>
      </c>
      <c r="AO125" s="144">
        <f t="shared" si="46"/>
        <v>34.69705405746808</v>
      </c>
      <c r="AP125" s="144">
        <f t="shared" si="47"/>
        <v>274.46974763930064</v>
      </c>
      <c r="AR125" s="144">
        <f t="shared" si="48"/>
        <v>175.28957097244654</v>
      </c>
      <c r="AS125" s="144">
        <f t="shared" si="49"/>
        <v>141.76465124410333</v>
      </c>
      <c r="AT125" s="144">
        <f t="shared" si="50"/>
        <v>-29.98</v>
      </c>
      <c r="AU125" s="144">
        <f t="shared" si="51"/>
        <v>-11.480000000000002</v>
      </c>
      <c r="AV125" s="144">
        <f t="shared" si="52"/>
        <v>-91.790402498376082</v>
      </c>
      <c r="AW125" s="144">
        <f t="shared" si="53"/>
        <v>49.701165016839184</v>
      </c>
      <c r="AX125" s="144">
        <f t="shared" si="54"/>
        <v>233.50498473501298</v>
      </c>
      <c r="AZ125" s="15">
        <f t="shared" si="56"/>
        <v>177.79331464824196</v>
      </c>
      <c r="BA125" s="15">
        <f t="shared" si="57"/>
        <v>126.12442322587013</v>
      </c>
      <c r="BB125" s="15">
        <f t="shared" si="58"/>
        <v>-29.800000000000004</v>
      </c>
      <c r="BC125" s="15">
        <f t="shared" si="59"/>
        <v>-11.419999999999998</v>
      </c>
      <c r="BD125" s="15">
        <f t="shared" si="60"/>
        <v>262.69773787411208</v>
      </c>
    </row>
    <row r="126" spans="1:56">
      <c r="A126" s="49">
        <v>398</v>
      </c>
      <c r="B126" s="53">
        <v>7</v>
      </c>
      <c r="C126" s="53">
        <v>7</v>
      </c>
      <c r="D126" s="11" t="s">
        <v>138</v>
      </c>
      <c r="E126" s="14">
        <v>120027</v>
      </c>
      <c r="F126" s="14">
        <v>120175</v>
      </c>
      <c r="G126" s="21">
        <v>120693</v>
      </c>
      <c r="H126" s="21">
        <v>121337</v>
      </c>
      <c r="I126" s="21"/>
      <c r="J126" s="15">
        <v>12854456.673994904</v>
      </c>
      <c r="K126" s="21">
        <v>18766346.478953186</v>
      </c>
      <c r="L126" s="131">
        <f t="shared" si="35"/>
        <v>31620803.152948089</v>
      </c>
      <c r="M126" s="131"/>
      <c r="N126" s="21">
        <v>9529173.0882378947</v>
      </c>
      <c r="O126" s="21">
        <v>14250045.532246923</v>
      </c>
      <c r="P126" s="21">
        <v>-10884371.795694921</v>
      </c>
      <c r="Q126" s="15">
        <v>4169718.4713562266</v>
      </c>
      <c r="R126" s="12">
        <f t="shared" si="36"/>
        <v>17064565.296146125</v>
      </c>
      <c r="S126" s="15"/>
      <c r="T126" s="15">
        <v>9529173.0882378947</v>
      </c>
      <c r="U126" s="21">
        <v>12146816.647058593</v>
      </c>
      <c r="V126" s="21">
        <v>-3618376.14</v>
      </c>
      <c r="W126" s="21">
        <v>-1385555.6400000001</v>
      </c>
      <c r="X126" s="144">
        <f t="shared" si="37"/>
        <v>-10884371.795694921</v>
      </c>
      <c r="Y126" s="15">
        <f t="shared" si="55"/>
        <v>5998582.7093773717</v>
      </c>
      <c r="Z126" s="12">
        <f t="shared" si="38"/>
        <v>11786268.868978936</v>
      </c>
      <c r="AA126" s="12"/>
      <c r="AB126" s="15">
        <v>9529173.0882378947</v>
      </c>
      <c r="AC126" s="21">
        <v>10081610.905818775</v>
      </c>
      <c r="AD126" s="21">
        <v>-3615842.6</v>
      </c>
      <c r="AE126" s="21">
        <v>-1385668.54</v>
      </c>
      <c r="AF126" s="131">
        <f t="shared" si="39"/>
        <v>14609272.854056671</v>
      </c>
      <c r="AG126" s="164"/>
      <c r="AH126" s="15">
        <f t="shared" si="40"/>
        <v>107.09637559878115</v>
      </c>
      <c r="AI126" s="15">
        <f t="shared" si="41"/>
        <v>156.35104167356667</v>
      </c>
      <c r="AJ126" s="15">
        <f t="shared" si="42"/>
        <v>263.44741727234782</v>
      </c>
      <c r="AL126" s="144">
        <f t="shared" si="43"/>
        <v>79.29413845007609</v>
      </c>
      <c r="AM126" s="144">
        <f t="shared" si="44"/>
        <v>118.57745398166776</v>
      </c>
      <c r="AN126" s="144">
        <f t="shared" si="45"/>
        <v>-90.571015566423313</v>
      </c>
      <c r="AO126" s="144">
        <f t="shared" si="46"/>
        <v>34.69705405746808</v>
      </c>
      <c r="AP126" s="144">
        <f t="shared" si="47"/>
        <v>141.99763092278863</v>
      </c>
      <c r="AR126" s="144">
        <f t="shared" si="48"/>
        <v>78.953817439602091</v>
      </c>
      <c r="AS126" s="144">
        <f t="shared" si="49"/>
        <v>100.64226299005405</v>
      </c>
      <c r="AT126" s="144">
        <f t="shared" si="50"/>
        <v>-29.98</v>
      </c>
      <c r="AU126" s="144">
        <f t="shared" si="51"/>
        <v>-11.48</v>
      </c>
      <c r="AV126" s="144">
        <f t="shared" si="52"/>
        <v>-90.182295540710072</v>
      </c>
      <c r="AW126" s="144">
        <f t="shared" si="53"/>
        <v>49.701165016839184</v>
      </c>
      <c r="AX126" s="144">
        <f t="shared" si="54"/>
        <v>97.65494990578523</v>
      </c>
      <c r="AZ126" s="15">
        <f t="shared" si="56"/>
        <v>78.534767533711019</v>
      </c>
      <c r="BA126" s="15">
        <f t="shared" si="57"/>
        <v>83.087688881534689</v>
      </c>
      <c r="BB126" s="15">
        <f t="shared" si="58"/>
        <v>-29.8</v>
      </c>
      <c r="BC126" s="15">
        <f t="shared" si="59"/>
        <v>-11.42</v>
      </c>
      <c r="BD126" s="15">
        <f t="shared" si="60"/>
        <v>120.40245641524574</v>
      </c>
    </row>
    <row r="127" spans="1:56">
      <c r="A127" s="49">
        <v>399</v>
      </c>
      <c r="B127" s="53">
        <v>15</v>
      </c>
      <c r="C127" s="53">
        <v>15</v>
      </c>
      <c r="D127" s="11" t="s">
        <v>139</v>
      </c>
      <c r="E127" s="14">
        <v>7916</v>
      </c>
      <c r="F127" s="14">
        <v>7817</v>
      </c>
      <c r="G127" s="21">
        <v>7682</v>
      </c>
      <c r="H127" s="21">
        <v>7656</v>
      </c>
      <c r="I127" s="21"/>
      <c r="J127" s="15">
        <v>-1174178.2707272482</v>
      </c>
      <c r="K127" s="15">
        <v>-1533185.608695521</v>
      </c>
      <c r="L127" s="131">
        <f t="shared" si="35"/>
        <v>-2707363.879422769</v>
      </c>
      <c r="M127" s="131"/>
      <c r="N127" s="21">
        <v>-1522000.7555946151</v>
      </c>
      <c r="O127" s="15">
        <v>-1680627.519771659</v>
      </c>
      <c r="P127" s="15">
        <v>-707993.62868273107</v>
      </c>
      <c r="Q127" s="15">
        <v>271226.87156722799</v>
      </c>
      <c r="R127" s="12">
        <f t="shared" si="36"/>
        <v>-3639395.0324817775</v>
      </c>
      <c r="S127" s="15"/>
      <c r="T127" s="15">
        <v>-1522000.7555946151</v>
      </c>
      <c r="U127" s="15">
        <v>-1582925.842596849</v>
      </c>
      <c r="V127" s="15">
        <v>-230306.36000000002</v>
      </c>
      <c r="W127" s="15">
        <v>-88189.36</v>
      </c>
      <c r="X127" s="144">
        <f t="shared" si="37"/>
        <v>-707993.62868273107</v>
      </c>
      <c r="Y127" s="15">
        <f t="shared" si="55"/>
        <v>381804.34965935862</v>
      </c>
      <c r="Z127" s="12">
        <f t="shared" si="38"/>
        <v>-3749611.5972148366</v>
      </c>
      <c r="AA127" s="12"/>
      <c r="AB127" s="15">
        <v>-1522000.7555946151</v>
      </c>
      <c r="AC127" s="15">
        <v>-1482750.881325966</v>
      </c>
      <c r="AD127" s="15">
        <v>-228148.80000000002</v>
      </c>
      <c r="AE127" s="15">
        <v>-87431.52</v>
      </c>
      <c r="AF127" s="131">
        <f t="shared" si="39"/>
        <v>-3320331.9569205809</v>
      </c>
      <c r="AG127" s="164"/>
      <c r="AH127" s="15">
        <f t="shared" si="40"/>
        <v>-148.32974617575141</v>
      </c>
      <c r="AI127" s="15">
        <f t="shared" si="41"/>
        <v>-193.68186062348673</v>
      </c>
      <c r="AJ127" s="15">
        <f t="shared" si="42"/>
        <v>-342.01160679923811</v>
      </c>
      <c r="AL127" s="144">
        <f t="shared" si="43"/>
        <v>-194.70394724249905</v>
      </c>
      <c r="AM127" s="144">
        <f t="shared" si="44"/>
        <v>-214.9964845556683</v>
      </c>
      <c r="AN127" s="144">
        <f t="shared" si="45"/>
        <v>-90.571015566423313</v>
      </c>
      <c r="AO127" s="144">
        <f t="shared" si="46"/>
        <v>34.69705405746808</v>
      </c>
      <c r="AP127" s="144">
        <f t="shared" si="47"/>
        <v>-465.57439330712259</v>
      </c>
      <c r="AR127" s="144">
        <f t="shared" si="48"/>
        <v>-198.12558651322769</v>
      </c>
      <c r="AS127" s="144">
        <f t="shared" si="49"/>
        <v>-206.05647521437763</v>
      </c>
      <c r="AT127" s="144">
        <f t="shared" si="50"/>
        <v>-29.98</v>
      </c>
      <c r="AU127" s="144">
        <f t="shared" si="51"/>
        <v>-11.48</v>
      </c>
      <c r="AV127" s="144">
        <f t="shared" si="52"/>
        <v>-92.162669706161296</v>
      </c>
      <c r="AW127" s="144">
        <f t="shared" si="53"/>
        <v>49.701165016839184</v>
      </c>
      <c r="AX127" s="144">
        <f t="shared" si="54"/>
        <v>-488.10356641692744</v>
      </c>
      <c r="AZ127" s="15">
        <f t="shared" si="56"/>
        <v>-198.79842680180448</v>
      </c>
      <c r="BA127" s="15">
        <f t="shared" si="57"/>
        <v>-193.67174520976567</v>
      </c>
      <c r="BB127" s="15">
        <f t="shared" si="58"/>
        <v>-29.8</v>
      </c>
      <c r="BC127" s="15">
        <f t="shared" si="59"/>
        <v>-11.42</v>
      </c>
      <c r="BD127" s="15">
        <f t="shared" si="60"/>
        <v>-433.69017201157016</v>
      </c>
    </row>
    <row r="128" spans="1:56">
      <c r="A128" s="49">
        <v>400</v>
      </c>
      <c r="B128" s="53">
        <v>2</v>
      </c>
      <c r="C128" s="53">
        <v>2</v>
      </c>
      <c r="D128" s="11" t="s">
        <v>140</v>
      </c>
      <c r="E128" s="14">
        <v>8456</v>
      </c>
      <c r="F128" s="14">
        <v>8366</v>
      </c>
      <c r="G128" s="21">
        <v>8441</v>
      </c>
      <c r="H128" s="21">
        <v>8479</v>
      </c>
      <c r="I128" s="21"/>
      <c r="J128" s="15">
        <v>2097677.7349020829</v>
      </c>
      <c r="K128" s="21">
        <v>1623054.0213569414</v>
      </c>
      <c r="L128" s="131">
        <f t="shared" si="35"/>
        <v>3720731.7562590241</v>
      </c>
      <c r="M128" s="131"/>
      <c r="N128" s="21">
        <v>1537828.7900891798</v>
      </c>
      <c r="O128" s="21">
        <v>1089284.166461041</v>
      </c>
      <c r="P128" s="21">
        <v>-757717.11622869747</v>
      </c>
      <c r="Q128" s="15">
        <v>290275.55424477794</v>
      </c>
      <c r="R128" s="12">
        <f t="shared" si="36"/>
        <v>2159671.3945663017</v>
      </c>
      <c r="S128" s="15"/>
      <c r="T128" s="15">
        <v>1537828.7900891798</v>
      </c>
      <c r="U128" s="21">
        <v>942867.58353209926</v>
      </c>
      <c r="V128" s="21">
        <v>-253061.18</v>
      </c>
      <c r="W128" s="21">
        <v>-96902.680000000008</v>
      </c>
      <c r="X128" s="144">
        <f t="shared" si="37"/>
        <v>-757717.11622869747</v>
      </c>
      <c r="Y128" s="15">
        <f t="shared" si="55"/>
        <v>419527.53390713956</v>
      </c>
      <c r="Z128" s="12">
        <f t="shared" si="38"/>
        <v>1792542.9312997209</v>
      </c>
      <c r="AA128" s="12"/>
      <c r="AB128" s="15">
        <v>1537828.7900891798</v>
      </c>
      <c r="AC128" s="21">
        <v>799097.98726655066</v>
      </c>
      <c r="AD128" s="21">
        <v>-252674.2</v>
      </c>
      <c r="AE128" s="21">
        <v>-96830.18</v>
      </c>
      <c r="AF128" s="131">
        <f t="shared" si="39"/>
        <v>1987422.3973557306</v>
      </c>
      <c r="AG128" s="164"/>
      <c r="AH128" s="15">
        <f t="shared" si="40"/>
        <v>248.06974159201548</v>
      </c>
      <c r="AI128" s="15">
        <f t="shared" si="41"/>
        <v>191.94110943199402</v>
      </c>
      <c r="AJ128" s="15">
        <f t="shared" si="42"/>
        <v>440.01085102400947</v>
      </c>
      <c r="AL128" s="144">
        <f t="shared" si="43"/>
        <v>183.81888478235473</v>
      </c>
      <c r="AM128" s="144">
        <f t="shared" si="44"/>
        <v>130.20370146557985</v>
      </c>
      <c r="AN128" s="144">
        <f t="shared" si="45"/>
        <v>-90.571015566423313</v>
      </c>
      <c r="AO128" s="144">
        <f t="shared" si="46"/>
        <v>34.69705405746808</v>
      </c>
      <c r="AP128" s="144">
        <f t="shared" si="47"/>
        <v>258.14862473897944</v>
      </c>
      <c r="AR128" s="144">
        <f t="shared" si="48"/>
        <v>182.18561664366541</v>
      </c>
      <c r="AS128" s="144">
        <f t="shared" si="49"/>
        <v>111.70093395712584</v>
      </c>
      <c r="AT128" s="144">
        <f t="shared" si="50"/>
        <v>-29.98</v>
      </c>
      <c r="AU128" s="144">
        <f t="shared" si="51"/>
        <v>-11.48</v>
      </c>
      <c r="AV128" s="144">
        <f t="shared" si="52"/>
        <v>-89.766273691351429</v>
      </c>
      <c r="AW128" s="144">
        <f t="shared" si="53"/>
        <v>49.701165016839184</v>
      </c>
      <c r="AX128" s="144">
        <f t="shared" si="54"/>
        <v>212.36144192627899</v>
      </c>
      <c r="AZ128" s="15">
        <f t="shared" si="56"/>
        <v>181.36912254855287</v>
      </c>
      <c r="BA128" s="15">
        <f t="shared" si="57"/>
        <v>94.244366937911394</v>
      </c>
      <c r="BB128" s="15">
        <f t="shared" si="58"/>
        <v>-29.8</v>
      </c>
      <c r="BC128" s="15">
        <f t="shared" si="59"/>
        <v>-11.42</v>
      </c>
      <c r="BD128" s="15">
        <f t="shared" si="60"/>
        <v>234.39348948646429</v>
      </c>
    </row>
    <row r="129" spans="1:56">
      <c r="A129" s="49">
        <v>402</v>
      </c>
      <c r="B129" s="53">
        <v>11</v>
      </c>
      <c r="C129" s="53">
        <v>11</v>
      </c>
      <c r="D129" s="11" t="s">
        <v>141</v>
      </c>
      <c r="E129" s="14">
        <v>9247</v>
      </c>
      <c r="F129" s="14">
        <v>9099</v>
      </c>
      <c r="G129" s="21">
        <v>8975</v>
      </c>
      <c r="H129" s="21">
        <v>8865</v>
      </c>
      <c r="I129" s="21"/>
      <c r="J129" s="15">
        <v>-783440.40137383319</v>
      </c>
      <c r="K129" s="21">
        <v>-955288.21100732288</v>
      </c>
      <c r="L129" s="131">
        <f t="shared" si="35"/>
        <v>-1738728.6123811561</v>
      </c>
      <c r="M129" s="131"/>
      <c r="N129" s="21">
        <v>-1869385.7573780392</v>
      </c>
      <c r="O129" s="21">
        <v>-1581115.2397226396</v>
      </c>
      <c r="P129" s="21">
        <v>-824105.6706388857</v>
      </c>
      <c r="Q129" s="15">
        <v>315708.49486890208</v>
      </c>
      <c r="R129" s="12">
        <f t="shared" si="36"/>
        <v>-3958898.1728706625</v>
      </c>
      <c r="S129" s="15"/>
      <c r="T129" s="15">
        <v>-1869385.7573780392</v>
      </c>
      <c r="U129" s="21">
        <v>-1467390.3375077748</v>
      </c>
      <c r="V129" s="21">
        <v>-269070.5</v>
      </c>
      <c r="W129" s="21">
        <v>-103033</v>
      </c>
      <c r="X129" s="144">
        <f t="shared" si="37"/>
        <v>-824105.6706388857</v>
      </c>
      <c r="Y129" s="15">
        <f t="shared" si="55"/>
        <v>446067.95602613164</v>
      </c>
      <c r="Z129" s="12">
        <f t="shared" si="38"/>
        <v>-4086917.3094985676</v>
      </c>
      <c r="AA129" s="12"/>
      <c r="AB129" s="15">
        <v>-1869385.7573780392</v>
      </c>
      <c r="AC129" s="21">
        <v>-1350786.5288083039</v>
      </c>
      <c r="AD129" s="21">
        <v>-264177</v>
      </c>
      <c r="AE129" s="21">
        <v>-101238.3</v>
      </c>
      <c r="AF129" s="131">
        <f t="shared" si="39"/>
        <v>-3585587.5861863429</v>
      </c>
      <c r="AG129" s="164"/>
      <c r="AH129" s="15">
        <f t="shared" si="40"/>
        <v>-84.723737576925828</v>
      </c>
      <c r="AI129" s="15">
        <f t="shared" si="41"/>
        <v>-103.30790645693986</v>
      </c>
      <c r="AJ129" s="15">
        <f t="shared" si="42"/>
        <v>-188.03164403386569</v>
      </c>
      <c r="AL129" s="144">
        <f t="shared" si="43"/>
        <v>-205.44958318255183</v>
      </c>
      <c r="AM129" s="144">
        <f t="shared" si="44"/>
        <v>-173.76802282917239</v>
      </c>
      <c r="AN129" s="144">
        <f t="shared" si="45"/>
        <v>-90.571015566423313</v>
      </c>
      <c r="AO129" s="144">
        <f t="shared" si="46"/>
        <v>34.69705405746808</v>
      </c>
      <c r="AP129" s="144">
        <f t="shared" si="47"/>
        <v>-435.09156752067946</v>
      </c>
      <c r="AR129" s="144">
        <f t="shared" si="48"/>
        <v>-208.28810667164782</v>
      </c>
      <c r="AS129" s="144">
        <f t="shared" si="49"/>
        <v>-163.49753064153481</v>
      </c>
      <c r="AT129" s="144">
        <f t="shared" si="50"/>
        <v>-29.98</v>
      </c>
      <c r="AU129" s="144">
        <f t="shared" si="51"/>
        <v>-11.48</v>
      </c>
      <c r="AV129" s="144">
        <f t="shared" si="52"/>
        <v>-91.822358845558298</v>
      </c>
      <c r="AW129" s="144">
        <f t="shared" si="53"/>
        <v>49.701165016839177</v>
      </c>
      <c r="AX129" s="144">
        <f t="shared" si="54"/>
        <v>-455.36683114190168</v>
      </c>
      <c r="AZ129" s="15">
        <f t="shared" si="56"/>
        <v>-210.87261786554305</v>
      </c>
      <c r="BA129" s="15">
        <f t="shared" si="57"/>
        <v>-152.37298689320968</v>
      </c>
      <c r="BB129" s="15">
        <f t="shared" si="58"/>
        <v>-29.8</v>
      </c>
      <c r="BC129" s="15">
        <f t="shared" si="59"/>
        <v>-11.42</v>
      </c>
      <c r="BD129" s="15">
        <f t="shared" si="60"/>
        <v>-404.4656047587527</v>
      </c>
    </row>
    <row r="130" spans="1:56">
      <c r="A130" s="49">
        <v>403</v>
      </c>
      <c r="B130" s="53">
        <v>14</v>
      </c>
      <c r="C130" s="53">
        <v>14</v>
      </c>
      <c r="D130" s="11" t="s">
        <v>142</v>
      </c>
      <c r="E130" s="14">
        <v>2866</v>
      </c>
      <c r="F130" s="14">
        <v>2820</v>
      </c>
      <c r="G130" s="21">
        <v>2789</v>
      </c>
      <c r="H130" s="21">
        <v>2758</v>
      </c>
      <c r="I130" s="21"/>
      <c r="J130" s="15">
        <v>551375.07703542442</v>
      </c>
      <c r="K130" s="21">
        <v>148383.33414054918</v>
      </c>
      <c r="L130" s="131">
        <f t="shared" si="35"/>
        <v>699758.4111759736</v>
      </c>
      <c r="M130" s="131"/>
      <c r="N130" s="21">
        <v>275941.70974205603</v>
      </c>
      <c r="O130" s="21">
        <v>-4824.7149475749038</v>
      </c>
      <c r="P130" s="21">
        <v>-255410.26389731374</v>
      </c>
      <c r="Q130" s="15">
        <v>97845.692442059983</v>
      </c>
      <c r="R130" s="12">
        <f t="shared" si="36"/>
        <v>113552.42333922739</v>
      </c>
      <c r="S130" s="15"/>
      <c r="T130" s="15">
        <v>275941.70974205603</v>
      </c>
      <c r="U130" s="21">
        <v>-5757.6639882242434</v>
      </c>
      <c r="V130" s="21">
        <v>-83614.22</v>
      </c>
      <c r="W130" s="21">
        <v>-32017.72</v>
      </c>
      <c r="X130" s="144">
        <f t="shared" si="37"/>
        <v>-255410.26389731374</v>
      </c>
      <c r="Y130" s="15">
        <f t="shared" si="55"/>
        <v>138616.54923196448</v>
      </c>
      <c r="Z130" s="12">
        <f t="shared" si="38"/>
        <v>37758.391088482545</v>
      </c>
      <c r="AA130" s="12"/>
      <c r="AB130" s="15">
        <v>275941.70974205603</v>
      </c>
      <c r="AC130" s="21">
        <v>-11919.325650768731</v>
      </c>
      <c r="AD130" s="21">
        <v>-82188.400000000009</v>
      </c>
      <c r="AE130" s="21">
        <v>-31496.36</v>
      </c>
      <c r="AF130" s="131">
        <f t="shared" si="39"/>
        <v>150337.62409128732</v>
      </c>
      <c r="AG130" s="164"/>
      <c r="AH130" s="15">
        <f t="shared" si="40"/>
        <v>192.38488382254866</v>
      </c>
      <c r="AI130" s="15">
        <f t="shared" si="41"/>
        <v>51.773668576604742</v>
      </c>
      <c r="AJ130" s="15">
        <f t="shared" si="42"/>
        <v>244.15855239915339</v>
      </c>
      <c r="AL130" s="144">
        <f t="shared" si="43"/>
        <v>97.851670121296465</v>
      </c>
      <c r="AM130" s="144">
        <f t="shared" si="44"/>
        <v>-1.7108918253811716</v>
      </c>
      <c r="AN130" s="144">
        <f t="shared" si="45"/>
        <v>-90.571015566423313</v>
      </c>
      <c r="AO130" s="144">
        <f t="shared" si="46"/>
        <v>34.69705405746808</v>
      </c>
      <c r="AP130" s="144">
        <f t="shared" si="47"/>
        <v>40.266816786960064</v>
      </c>
      <c r="AR130" s="144">
        <f t="shared" si="48"/>
        <v>98.939300732182161</v>
      </c>
      <c r="AS130" s="144">
        <f t="shared" si="49"/>
        <v>-2.0644187838738772</v>
      </c>
      <c r="AT130" s="144">
        <f t="shared" si="50"/>
        <v>-29.98</v>
      </c>
      <c r="AU130" s="144">
        <f t="shared" si="51"/>
        <v>-11.48</v>
      </c>
      <c r="AV130" s="144">
        <f t="shared" si="52"/>
        <v>-91.577721010151933</v>
      </c>
      <c r="AW130" s="144">
        <f t="shared" si="53"/>
        <v>49.701165016839184</v>
      </c>
      <c r="AX130" s="144">
        <f t="shared" si="54"/>
        <v>13.538325954995534</v>
      </c>
      <c r="AZ130" s="15">
        <f t="shared" si="56"/>
        <v>100.05138134229733</v>
      </c>
      <c r="BA130" s="15">
        <f t="shared" si="57"/>
        <v>-4.3217279371895323</v>
      </c>
      <c r="BB130" s="15">
        <f t="shared" si="58"/>
        <v>-29.800000000000004</v>
      </c>
      <c r="BC130" s="15">
        <f t="shared" si="59"/>
        <v>-11.42</v>
      </c>
      <c r="BD130" s="15">
        <f t="shared" si="60"/>
        <v>54.509653405107805</v>
      </c>
    </row>
    <row r="131" spans="1:56">
      <c r="A131" s="49">
        <v>405</v>
      </c>
      <c r="B131" s="53">
        <v>9</v>
      </c>
      <c r="C131" s="53">
        <v>9</v>
      </c>
      <c r="D131" s="11" t="s">
        <v>143</v>
      </c>
      <c r="E131" s="14">
        <v>72634</v>
      </c>
      <c r="F131" s="14">
        <v>72650</v>
      </c>
      <c r="G131" s="21">
        <v>72988</v>
      </c>
      <c r="H131" s="21">
        <v>73327</v>
      </c>
      <c r="I131" s="21"/>
      <c r="J131" s="15">
        <v>-542373.96388745692</v>
      </c>
      <c r="K131" s="21">
        <v>4035847.1145140617</v>
      </c>
      <c r="L131" s="131">
        <f t="shared" si="35"/>
        <v>3493473.1506266049</v>
      </c>
      <c r="M131" s="131"/>
      <c r="N131" s="21">
        <v>-2680554.9973284649</v>
      </c>
      <c r="O131" s="21">
        <v>1219959.5452476817</v>
      </c>
      <c r="P131" s="21">
        <v>-6579984.2809006535</v>
      </c>
      <c r="Q131" s="15">
        <v>2520740.9772750558</v>
      </c>
      <c r="R131" s="12">
        <f t="shared" si="36"/>
        <v>-5519838.7557063811</v>
      </c>
      <c r="S131" s="15"/>
      <c r="T131" s="15">
        <v>-2680554.9973284649</v>
      </c>
      <c r="U131" s="21">
        <v>-51516.040430971458</v>
      </c>
      <c r="V131" s="21">
        <v>-2188180.2400000002</v>
      </c>
      <c r="W131" s="21">
        <v>-837902.24</v>
      </c>
      <c r="X131" s="144">
        <f t="shared" si="37"/>
        <v>-6579984.2809006535</v>
      </c>
      <c r="Y131" s="15">
        <f t="shared" si="55"/>
        <v>3627588.6322490582</v>
      </c>
      <c r="Z131" s="12">
        <f t="shared" si="38"/>
        <v>-8710549.166411031</v>
      </c>
      <c r="AA131" s="12"/>
      <c r="AB131" s="15">
        <v>-2680554.9973284649</v>
      </c>
      <c r="AC131" s="21">
        <v>-307070.57040012348</v>
      </c>
      <c r="AD131" s="21">
        <v>-2185144.6</v>
      </c>
      <c r="AE131" s="21">
        <v>-837394.34</v>
      </c>
      <c r="AF131" s="131">
        <f t="shared" si="39"/>
        <v>-6010164.5077285878</v>
      </c>
      <c r="AG131" s="164"/>
      <c r="AH131" s="15">
        <f t="shared" si="40"/>
        <v>-7.4672187114499673</v>
      </c>
      <c r="AI131" s="15">
        <f t="shared" si="41"/>
        <v>55.564158858304125</v>
      </c>
      <c r="AJ131" s="15">
        <f t="shared" si="42"/>
        <v>48.096940146854159</v>
      </c>
      <c r="AL131" s="144">
        <f t="shared" si="43"/>
        <v>-36.896834099497106</v>
      </c>
      <c r="AM131" s="144">
        <f t="shared" si="44"/>
        <v>16.792285550553085</v>
      </c>
      <c r="AN131" s="144">
        <f t="shared" si="45"/>
        <v>-90.571015566423313</v>
      </c>
      <c r="AO131" s="144">
        <f t="shared" si="46"/>
        <v>34.69705405746808</v>
      </c>
      <c r="AP131" s="144">
        <f t="shared" si="47"/>
        <v>-75.978510057899257</v>
      </c>
      <c r="AR131" s="144">
        <f t="shared" si="48"/>
        <v>-36.725968615778825</v>
      </c>
      <c r="AS131" s="144">
        <f t="shared" si="49"/>
        <v>-0.70581520840373013</v>
      </c>
      <c r="AT131" s="144">
        <f t="shared" si="50"/>
        <v>-29.980000000000004</v>
      </c>
      <c r="AU131" s="144">
        <f t="shared" si="51"/>
        <v>-11.48</v>
      </c>
      <c r="AV131" s="144">
        <f t="shared" si="52"/>
        <v>-90.151590410761401</v>
      </c>
      <c r="AW131" s="144">
        <f t="shared" si="53"/>
        <v>49.701165016839184</v>
      </c>
      <c r="AX131" s="144">
        <f t="shared" si="54"/>
        <v>-119.34220921810477</v>
      </c>
      <c r="AZ131" s="15">
        <f t="shared" si="56"/>
        <v>-36.556179815463132</v>
      </c>
      <c r="BA131" s="15">
        <f t="shared" si="57"/>
        <v>-4.1876876239328418</v>
      </c>
      <c r="BB131" s="15">
        <f t="shared" si="58"/>
        <v>-29.8</v>
      </c>
      <c r="BC131" s="15">
        <f t="shared" si="59"/>
        <v>-11.42</v>
      </c>
      <c r="BD131" s="15">
        <f t="shared" si="60"/>
        <v>-81.963867439395969</v>
      </c>
    </row>
    <row r="132" spans="1:56">
      <c r="A132" s="49">
        <v>407</v>
      </c>
      <c r="B132" s="53">
        <v>1</v>
      </c>
      <c r="C132" s="137">
        <v>32</v>
      </c>
      <c r="D132" s="11" t="s">
        <v>144</v>
      </c>
      <c r="E132" s="14">
        <v>2580</v>
      </c>
      <c r="F132" s="14">
        <v>2518</v>
      </c>
      <c r="G132" s="21">
        <v>2449</v>
      </c>
      <c r="H132" s="21">
        <v>2429</v>
      </c>
      <c r="I132" s="21"/>
      <c r="J132" s="15">
        <v>231777.33373985888</v>
      </c>
      <c r="K132" s="21">
        <v>112132.57888705807</v>
      </c>
      <c r="L132" s="131">
        <f t="shared" si="35"/>
        <v>343909.91262691695</v>
      </c>
      <c r="M132" s="131"/>
      <c r="N132" s="21">
        <v>219185.76756665396</v>
      </c>
      <c r="O132" s="21">
        <v>55259.052914683853</v>
      </c>
      <c r="P132" s="21">
        <v>-228057.81719625389</v>
      </c>
      <c r="Q132" s="15">
        <v>87367.182116704629</v>
      </c>
      <c r="R132" s="12">
        <f t="shared" si="36"/>
        <v>133754.18540178856</v>
      </c>
      <c r="S132" s="15"/>
      <c r="T132" s="15">
        <v>219185.76756665396</v>
      </c>
      <c r="U132" s="21">
        <v>11190.566682903422</v>
      </c>
      <c r="V132" s="21">
        <v>-73421.02</v>
      </c>
      <c r="W132" s="21">
        <v>-28114.52</v>
      </c>
      <c r="X132" s="144">
        <f t="shared" si="37"/>
        <v>-228057.81719625389</v>
      </c>
      <c r="Y132" s="15">
        <f t="shared" si="55"/>
        <v>121718.15312623917</v>
      </c>
      <c r="Z132" s="12">
        <f t="shared" si="38"/>
        <v>22501.130179542655</v>
      </c>
      <c r="AA132" s="12"/>
      <c r="AB132" s="15">
        <v>219185.76756665396</v>
      </c>
      <c r="AC132" s="21">
        <v>-10642.858861218319</v>
      </c>
      <c r="AD132" s="21">
        <v>-72384.2</v>
      </c>
      <c r="AE132" s="21">
        <v>-27739.18</v>
      </c>
      <c r="AF132" s="131">
        <f t="shared" si="39"/>
        <v>108419.52870543563</v>
      </c>
      <c r="AG132" s="164"/>
      <c r="AH132" s="15">
        <f t="shared" si="40"/>
        <v>89.836175868162357</v>
      </c>
      <c r="AI132" s="15">
        <f t="shared" si="41"/>
        <v>43.462239878704679</v>
      </c>
      <c r="AJ132" s="15">
        <f t="shared" si="42"/>
        <v>133.29841574686702</v>
      </c>
      <c r="AL132" s="144">
        <f t="shared" si="43"/>
        <v>87.0475645618165</v>
      </c>
      <c r="AM132" s="144">
        <f t="shared" si="44"/>
        <v>21.945612754044422</v>
      </c>
      <c r="AN132" s="144">
        <f t="shared" si="45"/>
        <v>-90.571015566423313</v>
      </c>
      <c r="AO132" s="144">
        <f t="shared" si="46"/>
        <v>34.69705405746808</v>
      </c>
      <c r="AP132" s="144">
        <f t="shared" si="47"/>
        <v>53.119215806905707</v>
      </c>
      <c r="AR132" s="144">
        <f t="shared" si="48"/>
        <v>89.500109255473234</v>
      </c>
      <c r="AS132" s="144">
        <f t="shared" si="49"/>
        <v>4.5694433168245903</v>
      </c>
      <c r="AT132" s="144">
        <f t="shared" si="50"/>
        <v>-29.98</v>
      </c>
      <c r="AU132" s="144">
        <f t="shared" si="51"/>
        <v>-11.48</v>
      </c>
      <c r="AV132" s="144">
        <f t="shared" si="52"/>
        <v>-93.122832664864802</v>
      </c>
      <c r="AW132" s="144">
        <f t="shared" si="53"/>
        <v>49.701165016839184</v>
      </c>
      <c r="AX132" s="144">
        <f t="shared" si="54"/>
        <v>9.1878849242722147</v>
      </c>
      <c r="AZ132" s="15">
        <f t="shared" si="56"/>
        <v>90.237038932340042</v>
      </c>
      <c r="BA132" s="15">
        <f t="shared" si="57"/>
        <v>-4.3815804286613087</v>
      </c>
      <c r="BB132" s="15">
        <f t="shared" si="58"/>
        <v>-29.799999999999997</v>
      </c>
      <c r="BC132" s="15">
        <f t="shared" si="59"/>
        <v>-11.42</v>
      </c>
      <c r="BD132" s="15">
        <f t="shared" si="60"/>
        <v>44.635458503678727</v>
      </c>
    </row>
    <row r="133" spans="1:56">
      <c r="A133" s="49">
        <v>408</v>
      </c>
      <c r="B133" s="53">
        <v>14</v>
      </c>
      <c r="C133" s="53">
        <v>14</v>
      </c>
      <c r="D133" s="11" t="s">
        <v>145</v>
      </c>
      <c r="E133" s="14">
        <v>14203</v>
      </c>
      <c r="F133" s="14">
        <v>14099</v>
      </c>
      <c r="G133" s="21">
        <v>14024</v>
      </c>
      <c r="H133" s="21">
        <v>14028</v>
      </c>
      <c r="I133" s="21"/>
      <c r="J133" s="15">
        <v>1127635.3236815659</v>
      </c>
      <c r="K133" s="21">
        <v>74004.681623711745</v>
      </c>
      <c r="L133" s="131">
        <f t="shared" si="35"/>
        <v>1201640.0053052776</v>
      </c>
      <c r="M133" s="131"/>
      <c r="N133" s="21">
        <v>580006.69596974109</v>
      </c>
      <c r="O133" s="21">
        <v>-138440.55450543977</v>
      </c>
      <c r="P133" s="21">
        <v>-1276960.7484710023</v>
      </c>
      <c r="Q133" s="15">
        <v>489193.76515624247</v>
      </c>
      <c r="R133" s="12">
        <f t="shared" si="36"/>
        <v>-346200.84185045847</v>
      </c>
      <c r="S133" s="15"/>
      <c r="T133" s="15">
        <v>580006.69596974109</v>
      </c>
      <c r="U133" s="21">
        <v>-28786.2782163027</v>
      </c>
      <c r="V133" s="21">
        <v>-420439.52</v>
      </c>
      <c r="W133" s="21">
        <v>-160995.52000000002</v>
      </c>
      <c r="X133" s="144">
        <f t="shared" si="37"/>
        <v>-1276960.7484710023</v>
      </c>
      <c r="Y133" s="15">
        <f t="shared" si="55"/>
        <v>697009.13819615275</v>
      </c>
      <c r="Z133" s="12">
        <f t="shared" si="38"/>
        <v>-610166.23252141138</v>
      </c>
      <c r="AA133" s="12"/>
      <c r="AB133" s="15">
        <v>580006.69596974109</v>
      </c>
      <c r="AC133" s="21">
        <v>-59592.401542619977</v>
      </c>
      <c r="AD133" s="21">
        <v>-418034.4</v>
      </c>
      <c r="AE133" s="21">
        <v>-160199.76</v>
      </c>
      <c r="AF133" s="131">
        <f t="shared" si="39"/>
        <v>-57819.865572878916</v>
      </c>
      <c r="AG133" s="164"/>
      <c r="AH133" s="15">
        <f t="shared" si="40"/>
        <v>79.394164872320346</v>
      </c>
      <c r="AI133" s="15">
        <f t="shared" si="41"/>
        <v>5.2104964883272373</v>
      </c>
      <c r="AJ133" s="15">
        <f t="shared" si="42"/>
        <v>84.604661360647583</v>
      </c>
      <c r="AL133" s="144">
        <f t="shared" si="43"/>
        <v>41.138144263404577</v>
      </c>
      <c r="AM133" s="144">
        <f t="shared" si="44"/>
        <v>-9.8191754383601513</v>
      </c>
      <c r="AN133" s="144">
        <f t="shared" si="45"/>
        <v>-90.571015566423313</v>
      </c>
      <c r="AO133" s="144">
        <f t="shared" si="46"/>
        <v>34.69705405746808</v>
      </c>
      <c r="AP133" s="144">
        <f t="shared" si="47"/>
        <v>-24.554992683910807</v>
      </c>
      <c r="AR133" s="144">
        <f t="shared" si="48"/>
        <v>41.358150026364882</v>
      </c>
      <c r="AS133" s="144">
        <f t="shared" si="49"/>
        <v>-2.052643911601733</v>
      </c>
      <c r="AT133" s="144">
        <f t="shared" si="50"/>
        <v>-29.98</v>
      </c>
      <c r="AU133" s="144">
        <f t="shared" si="51"/>
        <v>-11.480000000000002</v>
      </c>
      <c r="AV133" s="144">
        <f t="shared" si="52"/>
        <v>-91.055387084355559</v>
      </c>
      <c r="AW133" s="144">
        <f t="shared" si="53"/>
        <v>49.701165016839184</v>
      </c>
      <c r="AX133" s="144">
        <f t="shared" si="54"/>
        <v>-43.508715952753235</v>
      </c>
      <c r="AZ133" s="15">
        <f t="shared" si="56"/>
        <v>41.346356998128108</v>
      </c>
      <c r="BA133" s="15">
        <f t="shared" si="57"/>
        <v>-4.2481039023823763</v>
      </c>
      <c r="BB133" s="15">
        <f t="shared" si="58"/>
        <v>-29.8</v>
      </c>
      <c r="BC133" s="15">
        <f t="shared" si="59"/>
        <v>-11.42</v>
      </c>
      <c r="BD133" s="15">
        <f t="shared" si="60"/>
        <v>-4.1217469042542714</v>
      </c>
    </row>
    <row r="134" spans="1:56">
      <c r="A134" s="49">
        <v>410</v>
      </c>
      <c r="B134" s="53">
        <v>13</v>
      </c>
      <c r="C134" s="53">
        <v>13</v>
      </c>
      <c r="D134" s="11" t="s">
        <v>146</v>
      </c>
      <c r="E134" s="14">
        <v>18788</v>
      </c>
      <c r="F134" s="14">
        <v>18775</v>
      </c>
      <c r="G134" s="21">
        <v>18762</v>
      </c>
      <c r="H134" s="21">
        <v>18878</v>
      </c>
      <c r="I134" s="21"/>
      <c r="J134" s="15">
        <v>-1687202.4017858221</v>
      </c>
      <c r="K134" s="21">
        <v>-1675944.1151684648</v>
      </c>
      <c r="L134" s="131">
        <f t="shared" si="35"/>
        <v>-3363146.516954287</v>
      </c>
      <c r="M134" s="131"/>
      <c r="N134" s="21">
        <v>-3718134.796940987</v>
      </c>
      <c r="O134" s="21">
        <v>-2826056.3874998256</v>
      </c>
      <c r="P134" s="21">
        <v>-1700470.8172595976</v>
      </c>
      <c r="Q134" s="15">
        <v>651437.1899289632</v>
      </c>
      <c r="R134" s="12">
        <f t="shared" si="36"/>
        <v>-7593224.8117714468</v>
      </c>
      <c r="S134" s="15"/>
      <c r="T134" s="15">
        <v>-3718134.796940987</v>
      </c>
      <c r="U134" s="21">
        <v>-2591394.8819405236</v>
      </c>
      <c r="V134" s="21">
        <v>-562484.76</v>
      </c>
      <c r="W134" s="21">
        <v>-215387.76</v>
      </c>
      <c r="X134" s="144">
        <f t="shared" si="37"/>
        <v>-1700470.8172595976</v>
      </c>
      <c r="Y134" s="15">
        <f t="shared" si="55"/>
        <v>932493.25804593682</v>
      </c>
      <c r="Z134" s="12">
        <f t="shared" si="38"/>
        <v>-7855379.7580951722</v>
      </c>
      <c r="AA134" s="12"/>
      <c r="AB134" s="15">
        <v>-3718134.796940987</v>
      </c>
      <c r="AC134" s="21">
        <v>-2350793.0016973577</v>
      </c>
      <c r="AD134" s="21">
        <v>-562564.4</v>
      </c>
      <c r="AE134" s="21">
        <v>-215586.76</v>
      </c>
      <c r="AF134" s="131">
        <f t="shared" si="39"/>
        <v>-6847078.9586383449</v>
      </c>
      <c r="AG134" s="164"/>
      <c r="AH134" s="15">
        <f t="shared" si="40"/>
        <v>-89.80212911357367</v>
      </c>
      <c r="AI134" s="15">
        <f t="shared" si="41"/>
        <v>-89.202901595085422</v>
      </c>
      <c r="AJ134" s="15">
        <f t="shared" si="42"/>
        <v>-179.00503070865909</v>
      </c>
      <c r="AL134" s="144">
        <f t="shared" si="43"/>
        <v>-198.03647387169039</v>
      </c>
      <c r="AM134" s="144">
        <f t="shared" si="44"/>
        <v>-150.52231091876567</v>
      </c>
      <c r="AN134" s="144">
        <f t="shared" si="45"/>
        <v>-90.571015566423313</v>
      </c>
      <c r="AO134" s="144">
        <f t="shared" si="46"/>
        <v>34.69705405746808</v>
      </c>
      <c r="AP134" s="144">
        <f t="shared" si="47"/>
        <v>-404.43274629941129</v>
      </c>
      <c r="AR134" s="144">
        <f t="shared" si="48"/>
        <v>-198.17369134106102</v>
      </c>
      <c r="AS134" s="144">
        <f t="shared" si="49"/>
        <v>-138.1193306652022</v>
      </c>
      <c r="AT134" s="144">
        <f t="shared" si="50"/>
        <v>-29.98</v>
      </c>
      <c r="AU134" s="144">
        <f t="shared" si="51"/>
        <v>-11.48</v>
      </c>
      <c r="AV134" s="144">
        <f t="shared" si="52"/>
        <v>-90.633771306875474</v>
      </c>
      <c r="AW134" s="144">
        <f t="shared" si="53"/>
        <v>49.701165016839184</v>
      </c>
      <c r="AX134" s="144">
        <f t="shared" si="54"/>
        <v>-418.68562829629957</v>
      </c>
      <c r="AZ134" s="15">
        <f t="shared" si="56"/>
        <v>-196.95596975002579</v>
      </c>
      <c r="BA134" s="15">
        <f t="shared" si="57"/>
        <v>-124.52553245562865</v>
      </c>
      <c r="BB134" s="15">
        <f t="shared" si="58"/>
        <v>-29.8</v>
      </c>
      <c r="BC134" s="15">
        <f t="shared" si="59"/>
        <v>-11.42</v>
      </c>
      <c r="BD134" s="15">
        <f t="shared" si="60"/>
        <v>-362.70150220565444</v>
      </c>
    </row>
    <row r="135" spans="1:56">
      <c r="A135" s="49">
        <v>416</v>
      </c>
      <c r="B135" s="53">
        <v>9</v>
      </c>
      <c r="C135" s="53">
        <v>9</v>
      </c>
      <c r="D135" s="11" t="s">
        <v>147</v>
      </c>
      <c r="E135" s="14">
        <v>2917</v>
      </c>
      <c r="F135" s="14">
        <v>2886</v>
      </c>
      <c r="G135" s="21">
        <v>2862</v>
      </c>
      <c r="H135" s="21">
        <v>2849</v>
      </c>
      <c r="I135" s="21"/>
      <c r="J135" s="15">
        <v>-338058.75406148727</v>
      </c>
      <c r="K135" s="21">
        <v>-265219.12902032188</v>
      </c>
      <c r="L135" s="131">
        <f t="shared" si="35"/>
        <v>-603277.88308180915</v>
      </c>
      <c r="M135" s="131"/>
      <c r="N135" s="21">
        <v>-449151.69105400209</v>
      </c>
      <c r="O135" s="21">
        <v>-308080.83929201949</v>
      </c>
      <c r="P135" s="21">
        <v>-261387.95092469768</v>
      </c>
      <c r="Q135" s="15">
        <v>100135.69800985287</v>
      </c>
      <c r="R135" s="12">
        <f t="shared" si="36"/>
        <v>-918484.7832608663</v>
      </c>
      <c r="S135" s="15"/>
      <c r="T135" s="15">
        <v>-449151.69105400209</v>
      </c>
      <c r="U135" s="21">
        <v>-272009.83502868289</v>
      </c>
      <c r="V135" s="21">
        <v>-85802.76</v>
      </c>
      <c r="W135" s="21">
        <v>-32855.760000000002</v>
      </c>
      <c r="X135" s="144">
        <f t="shared" si="37"/>
        <v>-261387.95092469768</v>
      </c>
      <c r="Y135" s="15">
        <f t="shared" si="55"/>
        <v>142244.73427819373</v>
      </c>
      <c r="Z135" s="12">
        <f t="shared" si="38"/>
        <v>-958963.26272918889</v>
      </c>
      <c r="AA135" s="12"/>
      <c r="AB135" s="15">
        <v>-449151.69105400209</v>
      </c>
      <c r="AC135" s="21">
        <v>-235025.70579396776</v>
      </c>
      <c r="AD135" s="21">
        <v>-84900.2</v>
      </c>
      <c r="AE135" s="21">
        <v>-32535.579999999998</v>
      </c>
      <c r="AF135" s="131">
        <f t="shared" si="39"/>
        <v>-801613.17684796976</v>
      </c>
      <c r="AG135" s="164"/>
      <c r="AH135" s="15">
        <f t="shared" si="40"/>
        <v>-115.8926136652339</v>
      </c>
      <c r="AI135" s="15">
        <f t="shared" si="41"/>
        <v>-90.921881734769244</v>
      </c>
      <c r="AJ135" s="15">
        <f t="shared" si="42"/>
        <v>-206.81449540000312</v>
      </c>
      <c r="AL135" s="144">
        <f t="shared" si="43"/>
        <v>-155.6312165814283</v>
      </c>
      <c r="AM135" s="144">
        <f t="shared" si="44"/>
        <v>-106.75011756480232</v>
      </c>
      <c r="AN135" s="144">
        <f t="shared" si="45"/>
        <v>-90.571015566423313</v>
      </c>
      <c r="AO135" s="144">
        <f t="shared" si="46"/>
        <v>34.69705405746808</v>
      </c>
      <c r="AP135" s="144">
        <f t="shared" si="47"/>
        <v>-318.25529565518582</v>
      </c>
      <c r="AR135" s="144">
        <f t="shared" si="48"/>
        <v>-156.93630015863107</v>
      </c>
      <c r="AS135" s="144">
        <f t="shared" si="49"/>
        <v>-95.04187107920437</v>
      </c>
      <c r="AT135" s="144">
        <f t="shared" si="50"/>
        <v>-29.979999999999997</v>
      </c>
      <c r="AU135" s="144">
        <f t="shared" si="51"/>
        <v>-11.48</v>
      </c>
      <c r="AV135" s="144">
        <f t="shared" si="52"/>
        <v>-91.330520938049503</v>
      </c>
      <c r="AW135" s="144">
        <f t="shared" si="53"/>
        <v>49.701165016839177</v>
      </c>
      <c r="AX135" s="144">
        <f t="shared" si="54"/>
        <v>-335.06752715904571</v>
      </c>
      <c r="AZ135" s="15">
        <f t="shared" si="56"/>
        <v>-157.65240121235595</v>
      </c>
      <c r="BA135" s="15">
        <f t="shared" si="57"/>
        <v>-82.494105227787912</v>
      </c>
      <c r="BB135" s="15">
        <f t="shared" si="58"/>
        <v>-29.8</v>
      </c>
      <c r="BC135" s="15">
        <f t="shared" si="59"/>
        <v>-11.42</v>
      </c>
      <c r="BD135" s="15">
        <f t="shared" si="60"/>
        <v>-281.36650644014384</v>
      </c>
    </row>
    <row r="136" spans="1:56">
      <c r="A136" s="49">
        <v>418</v>
      </c>
      <c r="B136" s="53">
        <v>6</v>
      </c>
      <c r="C136" s="53">
        <v>6</v>
      </c>
      <c r="D136" s="11" t="s">
        <v>148</v>
      </c>
      <c r="E136" s="14">
        <v>24164</v>
      </c>
      <c r="F136" s="14">
        <v>24580</v>
      </c>
      <c r="G136" s="21">
        <v>24711</v>
      </c>
      <c r="H136" s="21">
        <v>24854</v>
      </c>
      <c r="I136" s="21"/>
      <c r="J136" s="15">
        <v>-30706.780717447447</v>
      </c>
      <c r="K136" s="21">
        <v>182606.45881778075</v>
      </c>
      <c r="L136" s="131">
        <f t="shared" si="35"/>
        <v>151899.67810033329</v>
      </c>
      <c r="M136" s="131"/>
      <c r="N136" s="21">
        <v>87527.887049725701</v>
      </c>
      <c r="O136" s="21">
        <v>11298.43556411851</v>
      </c>
      <c r="P136" s="21">
        <v>-2226235.562622685</v>
      </c>
      <c r="Q136" s="15">
        <v>852853.5887325654</v>
      </c>
      <c r="R136" s="12">
        <f t="shared" si="36"/>
        <v>-1274555.6512762755</v>
      </c>
      <c r="S136" s="15"/>
      <c r="T136" s="15">
        <v>87527.887049725701</v>
      </c>
      <c r="U136" s="21">
        <v>-50185.596039202806</v>
      </c>
      <c r="V136" s="21">
        <v>-740835.78</v>
      </c>
      <c r="W136" s="21">
        <v>-283682.28000000003</v>
      </c>
      <c r="X136" s="144">
        <f t="shared" si="37"/>
        <v>-2226235.562622685</v>
      </c>
      <c r="Y136" s="15">
        <f t="shared" si="55"/>
        <v>1228165.488731113</v>
      </c>
      <c r="Z136" s="12">
        <f t="shared" si="38"/>
        <v>-1985245.8428810493</v>
      </c>
      <c r="AA136" s="12"/>
      <c r="AB136" s="15">
        <v>87527.887049725701</v>
      </c>
      <c r="AC136" s="21">
        <v>-103892.56187797709</v>
      </c>
      <c r="AD136" s="21">
        <v>-740649.20000000007</v>
      </c>
      <c r="AE136" s="21">
        <v>-283832.68</v>
      </c>
      <c r="AF136" s="131">
        <f t="shared" si="39"/>
        <v>-1040846.5548282515</v>
      </c>
      <c r="AG136" s="164"/>
      <c r="AH136" s="15">
        <f t="shared" si="40"/>
        <v>-1.2707656314123261</v>
      </c>
      <c r="AI136" s="15">
        <f t="shared" si="41"/>
        <v>7.5569632021925486</v>
      </c>
      <c r="AJ136" s="15">
        <f t="shared" si="42"/>
        <v>6.2861975707802218</v>
      </c>
      <c r="AL136" s="144">
        <f t="shared" si="43"/>
        <v>3.5609392615836333</v>
      </c>
      <c r="AM136" s="144">
        <f t="shared" si="44"/>
        <v>0.45965970561914199</v>
      </c>
      <c r="AN136" s="144">
        <f t="shared" si="45"/>
        <v>-90.571015566423313</v>
      </c>
      <c r="AO136" s="144">
        <f t="shared" si="46"/>
        <v>34.69705405746808</v>
      </c>
      <c r="AP136" s="144">
        <f t="shared" si="47"/>
        <v>-51.85336254175246</v>
      </c>
      <c r="AR136" s="144">
        <f t="shared" si="48"/>
        <v>3.5420617154192748</v>
      </c>
      <c r="AS136" s="144">
        <f t="shared" si="49"/>
        <v>-2.0309010577962368</v>
      </c>
      <c r="AT136" s="144">
        <f t="shared" si="50"/>
        <v>-29.98</v>
      </c>
      <c r="AU136" s="144">
        <f t="shared" si="51"/>
        <v>-11.48</v>
      </c>
      <c r="AV136" s="144">
        <f t="shared" si="52"/>
        <v>-90.090872996749823</v>
      </c>
      <c r="AW136" s="144">
        <f t="shared" si="53"/>
        <v>49.701165016839184</v>
      </c>
      <c r="AX136" s="144">
        <f t="shared" si="54"/>
        <v>-80.33854732228761</v>
      </c>
      <c r="AZ136" s="15">
        <f t="shared" si="56"/>
        <v>3.5216821054850609</v>
      </c>
      <c r="BA136" s="15">
        <f t="shared" si="57"/>
        <v>-4.1801143428815113</v>
      </c>
      <c r="BB136" s="15">
        <f t="shared" si="58"/>
        <v>-29.800000000000004</v>
      </c>
      <c r="BC136" s="15">
        <f t="shared" si="59"/>
        <v>-11.42</v>
      </c>
      <c r="BD136" s="15">
        <f t="shared" si="60"/>
        <v>-41.878432237396453</v>
      </c>
    </row>
    <row r="137" spans="1:56">
      <c r="A137" s="49">
        <v>420</v>
      </c>
      <c r="B137" s="53">
        <v>11</v>
      </c>
      <c r="C137" s="53">
        <v>11</v>
      </c>
      <c r="D137" s="11" t="s">
        <v>149</v>
      </c>
      <c r="E137" s="14">
        <v>9280</v>
      </c>
      <c r="F137" s="14">
        <v>9177</v>
      </c>
      <c r="G137" s="21">
        <v>9049</v>
      </c>
      <c r="H137" s="21">
        <v>8971</v>
      </c>
      <c r="I137" s="21"/>
      <c r="J137" s="15">
        <v>1187453.1711064253</v>
      </c>
      <c r="K137" s="21">
        <v>705648.73981212056</v>
      </c>
      <c r="L137" s="131">
        <f t="shared" si="35"/>
        <v>1893101.9109185459</v>
      </c>
      <c r="M137" s="131"/>
      <c r="N137" s="21">
        <v>830477.12585432839</v>
      </c>
      <c r="O137" s="21">
        <v>291545.14032729022</v>
      </c>
      <c r="P137" s="21">
        <v>-831170.20985306671</v>
      </c>
      <c r="Q137" s="15">
        <v>318414.86508538458</v>
      </c>
      <c r="R137" s="12">
        <f t="shared" si="36"/>
        <v>609266.92141393654</v>
      </c>
      <c r="S137" s="15"/>
      <c r="T137" s="15">
        <v>830477.12585432839</v>
      </c>
      <c r="U137" s="21">
        <v>130934.93454927237</v>
      </c>
      <c r="V137" s="21">
        <v>-271289.02</v>
      </c>
      <c r="W137" s="21">
        <v>-103882.52</v>
      </c>
      <c r="X137" s="144">
        <f t="shared" si="37"/>
        <v>-831170.20985306671</v>
      </c>
      <c r="Y137" s="15">
        <f t="shared" si="55"/>
        <v>449745.84223737777</v>
      </c>
      <c r="Z137" s="12">
        <f t="shared" si="38"/>
        <v>204816.15278791182</v>
      </c>
      <c r="AA137" s="12"/>
      <c r="AB137" s="15">
        <v>830477.12585432839</v>
      </c>
      <c r="AC137" s="21">
        <v>-26771.685690859114</v>
      </c>
      <c r="AD137" s="21">
        <v>-267335.8</v>
      </c>
      <c r="AE137" s="21">
        <v>-102448.81999999999</v>
      </c>
      <c r="AF137" s="131">
        <f t="shared" si="39"/>
        <v>433920.82016346935</v>
      </c>
      <c r="AG137" s="164"/>
      <c r="AH137" s="15">
        <f t="shared" si="40"/>
        <v>127.95831585198549</v>
      </c>
      <c r="AI137" s="15">
        <f t="shared" si="41"/>
        <v>76.039734893547475</v>
      </c>
      <c r="AJ137" s="15">
        <f t="shared" si="42"/>
        <v>203.99805074553296</v>
      </c>
      <c r="AL137" s="144">
        <f t="shared" si="43"/>
        <v>90.49549153910084</v>
      </c>
      <c r="AM137" s="144">
        <f t="shared" si="44"/>
        <v>31.769111945874492</v>
      </c>
      <c r="AN137" s="144">
        <f t="shared" si="45"/>
        <v>-90.571015566423313</v>
      </c>
      <c r="AO137" s="144">
        <f t="shared" si="46"/>
        <v>34.69705405746808</v>
      </c>
      <c r="AP137" s="144">
        <f t="shared" si="47"/>
        <v>66.390641976020106</v>
      </c>
      <c r="AR137" s="144">
        <f t="shared" si="48"/>
        <v>91.775569218071439</v>
      </c>
      <c r="AS137" s="144">
        <f t="shared" si="49"/>
        <v>14.469547413998493</v>
      </c>
      <c r="AT137" s="144">
        <f t="shared" si="50"/>
        <v>-29.98</v>
      </c>
      <c r="AU137" s="144">
        <f t="shared" si="51"/>
        <v>-11.48</v>
      </c>
      <c r="AV137" s="144">
        <f t="shared" si="52"/>
        <v>-91.852161548576277</v>
      </c>
      <c r="AW137" s="144">
        <f t="shared" si="53"/>
        <v>49.701165016839184</v>
      </c>
      <c r="AX137" s="144">
        <f t="shared" si="54"/>
        <v>22.634120100332837</v>
      </c>
      <c r="AZ137" s="15">
        <f t="shared" si="56"/>
        <v>92.57352868736244</v>
      </c>
      <c r="BA137" s="15">
        <f t="shared" si="57"/>
        <v>-2.9842476525313915</v>
      </c>
      <c r="BB137" s="15">
        <f t="shared" si="58"/>
        <v>-29.799999999999997</v>
      </c>
      <c r="BC137" s="15">
        <f t="shared" si="59"/>
        <v>-11.42</v>
      </c>
      <c r="BD137" s="15">
        <f t="shared" si="60"/>
        <v>48.369281034831047</v>
      </c>
    </row>
    <row r="138" spans="1:56">
      <c r="A138" s="49">
        <v>421</v>
      </c>
      <c r="B138" s="53">
        <v>16</v>
      </c>
      <c r="C138" s="53">
        <v>16</v>
      </c>
      <c r="D138" s="11" t="s">
        <v>150</v>
      </c>
      <c r="E138" s="14">
        <v>719</v>
      </c>
      <c r="F138" s="14">
        <v>695</v>
      </c>
      <c r="G138" s="21">
        <v>682</v>
      </c>
      <c r="H138" s="21">
        <v>665</v>
      </c>
      <c r="I138" s="21"/>
      <c r="J138" s="15">
        <v>59124.580471354551</v>
      </c>
      <c r="K138" s="21">
        <v>-51089.407034372649</v>
      </c>
      <c r="L138" s="131">
        <f t="shared" si="35"/>
        <v>8035.1734369819023</v>
      </c>
      <c r="M138" s="131"/>
      <c r="N138" s="21">
        <v>339846.08488809998</v>
      </c>
      <c r="O138" s="21">
        <v>122645.7097075627</v>
      </c>
      <c r="P138" s="21">
        <v>-62946.855818664204</v>
      </c>
      <c r="Q138" s="15">
        <v>24114.452569940317</v>
      </c>
      <c r="R138" s="12">
        <f t="shared" si="36"/>
        <v>423659.39134693879</v>
      </c>
      <c r="S138" s="15"/>
      <c r="T138" s="15">
        <v>339846.08488809998</v>
      </c>
      <c r="U138" s="21">
        <v>110482.24746328652</v>
      </c>
      <c r="V138" s="21">
        <v>-20446.36</v>
      </c>
      <c r="W138" s="21">
        <v>-7829.3600000000006</v>
      </c>
      <c r="X138" s="144">
        <f t="shared" si="37"/>
        <v>-62946.855818664204</v>
      </c>
      <c r="Y138" s="15">
        <f t="shared" si="55"/>
        <v>33896.194541484321</v>
      </c>
      <c r="Z138" s="12">
        <f t="shared" si="38"/>
        <v>393001.95107420662</v>
      </c>
      <c r="AA138" s="12"/>
      <c r="AB138" s="15">
        <v>339846.08488809998</v>
      </c>
      <c r="AC138" s="21">
        <v>98538.681911701977</v>
      </c>
      <c r="AD138" s="21">
        <v>-19817</v>
      </c>
      <c r="AE138" s="21">
        <v>-7594.3</v>
      </c>
      <c r="AF138" s="131">
        <f t="shared" si="39"/>
        <v>410973.46679980197</v>
      </c>
      <c r="AG138" s="164"/>
      <c r="AH138" s="15">
        <f t="shared" si="40"/>
        <v>82.231683548476425</v>
      </c>
      <c r="AI138" s="15">
        <f t="shared" si="41"/>
        <v>-71.056198935149723</v>
      </c>
      <c r="AJ138" s="15">
        <f t="shared" si="42"/>
        <v>11.175484613326708</v>
      </c>
      <c r="AL138" s="144">
        <f t="shared" si="43"/>
        <v>488.98717250086327</v>
      </c>
      <c r="AM138" s="144">
        <f t="shared" si="44"/>
        <v>176.46864706124128</v>
      </c>
      <c r="AN138" s="144">
        <f t="shared" si="45"/>
        <v>-90.571015566423313</v>
      </c>
      <c r="AO138" s="144">
        <f t="shared" si="46"/>
        <v>34.69705405746808</v>
      </c>
      <c r="AP138" s="144">
        <f t="shared" si="47"/>
        <v>609.58185805314929</v>
      </c>
      <c r="AR138" s="144">
        <f t="shared" si="48"/>
        <v>498.30804235791788</v>
      </c>
      <c r="AS138" s="144">
        <f t="shared" si="49"/>
        <v>161.99743029807408</v>
      </c>
      <c r="AT138" s="144">
        <f t="shared" si="50"/>
        <v>-29.98</v>
      </c>
      <c r="AU138" s="144">
        <f t="shared" si="51"/>
        <v>-11.48</v>
      </c>
      <c r="AV138" s="144">
        <f t="shared" si="52"/>
        <v>-92.297442549361008</v>
      </c>
      <c r="AW138" s="144">
        <f t="shared" si="53"/>
        <v>49.701165016839184</v>
      </c>
      <c r="AX138" s="144">
        <f t="shared" si="54"/>
        <v>576.24919512347014</v>
      </c>
      <c r="AZ138" s="15">
        <f t="shared" si="56"/>
        <v>511.04674419263154</v>
      </c>
      <c r="BA138" s="15">
        <f t="shared" si="57"/>
        <v>148.17846904015335</v>
      </c>
      <c r="BB138" s="15">
        <f t="shared" si="58"/>
        <v>-29.8</v>
      </c>
      <c r="BC138" s="15">
        <f t="shared" si="59"/>
        <v>-11.42</v>
      </c>
      <c r="BD138" s="15">
        <f t="shared" si="60"/>
        <v>618.00521323278497</v>
      </c>
    </row>
    <row r="139" spans="1:56">
      <c r="A139" s="49">
        <v>422</v>
      </c>
      <c r="B139" s="53">
        <v>12</v>
      </c>
      <c r="C139" s="53">
        <v>12</v>
      </c>
      <c r="D139" s="11" t="s">
        <v>151</v>
      </c>
      <c r="E139" s="14">
        <v>10543</v>
      </c>
      <c r="F139" s="14">
        <v>10372</v>
      </c>
      <c r="G139" s="21">
        <v>10228</v>
      </c>
      <c r="H139" s="21">
        <v>10049</v>
      </c>
      <c r="I139" s="21"/>
      <c r="J139" s="15">
        <v>1734438.7487365038</v>
      </c>
      <c r="K139" s="21">
        <v>1484496.9798302788</v>
      </c>
      <c r="L139" s="131">
        <f t="shared" ref="L139:L202" si="61">SUM(J139:K139)</f>
        <v>3218935.7285667825</v>
      </c>
      <c r="M139" s="131"/>
      <c r="N139" s="21">
        <v>-303805.50825229962</v>
      </c>
      <c r="O139" s="21">
        <v>4767.5904666817405</v>
      </c>
      <c r="P139" s="21">
        <v>-939402.57345494255</v>
      </c>
      <c r="Q139" s="15">
        <v>359877.84468405892</v>
      </c>
      <c r="R139" s="12">
        <f t="shared" ref="R139:R202" si="62">SUM(N139:Q139)</f>
        <v>-878562.64655650163</v>
      </c>
      <c r="S139" s="15"/>
      <c r="T139" s="15">
        <v>-303805.50825229962</v>
      </c>
      <c r="U139" s="21">
        <v>-21176.76981768151</v>
      </c>
      <c r="V139" s="21">
        <v>-306635.44</v>
      </c>
      <c r="W139" s="21">
        <v>-117417.44</v>
      </c>
      <c r="X139" s="144">
        <f t="shared" ref="X139:X202" si="63">P139</f>
        <v>-939402.57345494255</v>
      </c>
      <c r="Y139" s="15">
        <f t="shared" si="55"/>
        <v>508343.51579223119</v>
      </c>
      <c r="Z139" s="12">
        <f t="shared" ref="Z139:Z188" si="64">SUM(T139:Y139)</f>
        <v>-1180094.2157326923</v>
      </c>
      <c r="AA139" s="12"/>
      <c r="AB139" s="15">
        <v>-303805.50825229962</v>
      </c>
      <c r="AC139" s="21">
        <v>-43839.448811976334</v>
      </c>
      <c r="AD139" s="21">
        <v>-299460.2</v>
      </c>
      <c r="AE139" s="21">
        <v>-114759.58</v>
      </c>
      <c r="AF139" s="131">
        <f t="shared" ref="AF139:AF203" si="65">SUM(AB139:AE139)</f>
        <v>-761864.73706427601</v>
      </c>
      <c r="AG139" s="164"/>
      <c r="AH139" s="15">
        <f t="shared" ref="AH139:AH202" si="66">J139/E139</f>
        <v>164.51093130385127</v>
      </c>
      <c r="AI139" s="15">
        <f t="shared" ref="AI139:AI202" si="67">K139/E139</f>
        <v>140.80403868256462</v>
      </c>
      <c r="AJ139" s="15">
        <f t="shared" ref="AJ139:AJ202" si="68">L139/E139</f>
        <v>305.31496998641586</v>
      </c>
      <c r="AL139" s="144">
        <f t="shared" ref="AL139:AL202" si="69">N139/F139</f>
        <v>-29.290928292740034</v>
      </c>
      <c r="AM139" s="144">
        <f t="shared" ref="AM139:AM202" si="70">O139/F139</f>
        <v>0.45965970561914199</v>
      </c>
      <c r="AN139" s="144">
        <f t="shared" ref="AN139:AN202" si="71">P139/F139</f>
        <v>-90.571015566423313</v>
      </c>
      <c r="AO139" s="144">
        <f t="shared" ref="AO139:AO202" si="72">Q139/F139</f>
        <v>34.69705405746808</v>
      </c>
      <c r="AP139" s="144">
        <f t="shared" ref="AP139:AP202" si="73">R139/F139</f>
        <v>-84.705230096076136</v>
      </c>
      <c r="AR139" s="144">
        <f t="shared" ref="AR139:AR188" si="74">T139/$G139</f>
        <v>-29.703315237807942</v>
      </c>
      <c r="AS139" s="144">
        <f t="shared" ref="AS139:AS188" si="75">U139/$G139</f>
        <v>-2.0704702598437144</v>
      </c>
      <c r="AT139" s="144">
        <f t="shared" ref="AT139:AT188" si="76">V139/$G139</f>
        <v>-29.98</v>
      </c>
      <c r="AU139" s="144">
        <f t="shared" ref="AU139:AU188" si="77">W139/$G139</f>
        <v>-11.48</v>
      </c>
      <c r="AV139" s="144">
        <f t="shared" ref="AV139:AV188" si="78">X139/$G139</f>
        <v>-91.84616478832055</v>
      </c>
      <c r="AW139" s="144">
        <f t="shared" ref="AW139:AW188" si="79">Y139/$G139</f>
        <v>49.701165016839184</v>
      </c>
      <c r="AX139" s="144">
        <f t="shared" ref="AX139:AX188" si="80">Z139/$G139</f>
        <v>-115.37878526913299</v>
      </c>
      <c r="AZ139" s="15">
        <f t="shared" si="56"/>
        <v>-30.232412006398608</v>
      </c>
      <c r="BA139" s="15">
        <f t="shared" si="57"/>
        <v>-4.3625682965445653</v>
      </c>
      <c r="BB139" s="15">
        <f t="shared" si="58"/>
        <v>-29.8</v>
      </c>
      <c r="BC139" s="15">
        <f t="shared" si="59"/>
        <v>-11.42</v>
      </c>
      <c r="BD139" s="15">
        <f t="shared" si="60"/>
        <v>-75.814980302943184</v>
      </c>
    </row>
    <row r="140" spans="1:56">
      <c r="A140" s="49">
        <v>423</v>
      </c>
      <c r="B140" s="53">
        <v>2</v>
      </c>
      <c r="C140" s="53">
        <v>2</v>
      </c>
      <c r="D140" s="11" t="s">
        <v>152</v>
      </c>
      <c r="E140" s="14">
        <v>20291</v>
      </c>
      <c r="F140" s="14">
        <v>20497</v>
      </c>
      <c r="G140" s="21">
        <v>20637</v>
      </c>
      <c r="H140" s="21">
        <v>20666</v>
      </c>
      <c r="I140" s="21"/>
      <c r="J140" s="15">
        <v>1467114.1862799476</v>
      </c>
      <c r="K140" s="21">
        <v>236839.6764921734</v>
      </c>
      <c r="L140" s="131">
        <f t="shared" si="61"/>
        <v>1703953.8627721211</v>
      </c>
      <c r="M140" s="131"/>
      <c r="N140" s="21">
        <v>2692273.7804819779</v>
      </c>
      <c r="O140" s="21">
        <v>662253.49914224225</v>
      </c>
      <c r="P140" s="21">
        <v>-1856434.1060649788</v>
      </c>
      <c r="Q140" s="15">
        <v>711185.51701592328</v>
      </c>
      <c r="R140" s="12">
        <f t="shared" si="62"/>
        <v>2209278.6905751647</v>
      </c>
      <c r="S140" s="15"/>
      <c r="T140" s="15">
        <v>2692273.7804819779</v>
      </c>
      <c r="U140" s="21">
        <v>303527.620550978</v>
      </c>
      <c r="V140" s="21">
        <v>-618697.26</v>
      </c>
      <c r="W140" s="21">
        <v>-236912.76</v>
      </c>
      <c r="X140" s="144">
        <f t="shared" si="63"/>
        <v>-1856434.1060649788</v>
      </c>
      <c r="Y140" s="15">
        <f t="shared" ref="Y140:Y188" si="81">G140/$G$10*277000000</f>
        <v>1025682.9424525102</v>
      </c>
      <c r="Z140" s="12">
        <f t="shared" si="64"/>
        <v>1309440.2174204872</v>
      </c>
      <c r="AA140" s="12"/>
      <c r="AB140" s="15">
        <v>2692273.7804819779</v>
      </c>
      <c r="AC140" s="21">
        <v>-48713.045795537735</v>
      </c>
      <c r="AD140" s="21">
        <v>-615846.80000000005</v>
      </c>
      <c r="AE140" s="21">
        <v>-236005.72</v>
      </c>
      <c r="AF140" s="131">
        <f t="shared" si="65"/>
        <v>1791708.2146864403</v>
      </c>
      <c r="AG140" s="164"/>
      <c r="AH140" s="15">
        <f t="shared" si="66"/>
        <v>72.303690615541257</v>
      </c>
      <c r="AI140" s="15">
        <f t="shared" si="67"/>
        <v>11.672153984139442</v>
      </c>
      <c r="AJ140" s="15">
        <f t="shared" si="68"/>
        <v>83.975844599680698</v>
      </c>
      <c r="AL140" s="144">
        <f t="shared" si="69"/>
        <v>131.34965021622568</v>
      </c>
      <c r="AM140" s="144">
        <f t="shared" si="70"/>
        <v>32.309776998694552</v>
      </c>
      <c r="AN140" s="144">
        <f t="shared" si="71"/>
        <v>-90.571015566423313</v>
      </c>
      <c r="AO140" s="144">
        <f t="shared" si="72"/>
        <v>34.69705405746808</v>
      </c>
      <c r="AP140" s="144">
        <f t="shared" si="73"/>
        <v>107.78546570596501</v>
      </c>
      <c r="AR140" s="144">
        <f t="shared" si="74"/>
        <v>130.45858315074759</v>
      </c>
      <c r="AS140" s="144">
        <f t="shared" si="75"/>
        <v>14.707933350340554</v>
      </c>
      <c r="AT140" s="144">
        <f t="shared" si="76"/>
        <v>-29.98</v>
      </c>
      <c r="AU140" s="144">
        <f t="shared" si="77"/>
        <v>-11.48</v>
      </c>
      <c r="AV140" s="144">
        <f t="shared" si="78"/>
        <v>-89.956587976206748</v>
      </c>
      <c r="AW140" s="144">
        <f t="shared" si="79"/>
        <v>49.701165016839184</v>
      </c>
      <c r="AX140" s="144">
        <f t="shared" si="80"/>
        <v>63.45109354172056</v>
      </c>
      <c r="AZ140" s="15">
        <f t="shared" si="56"/>
        <v>130.2755143947536</v>
      </c>
      <c r="BA140" s="15">
        <f t="shared" si="57"/>
        <v>-2.3571588984582279</v>
      </c>
      <c r="BB140" s="15">
        <f t="shared" si="58"/>
        <v>-29.8</v>
      </c>
      <c r="BC140" s="15">
        <f t="shared" si="59"/>
        <v>-11.42</v>
      </c>
      <c r="BD140" s="15">
        <f t="shared" si="60"/>
        <v>86.698355496295378</v>
      </c>
    </row>
    <row r="141" spans="1:56">
      <c r="A141" s="49">
        <v>425</v>
      </c>
      <c r="B141" s="53">
        <v>17</v>
      </c>
      <c r="C141" s="53">
        <v>17</v>
      </c>
      <c r="D141" s="11" t="s">
        <v>153</v>
      </c>
      <c r="E141" s="14">
        <v>10218</v>
      </c>
      <c r="F141" s="14">
        <v>10258</v>
      </c>
      <c r="G141" s="21">
        <v>10256</v>
      </c>
      <c r="H141" s="21">
        <v>10190</v>
      </c>
      <c r="I141" s="21"/>
      <c r="J141" s="15">
        <v>-1316064.6412269443</v>
      </c>
      <c r="K141" s="15">
        <v>-2001363.5326534815</v>
      </c>
      <c r="L141" s="131">
        <f t="shared" si="61"/>
        <v>-3317428.1738804257</v>
      </c>
      <c r="M141" s="131"/>
      <c r="N141" s="21">
        <v>-655908.62277299759</v>
      </c>
      <c r="O141" s="15">
        <v>-1449669.1636128903</v>
      </c>
      <c r="P141" s="15">
        <v>-929077.47768037033</v>
      </c>
      <c r="Q141" s="15">
        <v>355922.38052150758</v>
      </c>
      <c r="R141" s="12">
        <f t="shared" si="62"/>
        <v>-2678732.8835447505</v>
      </c>
      <c r="S141" s="15"/>
      <c r="T141" s="15">
        <v>-655908.62277299759</v>
      </c>
      <c r="U141" s="15">
        <v>-1321458.3660615019</v>
      </c>
      <c r="V141" s="15">
        <v>-307474.88</v>
      </c>
      <c r="W141" s="15">
        <v>-117738.88</v>
      </c>
      <c r="X141" s="144">
        <f t="shared" si="63"/>
        <v>-929077.47768037033</v>
      </c>
      <c r="Y141" s="15">
        <f t="shared" si="81"/>
        <v>509735.14841270266</v>
      </c>
      <c r="Z141" s="12">
        <f t="shared" si="64"/>
        <v>-2821923.0781021668</v>
      </c>
      <c r="AA141" s="12"/>
      <c r="AB141" s="15">
        <v>-655908.62277299759</v>
      </c>
      <c r="AC141" s="15">
        <v>-1190001.9566056086</v>
      </c>
      <c r="AD141" s="15">
        <v>-303662</v>
      </c>
      <c r="AE141" s="15">
        <v>-116369.8</v>
      </c>
      <c r="AF141" s="131">
        <f t="shared" si="65"/>
        <v>-2265942.3793786061</v>
      </c>
      <c r="AG141" s="164"/>
      <c r="AH141" s="15">
        <f t="shared" si="66"/>
        <v>-128.79865347689804</v>
      </c>
      <c r="AI141" s="15">
        <f t="shared" si="67"/>
        <v>-195.86646434267777</v>
      </c>
      <c r="AJ141" s="15">
        <f t="shared" si="68"/>
        <v>-324.66511781957581</v>
      </c>
      <c r="AL141" s="144">
        <f t="shared" si="69"/>
        <v>-63.941179837492456</v>
      </c>
      <c r="AM141" s="144">
        <f t="shared" si="70"/>
        <v>-141.32083872225485</v>
      </c>
      <c r="AN141" s="144">
        <f t="shared" si="71"/>
        <v>-90.571015566423313</v>
      </c>
      <c r="AO141" s="144">
        <f t="shared" si="72"/>
        <v>34.69705405746808</v>
      </c>
      <c r="AP141" s="144">
        <f t="shared" si="73"/>
        <v>-261.13598006870251</v>
      </c>
      <c r="AR141" s="144">
        <f t="shared" si="74"/>
        <v>-63.95364886632192</v>
      </c>
      <c r="AS141" s="144">
        <f t="shared" si="75"/>
        <v>-128.84734458477982</v>
      </c>
      <c r="AT141" s="144">
        <f t="shared" si="76"/>
        <v>-29.98</v>
      </c>
      <c r="AU141" s="144">
        <f t="shared" si="77"/>
        <v>-11.48</v>
      </c>
      <c r="AV141" s="144">
        <f t="shared" si="78"/>
        <v>-90.588677620940942</v>
      </c>
      <c r="AW141" s="144">
        <f t="shared" si="79"/>
        <v>49.701165016839184</v>
      </c>
      <c r="AX141" s="144">
        <f t="shared" si="80"/>
        <v>-275.14850605520348</v>
      </c>
      <c r="AZ141" s="15">
        <f t="shared" si="56"/>
        <v>-64.367872696074343</v>
      </c>
      <c r="BA141" s="15">
        <f t="shared" si="57"/>
        <v>-116.78135001036394</v>
      </c>
      <c r="BB141" s="15">
        <f t="shared" si="58"/>
        <v>-29.8</v>
      </c>
      <c r="BC141" s="15">
        <f t="shared" si="59"/>
        <v>-11.42</v>
      </c>
      <c r="BD141" s="15">
        <f t="shared" si="60"/>
        <v>-222.36922270643828</v>
      </c>
    </row>
    <row r="142" spans="1:56">
      <c r="A142" s="49">
        <v>426</v>
      </c>
      <c r="B142" s="53">
        <v>12</v>
      </c>
      <c r="C142" s="53">
        <v>12</v>
      </c>
      <c r="D142" s="11" t="s">
        <v>154</v>
      </c>
      <c r="E142" s="14">
        <v>11979</v>
      </c>
      <c r="F142" s="14">
        <v>11962</v>
      </c>
      <c r="G142" s="21">
        <v>11969</v>
      </c>
      <c r="H142" s="21">
        <v>11913</v>
      </c>
      <c r="I142" s="21"/>
      <c r="J142" s="15">
        <v>-310907.9001552905</v>
      </c>
      <c r="K142" s="21">
        <v>-327093.58533511113</v>
      </c>
      <c r="L142" s="131">
        <f t="shared" si="61"/>
        <v>-638001.48549040162</v>
      </c>
      <c r="M142" s="131"/>
      <c r="N142" s="21">
        <v>-1689718.2459034517</v>
      </c>
      <c r="O142" s="21">
        <v>-1116468.0942660593</v>
      </c>
      <c r="P142" s="21">
        <v>-1083410.4882055556</v>
      </c>
      <c r="Q142" s="15">
        <v>415046.16063543316</v>
      </c>
      <c r="R142" s="12">
        <f t="shared" si="62"/>
        <v>-3474550.6677396335</v>
      </c>
      <c r="S142" s="15"/>
      <c r="T142" s="15">
        <v>-1689718.2459034517</v>
      </c>
      <c r="U142" s="21">
        <v>-966959.65594380279</v>
      </c>
      <c r="V142" s="21">
        <v>-358830.62</v>
      </c>
      <c r="W142" s="21">
        <v>-137404.12</v>
      </c>
      <c r="X142" s="144">
        <f t="shared" si="63"/>
        <v>-1083410.4882055556</v>
      </c>
      <c r="Y142" s="15">
        <f t="shared" si="81"/>
        <v>594873.24408654822</v>
      </c>
      <c r="Z142" s="12">
        <f t="shared" si="64"/>
        <v>-3641449.8859662623</v>
      </c>
      <c r="AA142" s="12"/>
      <c r="AB142" s="15">
        <v>-1689718.2459034517</v>
      </c>
      <c r="AC142" s="21">
        <v>-813666.46332229814</v>
      </c>
      <c r="AD142" s="21">
        <v>-355007.4</v>
      </c>
      <c r="AE142" s="21">
        <v>-136046.46</v>
      </c>
      <c r="AF142" s="131">
        <f t="shared" si="65"/>
        <v>-2994438.5692257495</v>
      </c>
      <c r="AG142" s="164"/>
      <c r="AH142" s="15">
        <f t="shared" si="66"/>
        <v>-25.9544119004333</v>
      </c>
      <c r="AI142" s="15">
        <f t="shared" si="67"/>
        <v>-27.305583549136916</v>
      </c>
      <c r="AJ142" s="15">
        <f t="shared" si="68"/>
        <v>-53.259995449570219</v>
      </c>
      <c r="AL142" s="144">
        <f t="shared" si="69"/>
        <v>-141.25716819122653</v>
      </c>
      <c r="AM142" s="144">
        <f t="shared" si="70"/>
        <v>-93.334567318680769</v>
      </c>
      <c r="AN142" s="144">
        <f t="shared" si="71"/>
        <v>-90.571015566423313</v>
      </c>
      <c r="AO142" s="144">
        <f t="shared" si="72"/>
        <v>34.69705405746808</v>
      </c>
      <c r="AP142" s="144">
        <f t="shared" si="73"/>
        <v>-290.4656970188625</v>
      </c>
      <c r="AR142" s="144">
        <f t="shared" si="74"/>
        <v>-141.17455475841354</v>
      </c>
      <c r="AS142" s="144">
        <f t="shared" si="75"/>
        <v>-80.788675406784421</v>
      </c>
      <c r="AT142" s="144">
        <f t="shared" si="76"/>
        <v>-29.98</v>
      </c>
      <c r="AU142" s="144">
        <f t="shared" si="77"/>
        <v>-11.48</v>
      </c>
      <c r="AV142" s="144">
        <f t="shared" si="78"/>
        <v>-90.518045635020101</v>
      </c>
      <c r="AW142" s="144">
        <f t="shared" si="79"/>
        <v>49.701165016839184</v>
      </c>
      <c r="AX142" s="144">
        <f t="shared" si="80"/>
        <v>-304.2401107833789</v>
      </c>
      <c r="AZ142" s="15">
        <f t="shared" si="56"/>
        <v>-141.83818063489059</v>
      </c>
      <c r="BA142" s="15">
        <f t="shared" si="57"/>
        <v>-68.300718821648459</v>
      </c>
      <c r="BB142" s="15">
        <f t="shared" si="58"/>
        <v>-29.8</v>
      </c>
      <c r="BC142" s="15">
        <f t="shared" si="59"/>
        <v>-11.42</v>
      </c>
      <c r="BD142" s="15">
        <f t="shared" si="60"/>
        <v>-251.35889945653904</v>
      </c>
    </row>
    <row r="143" spans="1:56">
      <c r="A143" s="49">
        <v>430</v>
      </c>
      <c r="B143" s="53">
        <v>2</v>
      </c>
      <c r="C143" s="53">
        <v>2</v>
      </c>
      <c r="D143" s="11" t="s">
        <v>155</v>
      </c>
      <c r="E143" s="14">
        <v>15628</v>
      </c>
      <c r="F143" s="14">
        <v>15392</v>
      </c>
      <c r="G143" s="21">
        <v>15420</v>
      </c>
      <c r="H143" s="21">
        <v>15295</v>
      </c>
      <c r="I143" s="21"/>
      <c r="J143" s="15">
        <v>526365.95899723028</v>
      </c>
      <c r="K143" s="21">
        <v>244673.06313513551</v>
      </c>
      <c r="L143" s="131">
        <f t="shared" si="61"/>
        <v>771039.02213236573</v>
      </c>
      <c r="M143" s="131"/>
      <c r="N143" s="21">
        <v>1261488.4010607996</v>
      </c>
      <c r="O143" s="21">
        <v>439069.3801450734</v>
      </c>
      <c r="P143" s="21">
        <v>-1394069.0715983876</v>
      </c>
      <c r="Q143" s="15">
        <v>534057.05605254869</v>
      </c>
      <c r="R143" s="12">
        <f t="shared" si="62"/>
        <v>840545.76566003414</v>
      </c>
      <c r="S143" s="15"/>
      <c r="T143" s="15">
        <v>1261488.4010607996</v>
      </c>
      <c r="U143" s="21">
        <v>169688.06954953549</v>
      </c>
      <c r="V143" s="21">
        <v>-462291.60000000003</v>
      </c>
      <c r="W143" s="21">
        <v>-177021.6</v>
      </c>
      <c r="X143" s="144">
        <f t="shared" si="63"/>
        <v>-1394069.0715983876</v>
      </c>
      <c r="Y143" s="15">
        <f t="shared" si="81"/>
        <v>766391.96455966018</v>
      </c>
      <c r="Z143" s="12">
        <f t="shared" si="64"/>
        <v>164186.16357160755</v>
      </c>
      <c r="AA143" s="12"/>
      <c r="AB143" s="15">
        <v>1261488.4010607996</v>
      </c>
      <c r="AC143" s="21">
        <v>-65057.53915483415</v>
      </c>
      <c r="AD143" s="21">
        <v>-455791</v>
      </c>
      <c r="AE143" s="21">
        <v>-174668.9</v>
      </c>
      <c r="AF143" s="131">
        <f t="shared" si="65"/>
        <v>565970.96190596547</v>
      </c>
      <c r="AG143" s="164"/>
      <c r="AH143" s="15">
        <f t="shared" si="66"/>
        <v>33.680954632533293</v>
      </c>
      <c r="AI143" s="15">
        <f t="shared" si="67"/>
        <v>15.656070075194236</v>
      </c>
      <c r="AJ143" s="15">
        <f t="shared" si="68"/>
        <v>49.337024707727522</v>
      </c>
      <c r="AL143" s="144">
        <f t="shared" si="69"/>
        <v>81.957406513825333</v>
      </c>
      <c r="AM143" s="144">
        <f t="shared" si="70"/>
        <v>28.525817317117554</v>
      </c>
      <c r="AN143" s="144">
        <f t="shared" si="71"/>
        <v>-90.571015566423313</v>
      </c>
      <c r="AO143" s="144">
        <f t="shared" si="72"/>
        <v>34.69705405746808</v>
      </c>
      <c r="AP143" s="144">
        <f t="shared" si="73"/>
        <v>54.609262321987664</v>
      </c>
      <c r="AR143" s="144">
        <f t="shared" si="74"/>
        <v>81.808586320415017</v>
      </c>
      <c r="AS143" s="144">
        <f t="shared" si="75"/>
        <v>11.004414367674157</v>
      </c>
      <c r="AT143" s="144">
        <f t="shared" si="76"/>
        <v>-29.980000000000004</v>
      </c>
      <c r="AU143" s="144">
        <f t="shared" si="77"/>
        <v>-11.48</v>
      </c>
      <c r="AV143" s="144">
        <f t="shared" si="78"/>
        <v>-90.406554578364947</v>
      </c>
      <c r="AW143" s="144">
        <f t="shared" si="79"/>
        <v>49.701165016839184</v>
      </c>
      <c r="AX143" s="144">
        <f t="shared" si="80"/>
        <v>10.647611126563396</v>
      </c>
      <c r="AZ143" s="15">
        <f t="shared" si="56"/>
        <v>82.477175616920533</v>
      </c>
      <c r="BA143" s="15">
        <f t="shared" si="57"/>
        <v>-4.2535167803095231</v>
      </c>
      <c r="BB143" s="15">
        <f t="shared" si="58"/>
        <v>-29.8</v>
      </c>
      <c r="BC143" s="15">
        <f t="shared" si="59"/>
        <v>-11.42</v>
      </c>
      <c r="BD143" s="15">
        <f t="shared" si="60"/>
        <v>37.003658836611017</v>
      </c>
    </row>
    <row r="144" spans="1:56">
      <c r="A144" s="49">
        <v>433</v>
      </c>
      <c r="B144" s="53">
        <v>5</v>
      </c>
      <c r="C144" s="53">
        <v>5</v>
      </c>
      <c r="D144" s="11" t="s">
        <v>156</v>
      </c>
      <c r="E144" s="14">
        <v>7799</v>
      </c>
      <c r="F144" s="14">
        <v>7749</v>
      </c>
      <c r="G144" s="21">
        <v>7692</v>
      </c>
      <c r="H144" s="21">
        <v>7657</v>
      </c>
      <c r="I144" s="21"/>
      <c r="J144" s="15">
        <v>575408.2609469922</v>
      </c>
      <c r="K144" s="21">
        <v>516347.5080941855</v>
      </c>
      <c r="L144" s="131">
        <f t="shared" si="61"/>
        <v>1091755.7690411778</v>
      </c>
      <c r="M144" s="131"/>
      <c r="N144" s="21">
        <v>55291.691277203128</v>
      </c>
      <c r="O144" s="21">
        <v>21059.308798090573</v>
      </c>
      <c r="P144" s="21">
        <v>-701834.7996242143</v>
      </c>
      <c r="Q144" s="15">
        <v>268867.47189132014</v>
      </c>
      <c r="R144" s="12">
        <f t="shared" si="62"/>
        <v>-356616.32765760046</v>
      </c>
      <c r="S144" s="15"/>
      <c r="T144" s="15">
        <v>55291.691277203128</v>
      </c>
      <c r="U144" s="21">
        <v>-15821.325618705554</v>
      </c>
      <c r="V144" s="21">
        <v>-230606.16</v>
      </c>
      <c r="W144" s="21">
        <v>-88304.16</v>
      </c>
      <c r="X144" s="144">
        <f t="shared" si="63"/>
        <v>-701834.7996242143</v>
      </c>
      <c r="Y144" s="15">
        <f t="shared" si="81"/>
        <v>382301.36130952701</v>
      </c>
      <c r="Z144" s="12">
        <f t="shared" si="64"/>
        <v>-598973.39265618962</v>
      </c>
      <c r="AA144" s="12"/>
      <c r="AB144" s="15">
        <v>55291.691277203128</v>
      </c>
      <c r="AC144" s="21">
        <v>-32752.785272271947</v>
      </c>
      <c r="AD144" s="21">
        <v>-228178.6</v>
      </c>
      <c r="AE144" s="21">
        <v>-87442.94</v>
      </c>
      <c r="AF144" s="131">
        <f t="shared" si="65"/>
        <v>-293082.63399506884</v>
      </c>
      <c r="AG144" s="164"/>
      <c r="AH144" s="15">
        <f t="shared" si="66"/>
        <v>73.779748807153766</v>
      </c>
      <c r="AI144" s="15">
        <f t="shared" si="67"/>
        <v>66.206886535989938</v>
      </c>
      <c r="AJ144" s="15">
        <f t="shared" si="68"/>
        <v>139.98663534314372</v>
      </c>
      <c r="AL144" s="144">
        <f t="shared" si="69"/>
        <v>7.135332465763728</v>
      </c>
      <c r="AM144" s="144">
        <f t="shared" si="70"/>
        <v>2.7176808359905245</v>
      </c>
      <c r="AN144" s="144">
        <f t="shared" si="71"/>
        <v>-90.571015566423313</v>
      </c>
      <c r="AO144" s="144">
        <f t="shared" si="72"/>
        <v>34.69705405746808</v>
      </c>
      <c r="AP144" s="144">
        <f t="shared" si="73"/>
        <v>-46.020948207200988</v>
      </c>
      <c r="AR144" s="144">
        <f t="shared" si="74"/>
        <v>7.1882073943321796</v>
      </c>
      <c r="AS144" s="144">
        <f t="shared" si="75"/>
        <v>-2.0568546046159066</v>
      </c>
      <c r="AT144" s="144">
        <f t="shared" si="76"/>
        <v>-29.98</v>
      </c>
      <c r="AU144" s="144">
        <f t="shared" si="77"/>
        <v>-11.48</v>
      </c>
      <c r="AV144" s="144">
        <f t="shared" si="78"/>
        <v>-91.242173638093377</v>
      </c>
      <c r="AW144" s="144">
        <f t="shared" si="79"/>
        <v>49.701165016839184</v>
      </c>
      <c r="AX144" s="144">
        <f t="shared" si="80"/>
        <v>-77.869655831537912</v>
      </c>
      <c r="AZ144" s="15">
        <f t="shared" si="56"/>
        <v>7.221064552331609</v>
      </c>
      <c r="BA144" s="15">
        <f t="shared" si="57"/>
        <v>-4.2774957910763938</v>
      </c>
      <c r="BB144" s="15">
        <f t="shared" si="58"/>
        <v>-29.8</v>
      </c>
      <c r="BC144" s="15">
        <f t="shared" si="59"/>
        <v>-11.42</v>
      </c>
      <c r="BD144" s="15">
        <f t="shared" si="60"/>
        <v>-38.276431238744784</v>
      </c>
    </row>
    <row r="145" spans="1:56">
      <c r="A145" s="49">
        <v>434</v>
      </c>
      <c r="B145" s="53">
        <v>1</v>
      </c>
      <c r="C145" s="137">
        <v>32</v>
      </c>
      <c r="D145" s="11" t="s">
        <v>157</v>
      </c>
      <c r="E145" s="14">
        <v>14643</v>
      </c>
      <c r="F145" s="14">
        <v>14568</v>
      </c>
      <c r="G145" s="21">
        <v>14458</v>
      </c>
      <c r="H145" s="21">
        <v>14352</v>
      </c>
      <c r="I145" s="21"/>
      <c r="J145" s="15">
        <v>2242491.3071369282</v>
      </c>
      <c r="K145" s="21">
        <v>1430210.937575537</v>
      </c>
      <c r="L145" s="131">
        <f t="shared" si="61"/>
        <v>3672702.2447124654</v>
      </c>
      <c r="M145" s="131"/>
      <c r="N145" s="21">
        <v>2253525.4227396073</v>
      </c>
      <c r="O145" s="21">
        <v>1158393.5727888257</v>
      </c>
      <c r="P145" s="21">
        <v>-1319438.5547716548</v>
      </c>
      <c r="Q145" s="15">
        <v>505466.68350919499</v>
      </c>
      <c r="R145" s="12">
        <f t="shared" si="62"/>
        <v>2597947.1242659735</v>
      </c>
      <c r="S145" s="15"/>
      <c r="T145" s="15">
        <v>2253525.4227396073</v>
      </c>
      <c r="U145" s="21">
        <v>903433.40304117778</v>
      </c>
      <c r="V145" s="21">
        <v>-433450.84</v>
      </c>
      <c r="W145" s="21">
        <v>-165977.84</v>
      </c>
      <c r="X145" s="144">
        <f t="shared" si="63"/>
        <v>-1319438.5547716548</v>
      </c>
      <c r="Y145" s="15">
        <f t="shared" si="81"/>
        <v>718579.443813461</v>
      </c>
      <c r="Z145" s="12">
        <f t="shared" si="64"/>
        <v>1956671.0348225916</v>
      </c>
      <c r="AA145" s="12"/>
      <c r="AB145" s="15">
        <v>2253525.4227396073</v>
      </c>
      <c r="AC145" s="21">
        <v>653082.52109084162</v>
      </c>
      <c r="AD145" s="21">
        <v>-427689.60000000003</v>
      </c>
      <c r="AE145" s="21">
        <v>-163899.84</v>
      </c>
      <c r="AF145" s="131">
        <f t="shared" si="65"/>
        <v>2315018.5038304492</v>
      </c>
      <c r="AG145" s="164"/>
      <c r="AH145" s="15">
        <f t="shared" si="66"/>
        <v>153.14425371419301</v>
      </c>
      <c r="AI145" s="15">
        <f t="shared" si="67"/>
        <v>97.671989180873936</v>
      </c>
      <c r="AJ145" s="15">
        <f t="shared" si="68"/>
        <v>250.81624289506695</v>
      </c>
      <c r="AL145" s="144">
        <f t="shared" si="69"/>
        <v>154.69010315346014</v>
      </c>
      <c r="AM145" s="144">
        <f t="shared" si="70"/>
        <v>79.516307852061075</v>
      </c>
      <c r="AN145" s="144">
        <f t="shared" si="71"/>
        <v>-90.571015566423313</v>
      </c>
      <c r="AO145" s="144">
        <f t="shared" si="72"/>
        <v>34.69705405746808</v>
      </c>
      <c r="AP145" s="144">
        <f t="shared" si="73"/>
        <v>178.332449496566</v>
      </c>
      <c r="AR145" s="144">
        <f t="shared" si="74"/>
        <v>155.86702329088445</v>
      </c>
      <c r="AS145" s="144">
        <f t="shared" si="75"/>
        <v>62.486748031621097</v>
      </c>
      <c r="AT145" s="144">
        <f t="shared" si="76"/>
        <v>-29.98</v>
      </c>
      <c r="AU145" s="144">
        <f t="shared" si="77"/>
        <v>-11.48</v>
      </c>
      <c r="AV145" s="144">
        <f t="shared" si="78"/>
        <v>-91.260102003849411</v>
      </c>
      <c r="AW145" s="144">
        <f t="shared" si="79"/>
        <v>49.701165016839191</v>
      </c>
      <c r="AX145" s="144">
        <f t="shared" si="80"/>
        <v>135.33483433549534</v>
      </c>
      <c r="AZ145" s="15">
        <f t="shared" si="56"/>
        <v>157.01821507382994</v>
      </c>
      <c r="BA145" s="15">
        <f t="shared" si="57"/>
        <v>45.504634970097662</v>
      </c>
      <c r="BB145" s="15">
        <f t="shared" si="58"/>
        <v>-29.8</v>
      </c>
      <c r="BC145" s="15">
        <f t="shared" si="59"/>
        <v>-11.42</v>
      </c>
      <c r="BD145" s="15">
        <f t="shared" si="60"/>
        <v>161.30285004392761</v>
      </c>
    </row>
    <row r="146" spans="1:56">
      <c r="A146" s="49">
        <v>435</v>
      </c>
      <c r="B146" s="53">
        <v>13</v>
      </c>
      <c r="C146" s="53">
        <v>13</v>
      </c>
      <c r="D146" s="11" t="s">
        <v>158</v>
      </c>
      <c r="E146" s="14">
        <v>703</v>
      </c>
      <c r="F146" s="14">
        <v>692</v>
      </c>
      <c r="G146" s="21">
        <v>702</v>
      </c>
      <c r="H146" s="21">
        <v>711</v>
      </c>
      <c r="I146" s="21"/>
      <c r="J146" s="15">
        <v>281995.3078204405</v>
      </c>
      <c r="K146" s="21">
        <v>342305.30156898953</v>
      </c>
      <c r="L146" s="131">
        <f t="shared" si="61"/>
        <v>624300.60938943003</v>
      </c>
      <c r="M146" s="131"/>
      <c r="N146" s="21">
        <v>386514.52093453839</v>
      </c>
      <c r="O146" s="21">
        <v>398689.41760600469</v>
      </c>
      <c r="P146" s="21">
        <v>-62675.142771964929</v>
      </c>
      <c r="Q146" s="15">
        <v>24010.361407767912</v>
      </c>
      <c r="R146" s="12">
        <f t="shared" si="62"/>
        <v>746539.15717634605</v>
      </c>
      <c r="S146" s="15"/>
      <c r="T146" s="15">
        <v>386514.52093453839</v>
      </c>
      <c r="U146" s="21">
        <v>386578.45951530093</v>
      </c>
      <c r="V146" s="21">
        <v>-21045.96</v>
      </c>
      <c r="W146" s="21">
        <v>-8058.96</v>
      </c>
      <c r="X146" s="144">
        <f t="shared" si="63"/>
        <v>-62675.142771964929</v>
      </c>
      <c r="Y146" s="15">
        <f t="shared" si="81"/>
        <v>34890.217841821104</v>
      </c>
      <c r="Z146" s="12">
        <f t="shared" si="64"/>
        <v>716203.13551969558</v>
      </c>
      <c r="AA146" s="12"/>
      <c r="AB146" s="15">
        <v>386514.52093453839</v>
      </c>
      <c r="AC146" s="21">
        <v>374686.44892293186</v>
      </c>
      <c r="AD146" s="21">
        <v>-21187.8</v>
      </c>
      <c r="AE146" s="21">
        <v>-8119.62</v>
      </c>
      <c r="AF146" s="131">
        <f t="shared" si="65"/>
        <v>731893.54985747021</v>
      </c>
      <c r="AG146" s="164"/>
      <c r="AH146" s="15">
        <f t="shared" si="66"/>
        <v>401.13130557672901</v>
      </c>
      <c r="AI146" s="15">
        <f t="shared" si="67"/>
        <v>486.92077036840618</v>
      </c>
      <c r="AJ146" s="15">
        <f t="shared" si="68"/>
        <v>888.05207594513513</v>
      </c>
      <c r="AL146" s="144">
        <f t="shared" si="69"/>
        <v>558.54699557014214</v>
      </c>
      <c r="AM146" s="144">
        <f t="shared" si="70"/>
        <v>576.14077688729003</v>
      </c>
      <c r="AN146" s="144">
        <f t="shared" si="71"/>
        <v>-90.571015566423313</v>
      </c>
      <c r="AO146" s="144">
        <f t="shared" si="72"/>
        <v>34.69705405746808</v>
      </c>
      <c r="AP146" s="144">
        <f t="shared" si="73"/>
        <v>1078.8138109484769</v>
      </c>
      <c r="AR146" s="144">
        <f t="shared" si="74"/>
        <v>550.59048566173556</v>
      </c>
      <c r="AS146" s="144">
        <f t="shared" si="75"/>
        <v>550.68156626111238</v>
      </c>
      <c r="AT146" s="144">
        <f t="shared" si="76"/>
        <v>-29.98</v>
      </c>
      <c r="AU146" s="144">
        <f t="shared" si="77"/>
        <v>-11.48</v>
      </c>
      <c r="AV146" s="144">
        <f t="shared" si="78"/>
        <v>-89.280830159494201</v>
      </c>
      <c r="AW146" s="144">
        <f t="shared" si="79"/>
        <v>49.701165016839177</v>
      </c>
      <c r="AX146" s="144">
        <f t="shared" si="80"/>
        <v>1020.2323867801931</v>
      </c>
      <c r="AZ146" s="15">
        <f t="shared" si="56"/>
        <v>543.62098584323257</v>
      </c>
      <c r="BA146" s="15">
        <f t="shared" si="57"/>
        <v>526.98516022915874</v>
      </c>
      <c r="BB146" s="15">
        <f t="shared" si="58"/>
        <v>-29.8</v>
      </c>
      <c r="BC146" s="15">
        <f t="shared" si="59"/>
        <v>-11.42</v>
      </c>
      <c r="BD146" s="15">
        <f t="shared" si="60"/>
        <v>1029.3861460723913</v>
      </c>
    </row>
    <row r="147" spans="1:56">
      <c r="A147" s="49">
        <v>436</v>
      </c>
      <c r="B147" s="53">
        <v>17</v>
      </c>
      <c r="C147" s="53">
        <v>17</v>
      </c>
      <c r="D147" s="11" t="s">
        <v>159</v>
      </c>
      <c r="E147" s="14">
        <v>2018</v>
      </c>
      <c r="F147" s="14">
        <v>1988</v>
      </c>
      <c r="G147" s="21">
        <v>2033</v>
      </c>
      <c r="H147" s="21">
        <v>2008</v>
      </c>
      <c r="I147" s="21"/>
      <c r="J147" s="15">
        <v>348525.13529645506</v>
      </c>
      <c r="K147" s="21">
        <v>75530.87929921945</v>
      </c>
      <c r="L147" s="131">
        <f t="shared" si="61"/>
        <v>424056.01459567453</v>
      </c>
      <c r="M147" s="131"/>
      <c r="N147" s="21">
        <v>-93853.417441251542</v>
      </c>
      <c r="O147" s="21">
        <v>-197935.69140400569</v>
      </c>
      <c r="P147" s="21">
        <v>-180055.17894604953</v>
      </c>
      <c r="Q147" s="15">
        <v>68977.743466246538</v>
      </c>
      <c r="R147" s="12">
        <f t="shared" si="62"/>
        <v>-402866.54432506021</v>
      </c>
      <c r="S147" s="15"/>
      <c r="T147" s="15">
        <v>-93853.417441251542</v>
      </c>
      <c r="U147" s="21">
        <v>-173088.44383799279</v>
      </c>
      <c r="V147" s="21">
        <v>-60949.340000000004</v>
      </c>
      <c r="W147" s="21">
        <v>-23338.84</v>
      </c>
      <c r="X147" s="144">
        <f t="shared" si="63"/>
        <v>-180055.17894604953</v>
      </c>
      <c r="Y147" s="15">
        <f t="shared" si="81"/>
        <v>101042.46847923406</v>
      </c>
      <c r="Z147" s="12">
        <f t="shared" si="64"/>
        <v>-430242.75174605986</v>
      </c>
      <c r="AA147" s="12"/>
      <c r="AB147" s="15">
        <v>-93853.417441251542</v>
      </c>
      <c r="AC147" s="21">
        <v>-147612.19681144613</v>
      </c>
      <c r="AD147" s="21">
        <v>-59838.400000000001</v>
      </c>
      <c r="AE147" s="21">
        <v>-22931.360000000001</v>
      </c>
      <c r="AF147" s="131">
        <f t="shared" si="65"/>
        <v>-324235.37425269769</v>
      </c>
      <c r="AG147" s="164"/>
      <c r="AH147" s="15">
        <f t="shared" si="66"/>
        <v>172.70819390309964</v>
      </c>
      <c r="AI147" s="15">
        <f t="shared" si="67"/>
        <v>37.428582407938279</v>
      </c>
      <c r="AJ147" s="15">
        <f t="shared" si="68"/>
        <v>210.13677631103792</v>
      </c>
      <c r="AL147" s="144">
        <f t="shared" si="69"/>
        <v>-47.209968531816671</v>
      </c>
      <c r="AM147" s="144">
        <f t="shared" si="70"/>
        <v>-99.565237124751349</v>
      </c>
      <c r="AN147" s="144">
        <f t="shared" si="71"/>
        <v>-90.571015566423313</v>
      </c>
      <c r="AO147" s="144">
        <f t="shared" si="72"/>
        <v>34.69705405746808</v>
      </c>
      <c r="AP147" s="144">
        <f t="shared" si="73"/>
        <v>-202.64916716552324</v>
      </c>
      <c r="AR147" s="144">
        <f t="shared" si="74"/>
        <v>-46.164986444294904</v>
      </c>
      <c r="AS147" s="144">
        <f t="shared" si="75"/>
        <v>-85.139421464826754</v>
      </c>
      <c r="AT147" s="144">
        <f t="shared" si="76"/>
        <v>-29.98</v>
      </c>
      <c r="AU147" s="144">
        <f t="shared" si="77"/>
        <v>-11.48</v>
      </c>
      <c r="AV147" s="144">
        <f t="shared" si="78"/>
        <v>-88.566246407304249</v>
      </c>
      <c r="AW147" s="144">
        <f t="shared" si="79"/>
        <v>49.701165016839184</v>
      </c>
      <c r="AX147" s="144">
        <f t="shared" si="80"/>
        <v>-211.62948929958674</v>
      </c>
      <c r="AZ147" s="15">
        <f t="shared" ref="AZ147:AZ158" si="82">AB147/$H147</f>
        <v>-46.739749721738818</v>
      </c>
      <c r="BA147" s="15">
        <f t="shared" ref="BA147:BA158" si="83">AC147/$H147</f>
        <v>-73.51205020490346</v>
      </c>
      <c r="BB147" s="15">
        <f t="shared" ref="BB147:BB158" si="84">AD147/$H147</f>
        <v>-29.8</v>
      </c>
      <c r="BC147" s="15">
        <f t="shared" ref="BC147:BC158" si="85">AE147/$H147</f>
        <v>-11.42</v>
      </c>
      <c r="BD147" s="15">
        <f t="shared" ref="BD147:BD158" si="86">AF147/$H147</f>
        <v>-161.47179992664226</v>
      </c>
    </row>
    <row r="148" spans="1:56">
      <c r="A148" s="49">
        <v>440</v>
      </c>
      <c r="B148" s="53">
        <v>15</v>
      </c>
      <c r="C148" s="53">
        <v>15</v>
      </c>
      <c r="D148" s="11" t="s">
        <v>160</v>
      </c>
      <c r="E148" s="14">
        <v>5622</v>
      </c>
      <c r="F148" s="14">
        <v>5732</v>
      </c>
      <c r="G148" s="21">
        <v>5843</v>
      </c>
      <c r="H148" s="21">
        <v>5884</v>
      </c>
      <c r="I148" s="21"/>
      <c r="J148" s="15">
        <v>-1326489.8967506385</v>
      </c>
      <c r="K148" s="21">
        <v>-1382275.9321918038</v>
      </c>
      <c r="L148" s="131">
        <f t="shared" si="61"/>
        <v>-2708765.8289424423</v>
      </c>
      <c r="M148" s="131"/>
      <c r="N148" s="21">
        <v>-1088842.0824706783</v>
      </c>
      <c r="O148" s="21">
        <v>-1161086.4604951169</v>
      </c>
      <c r="P148" s="21">
        <v>-519153.06122673844</v>
      </c>
      <c r="Q148" s="15">
        <v>198883.51385740703</v>
      </c>
      <c r="R148" s="12">
        <f t="shared" si="62"/>
        <v>-2570198.0903351265</v>
      </c>
      <c r="S148" s="15"/>
      <c r="T148" s="15">
        <v>-1088842.0824706783</v>
      </c>
      <c r="U148" s="21">
        <v>-1089444.3965874782</v>
      </c>
      <c r="V148" s="21">
        <v>-175173.14</v>
      </c>
      <c r="W148" s="21">
        <v>-67077.64</v>
      </c>
      <c r="X148" s="144">
        <f t="shared" si="63"/>
        <v>-519153.06122673844</v>
      </c>
      <c r="Y148" s="15">
        <f t="shared" si="81"/>
        <v>290403.90719339135</v>
      </c>
      <c r="Z148" s="12">
        <f t="shared" si="64"/>
        <v>-2649286.413091504</v>
      </c>
      <c r="AA148" s="12"/>
      <c r="AB148" s="15">
        <v>-1088842.0824706783</v>
      </c>
      <c r="AC148" s="21">
        <v>-1015988.7386618416</v>
      </c>
      <c r="AD148" s="21">
        <v>-175343.2</v>
      </c>
      <c r="AE148" s="21">
        <v>-67195.28</v>
      </c>
      <c r="AF148" s="131">
        <f t="shared" si="65"/>
        <v>-2347369.3011325197</v>
      </c>
      <c r="AG148" s="164"/>
      <c r="AH148" s="15">
        <f t="shared" si="66"/>
        <v>-235.94626409652054</v>
      </c>
      <c r="AI148" s="15">
        <f t="shared" si="67"/>
        <v>-245.86907367339094</v>
      </c>
      <c r="AJ148" s="15">
        <f t="shared" si="68"/>
        <v>-481.81533776991148</v>
      </c>
      <c r="AL148" s="144">
        <f t="shared" si="69"/>
        <v>-189.95849310374709</v>
      </c>
      <c r="AM148" s="144">
        <f t="shared" si="70"/>
        <v>-202.56218780445167</v>
      </c>
      <c r="AN148" s="144">
        <f t="shared" si="71"/>
        <v>-90.571015566423313</v>
      </c>
      <c r="AO148" s="144">
        <f t="shared" si="72"/>
        <v>34.69705405746808</v>
      </c>
      <c r="AP148" s="144">
        <f t="shared" si="73"/>
        <v>-448.39464241715393</v>
      </c>
      <c r="AR148" s="144">
        <f t="shared" si="74"/>
        <v>-186.34983441223315</v>
      </c>
      <c r="AS148" s="144">
        <f t="shared" si="75"/>
        <v>-186.45291743752836</v>
      </c>
      <c r="AT148" s="144">
        <f t="shared" si="76"/>
        <v>-29.980000000000004</v>
      </c>
      <c r="AU148" s="144">
        <f t="shared" si="77"/>
        <v>-11.48</v>
      </c>
      <c r="AV148" s="144">
        <f t="shared" si="78"/>
        <v>-88.850429783799157</v>
      </c>
      <c r="AW148" s="144">
        <f t="shared" si="79"/>
        <v>49.701165016839184</v>
      </c>
      <c r="AX148" s="144">
        <f t="shared" si="80"/>
        <v>-453.41201661672153</v>
      </c>
      <c r="AZ148" s="15">
        <f t="shared" si="82"/>
        <v>-185.05133964491472</v>
      </c>
      <c r="BA148" s="15">
        <f t="shared" si="83"/>
        <v>-172.66973804586024</v>
      </c>
      <c r="BB148" s="15">
        <f t="shared" si="84"/>
        <v>-29.8</v>
      </c>
      <c r="BC148" s="15">
        <f t="shared" si="85"/>
        <v>-11.42</v>
      </c>
      <c r="BD148" s="15">
        <f t="shared" si="86"/>
        <v>-398.94107769077493</v>
      </c>
    </row>
    <row r="149" spans="1:56">
      <c r="A149" s="49">
        <v>441</v>
      </c>
      <c r="B149" s="53">
        <v>9</v>
      </c>
      <c r="C149" s="53">
        <v>9</v>
      </c>
      <c r="D149" s="11" t="s">
        <v>161</v>
      </c>
      <c r="E149" s="14">
        <v>4473</v>
      </c>
      <c r="F149" s="14">
        <v>4421</v>
      </c>
      <c r="G149" s="21">
        <v>4396</v>
      </c>
      <c r="H149" s="21">
        <v>4358</v>
      </c>
      <c r="I149" s="21"/>
      <c r="J149" s="15">
        <v>-678572.22119244223</v>
      </c>
      <c r="K149" s="21">
        <v>-193986.58508298401</v>
      </c>
      <c r="L149" s="131">
        <f t="shared" si="61"/>
        <v>-872558.80627542618</v>
      </c>
      <c r="M149" s="131"/>
      <c r="N149" s="21">
        <v>-829996.46312295948</v>
      </c>
      <c r="O149" s="21">
        <v>-247162.28629509846</v>
      </c>
      <c r="P149" s="21">
        <v>-400414.45981915749</v>
      </c>
      <c r="Q149" s="15">
        <v>153395.67598806639</v>
      </c>
      <c r="R149" s="12">
        <f t="shared" si="62"/>
        <v>-1324177.5332491491</v>
      </c>
      <c r="S149" s="15"/>
      <c r="T149" s="15">
        <v>-829996.46312295948</v>
      </c>
      <c r="U149" s="21">
        <v>-191905.90727631422</v>
      </c>
      <c r="V149" s="21">
        <v>-131792.08000000002</v>
      </c>
      <c r="W149" s="21">
        <v>-50466.080000000002</v>
      </c>
      <c r="X149" s="144">
        <f t="shared" si="63"/>
        <v>-400414.45981915749</v>
      </c>
      <c r="Y149" s="15">
        <f t="shared" si="81"/>
        <v>218486.32141402503</v>
      </c>
      <c r="Z149" s="12">
        <f t="shared" si="64"/>
        <v>-1386088.6688044062</v>
      </c>
      <c r="AA149" s="12"/>
      <c r="AB149" s="15">
        <v>-829996.46312295948</v>
      </c>
      <c r="AC149" s="21">
        <v>-135250.73217351604</v>
      </c>
      <c r="AD149" s="21">
        <v>-129868.40000000001</v>
      </c>
      <c r="AE149" s="21">
        <v>-49768.36</v>
      </c>
      <c r="AF149" s="131">
        <f t="shared" si="65"/>
        <v>-1144883.9552964757</v>
      </c>
      <c r="AG149" s="164"/>
      <c r="AH149" s="15">
        <f t="shared" si="66"/>
        <v>-151.70405123908836</v>
      </c>
      <c r="AI149" s="15">
        <f t="shared" si="67"/>
        <v>-43.368340058793649</v>
      </c>
      <c r="AJ149" s="15">
        <f t="shared" si="68"/>
        <v>-195.07239129788201</v>
      </c>
      <c r="AL149" s="144">
        <f t="shared" si="69"/>
        <v>-187.73953022460066</v>
      </c>
      <c r="AM149" s="144">
        <f t="shared" si="70"/>
        <v>-55.906420786043533</v>
      </c>
      <c r="AN149" s="144">
        <f t="shared" si="71"/>
        <v>-90.571015566423313</v>
      </c>
      <c r="AO149" s="144">
        <f t="shared" si="72"/>
        <v>34.69705405746808</v>
      </c>
      <c r="AP149" s="144">
        <f t="shared" si="73"/>
        <v>-299.51991251959942</v>
      </c>
      <c r="AR149" s="144">
        <f t="shared" si="74"/>
        <v>-188.80720271222918</v>
      </c>
      <c r="AS149" s="144">
        <f t="shared" si="75"/>
        <v>-43.654664985512788</v>
      </c>
      <c r="AT149" s="144">
        <f t="shared" si="76"/>
        <v>-29.980000000000004</v>
      </c>
      <c r="AU149" s="144">
        <f t="shared" si="77"/>
        <v>-11.48</v>
      </c>
      <c r="AV149" s="144">
        <f t="shared" si="78"/>
        <v>-91.086091860590869</v>
      </c>
      <c r="AW149" s="144">
        <f t="shared" si="79"/>
        <v>49.701165016839177</v>
      </c>
      <c r="AX149" s="144">
        <f t="shared" si="80"/>
        <v>-315.30679454149367</v>
      </c>
      <c r="AZ149" s="15">
        <f t="shared" si="82"/>
        <v>-190.45352526915087</v>
      </c>
      <c r="BA149" s="15">
        <f t="shared" si="83"/>
        <v>-31.035046391352921</v>
      </c>
      <c r="BB149" s="15">
        <f t="shared" si="84"/>
        <v>-29.8</v>
      </c>
      <c r="BC149" s="15">
        <f t="shared" si="85"/>
        <v>-11.42</v>
      </c>
      <c r="BD149" s="15">
        <f t="shared" si="86"/>
        <v>-262.70857166050382</v>
      </c>
    </row>
    <row r="150" spans="1:56">
      <c r="A150" s="49">
        <v>444</v>
      </c>
      <c r="B150" s="53">
        <v>1</v>
      </c>
      <c r="C150" s="137">
        <v>34</v>
      </c>
      <c r="D150" s="11" t="s">
        <v>162</v>
      </c>
      <c r="E150" s="14">
        <v>45988</v>
      </c>
      <c r="F150" s="14">
        <v>45811</v>
      </c>
      <c r="G150" s="21">
        <v>45645</v>
      </c>
      <c r="H150" s="21">
        <v>45687</v>
      </c>
      <c r="I150" s="21"/>
      <c r="J150" s="15">
        <v>1741465.0762853224</v>
      </c>
      <c r="K150" s="21">
        <v>3958693.2397983586</v>
      </c>
      <c r="L150" s="131">
        <f t="shared" si="61"/>
        <v>5700158.3160836808</v>
      </c>
      <c r="M150" s="131"/>
      <c r="N150" s="21">
        <v>2478386.7976316563</v>
      </c>
      <c r="O150" s="21">
        <v>3572348.5998611343</v>
      </c>
      <c r="P150" s="21">
        <v>-4149148.7941134186</v>
      </c>
      <c r="Q150" s="15">
        <v>1589506.7434266701</v>
      </c>
      <c r="R150" s="12">
        <f t="shared" si="62"/>
        <v>3491093.3468060419</v>
      </c>
      <c r="S150" s="15"/>
      <c r="T150" s="15">
        <v>2478386.7976316563</v>
      </c>
      <c r="U150" s="21">
        <v>2770592.6734258309</v>
      </c>
      <c r="V150" s="21">
        <v>-1368437.1</v>
      </c>
      <c r="W150" s="21">
        <v>-524004.60000000003</v>
      </c>
      <c r="X150" s="144">
        <f t="shared" si="63"/>
        <v>-4149148.7941134186</v>
      </c>
      <c r="Y150" s="15">
        <f t="shared" si="81"/>
        <v>2268609.6771936244</v>
      </c>
      <c r="Z150" s="12">
        <f t="shared" si="64"/>
        <v>1475998.6541376933</v>
      </c>
      <c r="AA150" s="12"/>
      <c r="AB150" s="15">
        <v>2478386.7976316563</v>
      </c>
      <c r="AC150" s="21">
        <v>1983331.2612191553</v>
      </c>
      <c r="AD150" s="21">
        <v>-1361472.6</v>
      </c>
      <c r="AE150" s="21">
        <v>-521745.54</v>
      </c>
      <c r="AF150" s="131">
        <f t="shared" si="65"/>
        <v>2578499.9188508117</v>
      </c>
      <c r="AG150" s="164"/>
      <c r="AH150" s="15">
        <f t="shared" si="66"/>
        <v>37.867815001420425</v>
      </c>
      <c r="AI150" s="15">
        <f t="shared" si="67"/>
        <v>86.081004605513584</v>
      </c>
      <c r="AJ150" s="15">
        <f t="shared" si="68"/>
        <v>123.94881960693399</v>
      </c>
      <c r="AL150" s="144">
        <f t="shared" si="69"/>
        <v>54.100255345477208</v>
      </c>
      <c r="AM150" s="144">
        <f t="shared" si="70"/>
        <v>77.980148869510259</v>
      </c>
      <c r="AN150" s="144">
        <f t="shared" si="71"/>
        <v>-90.571015566423313</v>
      </c>
      <c r="AO150" s="144">
        <f t="shared" si="72"/>
        <v>34.69705405746808</v>
      </c>
      <c r="AP150" s="144">
        <f t="shared" si="73"/>
        <v>76.20644270603222</v>
      </c>
      <c r="AR150" s="144">
        <f t="shared" si="74"/>
        <v>54.29700509654193</v>
      </c>
      <c r="AS150" s="144">
        <f t="shared" si="75"/>
        <v>60.698711215375852</v>
      </c>
      <c r="AT150" s="144">
        <f t="shared" si="76"/>
        <v>-29.98</v>
      </c>
      <c r="AU150" s="144">
        <f t="shared" si="77"/>
        <v>-11.48</v>
      </c>
      <c r="AV150" s="144">
        <f t="shared" si="78"/>
        <v>-90.900400791180161</v>
      </c>
      <c r="AW150" s="144">
        <f t="shared" si="79"/>
        <v>49.701165016839184</v>
      </c>
      <c r="AX150" s="144">
        <f t="shared" si="80"/>
        <v>32.336480537576804</v>
      </c>
      <c r="AZ150" s="15">
        <f t="shared" si="82"/>
        <v>54.247089929994445</v>
      </c>
      <c r="BA150" s="15">
        <f t="shared" si="83"/>
        <v>43.411282448380398</v>
      </c>
      <c r="BB150" s="15">
        <f t="shared" si="84"/>
        <v>-29.8</v>
      </c>
      <c r="BC150" s="15">
        <f t="shared" si="85"/>
        <v>-11.42</v>
      </c>
      <c r="BD150" s="15">
        <f t="shared" si="86"/>
        <v>56.438372378374851</v>
      </c>
    </row>
    <row r="151" spans="1:56">
      <c r="A151" s="49">
        <v>445</v>
      </c>
      <c r="B151" s="53">
        <v>2</v>
      </c>
      <c r="C151" s="53">
        <v>2</v>
      </c>
      <c r="D151" s="11" t="s">
        <v>163</v>
      </c>
      <c r="E151" s="14">
        <v>15086</v>
      </c>
      <c r="F151" s="14">
        <v>14991</v>
      </c>
      <c r="G151" s="21">
        <v>14999</v>
      </c>
      <c r="H151" s="21">
        <v>14868</v>
      </c>
      <c r="I151" s="21"/>
      <c r="J151" s="15">
        <v>-3399389.9714153982</v>
      </c>
      <c r="K151" s="21">
        <v>-222476.07213752993</v>
      </c>
      <c r="L151" s="131">
        <f t="shared" si="61"/>
        <v>-3621866.0435529281</v>
      </c>
      <c r="M151" s="131"/>
      <c r="N151" s="21">
        <v>-4499630.5183719164</v>
      </c>
      <c r="O151" s="21">
        <v>-793600.92866613599</v>
      </c>
      <c r="P151" s="21">
        <v>-1357750.0943562519</v>
      </c>
      <c r="Q151" s="15">
        <v>520143.53737550398</v>
      </c>
      <c r="R151" s="12">
        <f t="shared" si="62"/>
        <v>-6130838.0040188003</v>
      </c>
      <c r="S151" s="15"/>
      <c r="T151" s="15">
        <v>-4499630.5183719164</v>
      </c>
      <c r="U151" s="21">
        <v>-606234.18406749435</v>
      </c>
      <c r="V151" s="21">
        <v>-449670.02</v>
      </c>
      <c r="W151" s="21">
        <v>-172188.52000000002</v>
      </c>
      <c r="X151" s="144">
        <f t="shared" si="63"/>
        <v>-1357750.0943562519</v>
      </c>
      <c r="Y151" s="15">
        <f t="shared" si="81"/>
        <v>745467.77408757096</v>
      </c>
      <c r="Z151" s="12">
        <f t="shared" si="64"/>
        <v>-6340005.562708091</v>
      </c>
      <c r="AA151" s="12"/>
      <c r="AB151" s="15">
        <v>-4499630.5183719164</v>
      </c>
      <c r="AC151" s="21">
        <v>-414124.31526721222</v>
      </c>
      <c r="AD151" s="21">
        <v>-443066.4</v>
      </c>
      <c r="AE151" s="21">
        <v>-169792.56</v>
      </c>
      <c r="AF151" s="131">
        <f t="shared" si="65"/>
        <v>-5526613.7936391281</v>
      </c>
      <c r="AG151" s="164"/>
      <c r="AH151" s="15">
        <f t="shared" si="66"/>
        <v>-225.33408268695467</v>
      </c>
      <c r="AI151" s="15">
        <f t="shared" si="67"/>
        <v>-14.747187600260501</v>
      </c>
      <c r="AJ151" s="15">
        <f t="shared" si="68"/>
        <v>-240.08127028721518</v>
      </c>
      <c r="AL151" s="144">
        <f t="shared" si="69"/>
        <v>-300.15546116816199</v>
      </c>
      <c r="AM151" s="144">
        <f t="shared" si="70"/>
        <v>-52.938491672746046</v>
      </c>
      <c r="AN151" s="144">
        <f t="shared" si="71"/>
        <v>-90.571015566423313</v>
      </c>
      <c r="AO151" s="144">
        <f t="shared" si="72"/>
        <v>34.69705405746808</v>
      </c>
      <c r="AP151" s="144">
        <f t="shared" si="73"/>
        <v>-408.96791434986329</v>
      </c>
      <c r="AR151" s="144">
        <f t="shared" si="74"/>
        <v>-299.99536758263326</v>
      </c>
      <c r="AS151" s="144">
        <f t="shared" si="75"/>
        <v>-40.41830682495462</v>
      </c>
      <c r="AT151" s="144">
        <f t="shared" si="76"/>
        <v>-29.98</v>
      </c>
      <c r="AU151" s="144">
        <f t="shared" si="77"/>
        <v>-11.48</v>
      </c>
      <c r="AV151" s="144">
        <f t="shared" si="78"/>
        <v>-90.522707804270411</v>
      </c>
      <c r="AW151" s="144">
        <f t="shared" si="79"/>
        <v>49.701165016839184</v>
      </c>
      <c r="AX151" s="144">
        <f t="shared" si="80"/>
        <v>-422.69521719501904</v>
      </c>
      <c r="AZ151" s="15">
        <f t="shared" si="82"/>
        <v>-302.63858746111896</v>
      </c>
      <c r="BA151" s="15">
        <f t="shared" si="83"/>
        <v>-27.853397583213091</v>
      </c>
      <c r="BB151" s="15">
        <f t="shared" si="84"/>
        <v>-29.8</v>
      </c>
      <c r="BC151" s="15">
        <f t="shared" si="85"/>
        <v>-11.42</v>
      </c>
      <c r="BD151" s="15">
        <f t="shared" si="86"/>
        <v>-371.71198504433198</v>
      </c>
    </row>
    <row r="152" spans="1:56">
      <c r="A152" s="49">
        <v>475</v>
      </c>
      <c r="B152" s="53">
        <v>15</v>
      </c>
      <c r="C152" s="53">
        <v>15</v>
      </c>
      <c r="D152" s="11" t="s">
        <v>164</v>
      </c>
      <c r="E152" s="14">
        <v>5487</v>
      </c>
      <c r="F152" s="14">
        <v>5479</v>
      </c>
      <c r="G152" s="21">
        <v>5456</v>
      </c>
      <c r="H152" s="21">
        <v>5415</v>
      </c>
      <c r="I152" s="21"/>
      <c r="J152" s="15">
        <v>-1220835.1691205476</v>
      </c>
      <c r="K152" s="21">
        <v>-942752.72653293004</v>
      </c>
      <c r="L152" s="131">
        <f t="shared" si="61"/>
        <v>-2163587.8956534779</v>
      </c>
      <c r="M152" s="131"/>
      <c r="N152" s="21">
        <v>-1368804.3046799542</v>
      </c>
      <c r="O152" s="21">
        <v>-981932.40847028233</v>
      </c>
      <c r="P152" s="21">
        <v>-496238.59428843332</v>
      </c>
      <c r="Q152" s="15">
        <v>190105.1591808676</v>
      </c>
      <c r="R152" s="12">
        <f t="shared" si="62"/>
        <v>-2656870.1482578027</v>
      </c>
      <c r="S152" s="15"/>
      <c r="T152" s="15">
        <v>-1368804.3046799542</v>
      </c>
      <c r="U152" s="21">
        <v>-913452.49427803652</v>
      </c>
      <c r="V152" s="21">
        <v>-163570.88</v>
      </c>
      <c r="W152" s="21">
        <v>-62634.880000000005</v>
      </c>
      <c r="X152" s="144">
        <f t="shared" si="63"/>
        <v>-496238.59428843332</v>
      </c>
      <c r="Y152" s="15">
        <f t="shared" si="81"/>
        <v>271169.55633187457</v>
      </c>
      <c r="Z152" s="12">
        <f t="shared" si="64"/>
        <v>-2733531.5969145494</v>
      </c>
      <c r="AA152" s="12"/>
      <c r="AB152" s="15">
        <v>-1368804.3046799542</v>
      </c>
      <c r="AC152" s="21">
        <v>-843239.03479189507</v>
      </c>
      <c r="AD152" s="21">
        <v>-161367</v>
      </c>
      <c r="AE152" s="21">
        <v>-61839.3</v>
      </c>
      <c r="AF152" s="131">
        <f t="shared" si="65"/>
        <v>-2435249.639471849</v>
      </c>
      <c r="AG152" s="164"/>
      <c r="AH152" s="15">
        <f t="shared" si="66"/>
        <v>-222.49593022062103</v>
      </c>
      <c r="AI152" s="15">
        <f t="shared" si="67"/>
        <v>-171.81569647037179</v>
      </c>
      <c r="AJ152" s="15">
        <f t="shared" si="68"/>
        <v>-394.31162669099285</v>
      </c>
      <c r="AL152" s="144">
        <f t="shared" si="69"/>
        <v>-249.8273963642917</v>
      </c>
      <c r="AM152" s="144">
        <f t="shared" si="70"/>
        <v>-179.21744998545032</v>
      </c>
      <c r="AN152" s="144">
        <f t="shared" si="71"/>
        <v>-90.571015566423313</v>
      </c>
      <c r="AO152" s="144">
        <f t="shared" si="72"/>
        <v>34.69705405746808</v>
      </c>
      <c r="AP152" s="144">
        <f t="shared" si="73"/>
        <v>-484.91880785869733</v>
      </c>
      <c r="AR152" s="144">
        <f t="shared" si="74"/>
        <v>-250.88055437682445</v>
      </c>
      <c r="AS152" s="144">
        <f t="shared" si="75"/>
        <v>-167.42164484568119</v>
      </c>
      <c r="AT152" s="144">
        <f t="shared" si="76"/>
        <v>-29.98</v>
      </c>
      <c r="AU152" s="144">
        <f t="shared" si="77"/>
        <v>-11.48</v>
      </c>
      <c r="AV152" s="144">
        <f t="shared" si="78"/>
        <v>-90.952821533803757</v>
      </c>
      <c r="AW152" s="144">
        <f t="shared" si="79"/>
        <v>49.701165016839184</v>
      </c>
      <c r="AX152" s="144">
        <f t="shared" si="80"/>
        <v>-501.01385573947022</v>
      </c>
      <c r="AZ152" s="15">
        <f t="shared" si="82"/>
        <v>-252.78011166758156</v>
      </c>
      <c r="BA152" s="15">
        <f t="shared" si="83"/>
        <v>-155.7228134426399</v>
      </c>
      <c r="BB152" s="15">
        <f t="shared" si="84"/>
        <v>-29.8</v>
      </c>
      <c r="BC152" s="15">
        <f t="shared" si="85"/>
        <v>-11.42</v>
      </c>
      <c r="BD152" s="15">
        <f t="shared" si="86"/>
        <v>-449.72292511022141</v>
      </c>
    </row>
    <row r="153" spans="1:56">
      <c r="A153" s="49">
        <v>480</v>
      </c>
      <c r="B153" s="53">
        <v>2</v>
      </c>
      <c r="C153" s="53">
        <v>2</v>
      </c>
      <c r="D153" s="11" t="s">
        <v>165</v>
      </c>
      <c r="E153" s="14">
        <v>1990</v>
      </c>
      <c r="F153" s="14">
        <v>1978</v>
      </c>
      <c r="G153" s="21">
        <v>1930</v>
      </c>
      <c r="H153" s="21">
        <v>1910</v>
      </c>
      <c r="I153" s="21"/>
      <c r="J153" s="15">
        <v>261707.27360177401</v>
      </c>
      <c r="K153" s="21">
        <v>74941.251000869946</v>
      </c>
      <c r="L153" s="131">
        <f t="shared" si="61"/>
        <v>336648.52460264397</v>
      </c>
      <c r="M153" s="131"/>
      <c r="N153" s="21">
        <v>111836.96442156307</v>
      </c>
      <c r="O153" s="21">
        <v>-3545.877234525467</v>
      </c>
      <c r="P153" s="21">
        <v>-179149.46879038532</v>
      </c>
      <c r="Q153" s="15">
        <v>68630.772925671859</v>
      </c>
      <c r="R153" s="12">
        <f t="shared" si="62"/>
        <v>-2227.6086776758602</v>
      </c>
      <c r="S153" s="15"/>
      <c r="T153" s="15">
        <v>111836.96442156307</v>
      </c>
      <c r="U153" s="21">
        <v>-4038.5316910310476</v>
      </c>
      <c r="V153" s="21">
        <v>-57861.4</v>
      </c>
      <c r="W153" s="21">
        <v>-22156.400000000001</v>
      </c>
      <c r="X153" s="144">
        <f t="shared" si="63"/>
        <v>-179149.46879038532</v>
      </c>
      <c r="Y153" s="15">
        <f t="shared" si="81"/>
        <v>95923.248482499621</v>
      </c>
      <c r="Z153" s="12">
        <f t="shared" si="64"/>
        <v>-55445.587577353697</v>
      </c>
      <c r="AA153" s="12"/>
      <c r="AB153" s="15">
        <v>111836.96442156307</v>
      </c>
      <c r="AC153" s="21">
        <v>-8360.4348004328185</v>
      </c>
      <c r="AD153" s="21">
        <v>-56918</v>
      </c>
      <c r="AE153" s="21">
        <v>-21812.2</v>
      </c>
      <c r="AF153" s="131">
        <f t="shared" si="65"/>
        <v>24746.329621130248</v>
      </c>
      <c r="AG153" s="164"/>
      <c r="AH153" s="15">
        <f t="shared" si="66"/>
        <v>131.51119276471056</v>
      </c>
      <c r="AI153" s="15">
        <f t="shared" si="67"/>
        <v>37.658920100939675</v>
      </c>
      <c r="AJ153" s="15">
        <f t="shared" si="68"/>
        <v>169.17011286565022</v>
      </c>
      <c r="AL153" s="144">
        <f t="shared" si="69"/>
        <v>56.540426906755847</v>
      </c>
      <c r="AM153" s="144">
        <f t="shared" si="70"/>
        <v>-1.7926578536529156</v>
      </c>
      <c r="AN153" s="144">
        <f t="shared" si="71"/>
        <v>-90.571015566423313</v>
      </c>
      <c r="AO153" s="144">
        <f t="shared" si="72"/>
        <v>34.69705405746808</v>
      </c>
      <c r="AP153" s="144">
        <f t="shared" si="73"/>
        <v>-1.1261924558523055</v>
      </c>
      <c r="AR153" s="144">
        <f t="shared" si="74"/>
        <v>57.946613689929052</v>
      </c>
      <c r="AS153" s="144">
        <f t="shared" si="75"/>
        <v>-2.0925034668554652</v>
      </c>
      <c r="AT153" s="144">
        <f t="shared" si="76"/>
        <v>-29.98</v>
      </c>
      <c r="AU153" s="144">
        <f t="shared" si="77"/>
        <v>-11.48</v>
      </c>
      <c r="AV153" s="144">
        <f t="shared" si="78"/>
        <v>-92.823558958748876</v>
      </c>
      <c r="AW153" s="144">
        <f t="shared" si="79"/>
        <v>49.701165016839184</v>
      </c>
      <c r="AX153" s="144">
        <f t="shared" si="80"/>
        <v>-28.728283718836114</v>
      </c>
      <c r="AZ153" s="15">
        <f t="shared" si="82"/>
        <v>58.553384513907368</v>
      </c>
      <c r="BA153" s="15">
        <f t="shared" si="83"/>
        <v>-4.3771909949910048</v>
      </c>
      <c r="BB153" s="15">
        <f t="shared" si="84"/>
        <v>-29.8</v>
      </c>
      <c r="BC153" s="15">
        <f t="shared" si="85"/>
        <v>-11.42</v>
      </c>
      <c r="BD153" s="15">
        <f t="shared" si="86"/>
        <v>12.95619351891636</v>
      </c>
    </row>
    <row r="154" spans="1:56">
      <c r="A154" s="49">
        <v>481</v>
      </c>
      <c r="B154" s="53">
        <v>2</v>
      </c>
      <c r="C154" s="53">
        <v>2</v>
      </c>
      <c r="D154" s="11" t="s">
        <v>166</v>
      </c>
      <c r="E154" s="14">
        <v>9612</v>
      </c>
      <c r="F154" s="14">
        <v>9642</v>
      </c>
      <c r="G154" s="21">
        <v>9619</v>
      </c>
      <c r="H154" s="21">
        <v>9592</v>
      </c>
      <c r="I154" s="21"/>
      <c r="J154" s="15">
        <v>180558.41929749332</v>
      </c>
      <c r="K154" s="21">
        <v>31496.55409443851</v>
      </c>
      <c r="L154" s="131">
        <f t="shared" si="61"/>
        <v>212054.97339193182</v>
      </c>
      <c r="M154" s="131"/>
      <c r="N154" s="21">
        <v>328508.05771031545</v>
      </c>
      <c r="O154" s="21">
        <v>4432.0388815797669</v>
      </c>
      <c r="P154" s="21">
        <v>-873285.73209145362</v>
      </c>
      <c r="Q154" s="15">
        <v>334548.99522210722</v>
      </c>
      <c r="R154" s="12">
        <f t="shared" si="62"/>
        <v>-205796.6402774512</v>
      </c>
      <c r="S154" s="15"/>
      <c r="T154" s="15">
        <v>328508.05771031545</v>
      </c>
      <c r="U154" s="21">
        <v>-19686.310700162467</v>
      </c>
      <c r="V154" s="21">
        <v>-288377.62</v>
      </c>
      <c r="W154" s="21">
        <v>-110426.12000000001</v>
      </c>
      <c r="X154" s="144">
        <f t="shared" si="63"/>
        <v>-873285.73209145362</v>
      </c>
      <c r="Y154" s="15">
        <f t="shared" si="81"/>
        <v>478075.50629697612</v>
      </c>
      <c r="Z154" s="12">
        <f t="shared" si="64"/>
        <v>-485192.21878432459</v>
      </c>
      <c r="AA154" s="12"/>
      <c r="AB154" s="15">
        <v>328508.05771031545</v>
      </c>
      <c r="AC154" s="21">
        <v>-40753.949618692233</v>
      </c>
      <c r="AD154" s="21">
        <v>-285841.60000000003</v>
      </c>
      <c r="AE154" s="21">
        <v>-109540.64</v>
      </c>
      <c r="AF154" s="131">
        <f t="shared" si="65"/>
        <v>-107628.1319083768</v>
      </c>
      <c r="AG154" s="164"/>
      <c r="AH154" s="15">
        <f t="shared" si="66"/>
        <v>18.784687817050909</v>
      </c>
      <c r="AI154" s="15">
        <f t="shared" si="67"/>
        <v>3.2767950576819089</v>
      </c>
      <c r="AJ154" s="15">
        <f t="shared" si="68"/>
        <v>22.061482874732814</v>
      </c>
      <c r="AL154" s="144">
        <f t="shared" si="69"/>
        <v>34.070530772693992</v>
      </c>
      <c r="AM154" s="144">
        <f t="shared" si="70"/>
        <v>0.45965970561914199</v>
      </c>
      <c r="AN154" s="144">
        <f t="shared" si="71"/>
        <v>-90.571015566423313</v>
      </c>
      <c r="AO154" s="144">
        <f t="shared" si="72"/>
        <v>34.69705405746808</v>
      </c>
      <c r="AP154" s="144">
        <f t="shared" si="73"/>
        <v>-21.343771030642106</v>
      </c>
      <c r="AR154" s="144">
        <f t="shared" si="74"/>
        <v>34.151996851056808</v>
      </c>
      <c r="AS154" s="144">
        <f t="shared" si="75"/>
        <v>-2.0466067886643589</v>
      </c>
      <c r="AT154" s="144">
        <f t="shared" si="76"/>
        <v>-29.98</v>
      </c>
      <c r="AU154" s="144">
        <f t="shared" si="77"/>
        <v>-11.48</v>
      </c>
      <c r="AV154" s="144">
        <f t="shared" si="78"/>
        <v>-90.787580007428389</v>
      </c>
      <c r="AW154" s="144">
        <f t="shared" si="79"/>
        <v>49.701165016839184</v>
      </c>
      <c r="AX154" s="144">
        <f t="shared" si="80"/>
        <v>-50.441024928196754</v>
      </c>
      <c r="AZ154" s="15">
        <f t="shared" si="82"/>
        <v>34.248129452701775</v>
      </c>
      <c r="BA154" s="15">
        <f t="shared" si="83"/>
        <v>-4.2487437050346362</v>
      </c>
      <c r="BB154" s="15">
        <f t="shared" si="84"/>
        <v>-29.800000000000004</v>
      </c>
      <c r="BC154" s="15">
        <f t="shared" si="85"/>
        <v>-11.42</v>
      </c>
      <c r="BD154" s="15">
        <f t="shared" si="86"/>
        <v>-11.220614252332862</v>
      </c>
    </row>
    <row r="155" spans="1:56">
      <c r="A155" s="49">
        <v>483</v>
      </c>
      <c r="B155" s="53">
        <v>17</v>
      </c>
      <c r="C155" s="53">
        <v>17</v>
      </c>
      <c r="D155" s="11" t="s">
        <v>167</v>
      </c>
      <c r="E155" s="14">
        <v>1076</v>
      </c>
      <c r="F155" s="14">
        <v>1067</v>
      </c>
      <c r="G155" s="21">
        <v>1055</v>
      </c>
      <c r="H155" s="21">
        <v>1059</v>
      </c>
      <c r="I155" s="21"/>
      <c r="J155" s="15">
        <v>-80834.448165230875</v>
      </c>
      <c r="K155" s="21">
        <v>-199561.12783781782</v>
      </c>
      <c r="L155" s="131">
        <f t="shared" si="61"/>
        <v>-280395.57600304869</v>
      </c>
      <c r="M155" s="131"/>
      <c r="N155" s="21">
        <v>-212018.61245962916</v>
      </c>
      <c r="O155" s="21">
        <v>-275470.68724682397</v>
      </c>
      <c r="P155" s="21">
        <v>-96639.273609373675</v>
      </c>
      <c r="Q155" s="15">
        <v>37021.756679318438</v>
      </c>
      <c r="R155" s="12">
        <f t="shared" si="62"/>
        <v>-547106.81663650833</v>
      </c>
      <c r="S155" s="15"/>
      <c r="T155" s="15">
        <v>-212018.61245962916</v>
      </c>
      <c r="U155" s="21">
        <v>-262134.66453407961</v>
      </c>
      <c r="V155" s="21">
        <v>-31628.9</v>
      </c>
      <c r="W155" s="21">
        <v>-12111.4</v>
      </c>
      <c r="X155" s="144">
        <f t="shared" si="63"/>
        <v>-96639.273609373675</v>
      </c>
      <c r="Y155" s="15">
        <f t="shared" si="81"/>
        <v>52434.729092765345</v>
      </c>
      <c r="Z155" s="12">
        <f t="shared" si="64"/>
        <v>-562098.1215103172</v>
      </c>
      <c r="AA155" s="12"/>
      <c r="AB155" s="15">
        <v>-212018.61245962916</v>
      </c>
      <c r="AC155" s="21">
        <v>-248461.04502838277</v>
      </c>
      <c r="AD155" s="21">
        <v>-31558.2</v>
      </c>
      <c r="AE155" s="21">
        <v>-12093.78</v>
      </c>
      <c r="AF155" s="131">
        <f t="shared" si="65"/>
        <v>-504131.63748801197</v>
      </c>
      <c r="AG155" s="164"/>
      <c r="AH155" s="15">
        <f t="shared" si="66"/>
        <v>-75.124951826422745</v>
      </c>
      <c r="AI155" s="15">
        <f t="shared" si="67"/>
        <v>-185.46573219128049</v>
      </c>
      <c r="AJ155" s="15">
        <f t="shared" si="68"/>
        <v>-260.59068401770321</v>
      </c>
      <c r="AL155" s="144">
        <f t="shared" si="69"/>
        <v>-198.705353757853</v>
      </c>
      <c r="AM155" s="144">
        <f t="shared" si="70"/>
        <v>-258.17309020320897</v>
      </c>
      <c r="AN155" s="144">
        <f t="shared" si="71"/>
        <v>-90.571015566423313</v>
      </c>
      <c r="AO155" s="144">
        <f t="shared" si="72"/>
        <v>34.69705405746808</v>
      </c>
      <c r="AP155" s="144">
        <f t="shared" si="73"/>
        <v>-512.75240547001715</v>
      </c>
      <c r="AR155" s="144">
        <f t="shared" si="74"/>
        <v>-200.96550944040678</v>
      </c>
      <c r="AS155" s="144">
        <f t="shared" si="75"/>
        <v>-248.46887633562048</v>
      </c>
      <c r="AT155" s="144">
        <f t="shared" si="76"/>
        <v>-29.98</v>
      </c>
      <c r="AU155" s="144">
        <f t="shared" si="77"/>
        <v>-11.48</v>
      </c>
      <c r="AV155" s="144">
        <f t="shared" si="78"/>
        <v>-91.601207212676471</v>
      </c>
      <c r="AW155" s="144">
        <f t="shared" si="79"/>
        <v>49.701165016839191</v>
      </c>
      <c r="AX155" s="144">
        <f t="shared" si="80"/>
        <v>-532.79442797186459</v>
      </c>
      <c r="AZ155" s="15">
        <f t="shared" si="82"/>
        <v>-200.20643291749684</v>
      </c>
      <c r="BA155" s="15">
        <f t="shared" si="83"/>
        <v>-234.61855054615936</v>
      </c>
      <c r="BB155" s="15">
        <f t="shared" si="84"/>
        <v>-29.8</v>
      </c>
      <c r="BC155" s="15">
        <f t="shared" si="85"/>
        <v>-11.42</v>
      </c>
      <c r="BD155" s="15">
        <f t="shared" si="86"/>
        <v>-476.04498346365625</v>
      </c>
    </row>
    <row r="156" spans="1:56">
      <c r="A156" s="49">
        <v>484</v>
      </c>
      <c r="B156" s="53">
        <v>4</v>
      </c>
      <c r="C156" s="53">
        <v>4</v>
      </c>
      <c r="D156" s="11" t="s">
        <v>168</v>
      </c>
      <c r="E156" s="14">
        <v>3055</v>
      </c>
      <c r="F156" s="14">
        <v>2967</v>
      </c>
      <c r="G156" s="21">
        <v>2966</v>
      </c>
      <c r="H156" s="21">
        <v>2904</v>
      </c>
      <c r="I156" s="21"/>
      <c r="J156" s="15">
        <v>-353441.73405280849</v>
      </c>
      <c r="K156" s="21">
        <v>137353.20232779079</v>
      </c>
      <c r="L156" s="131">
        <f t="shared" si="61"/>
        <v>-216088.5317250177</v>
      </c>
      <c r="M156" s="131"/>
      <c r="N156" s="21">
        <v>-370876.19512735825</v>
      </c>
      <c r="O156" s="21">
        <v>68537.646507680751</v>
      </c>
      <c r="P156" s="21">
        <v>-268724.20318557799</v>
      </c>
      <c r="Q156" s="15">
        <v>102946.15938850779</v>
      </c>
      <c r="R156" s="12">
        <f t="shared" si="62"/>
        <v>-468116.59241674765</v>
      </c>
      <c r="S156" s="15"/>
      <c r="T156" s="15">
        <v>-370876.19512735825</v>
      </c>
      <c r="U156" s="21">
        <v>16611.038624562185</v>
      </c>
      <c r="V156" s="21">
        <v>-88920.680000000008</v>
      </c>
      <c r="W156" s="21">
        <v>-34049.68</v>
      </c>
      <c r="X156" s="144">
        <f t="shared" si="63"/>
        <v>-268724.20318557799</v>
      </c>
      <c r="Y156" s="15">
        <f t="shared" si="81"/>
        <v>147413.65543994503</v>
      </c>
      <c r="Z156" s="12">
        <f t="shared" si="64"/>
        <v>-598546.06424842903</v>
      </c>
      <c r="AA156" s="12"/>
      <c r="AB156" s="15">
        <v>-370876.19512735825</v>
      </c>
      <c r="AC156" s="21">
        <v>-12540.652200649229</v>
      </c>
      <c r="AD156" s="21">
        <v>-86539.199999999997</v>
      </c>
      <c r="AE156" s="21">
        <v>-33163.68</v>
      </c>
      <c r="AF156" s="131">
        <f t="shared" si="65"/>
        <v>-503119.72732800746</v>
      </c>
      <c r="AG156" s="164"/>
      <c r="AH156" s="15">
        <f t="shared" si="66"/>
        <v>-115.69287530370163</v>
      </c>
      <c r="AI156" s="15">
        <f t="shared" si="67"/>
        <v>44.960131694857871</v>
      </c>
      <c r="AJ156" s="15">
        <f t="shared" si="68"/>
        <v>-70.732743608843762</v>
      </c>
      <c r="AL156" s="144">
        <f t="shared" si="69"/>
        <v>-125.00040280665934</v>
      </c>
      <c r="AM156" s="144">
        <f t="shared" si="70"/>
        <v>23.099981970906892</v>
      </c>
      <c r="AN156" s="144">
        <f t="shared" si="71"/>
        <v>-90.571015566423327</v>
      </c>
      <c r="AO156" s="144">
        <f t="shared" si="72"/>
        <v>34.69705405746808</v>
      </c>
      <c r="AP156" s="144">
        <f t="shared" si="73"/>
        <v>-157.77438234470767</v>
      </c>
      <c r="AR156" s="144">
        <f t="shared" si="74"/>
        <v>-125.04254724455774</v>
      </c>
      <c r="AS156" s="144">
        <f t="shared" si="75"/>
        <v>5.6004850386251466</v>
      </c>
      <c r="AT156" s="144">
        <f t="shared" si="76"/>
        <v>-29.980000000000004</v>
      </c>
      <c r="AU156" s="144">
        <f t="shared" si="77"/>
        <v>-11.48</v>
      </c>
      <c r="AV156" s="144">
        <f t="shared" si="78"/>
        <v>-90.601551984348617</v>
      </c>
      <c r="AW156" s="144">
        <f t="shared" si="79"/>
        <v>49.701165016839184</v>
      </c>
      <c r="AX156" s="144">
        <f t="shared" si="80"/>
        <v>-201.80244917344203</v>
      </c>
      <c r="AZ156" s="15">
        <f t="shared" si="82"/>
        <v>-127.71218840473769</v>
      </c>
      <c r="BA156" s="15">
        <f t="shared" si="83"/>
        <v>-4.3184064051822411</v>
      </c>
      <c r="BB156" s="15">
        <f t="shared" si="84"/>
        <v>-29.8</v>
      </c>
      <c r="BC156" s="15">
        <f t="shared" si="85"/>
        <v>-11.42</v>
      </c>
      <c r="BD156" s="15">
        <f t="shared" si="86"/>
        <v>-173.25059480991993</v>
      </c>
    </row>
    <row r="157" spans="1:56">
      <c r="A157" s="49">
        <v>489</v>
      </c>
      <c r="B157" s="53">
        <v>8</v>
      </c>
      <c r="C157" s="53">
        <v>8</v>
      </c>
      <c r="D157" s="11" t="s">
        <v>169</v>
      </c>
      <c r="E157" s="14">
        <v>1835</v>
      </c>
      <c r="F157" s="14">
        <v>1791</v>
      </c>
      <c r="G157" s="21">
        <v>1752</v>
      </c>
      <c r="H157" s="21">
        <v>1703</v>
      </c>
      <c r="I157" s="21"/>
      <c r="J157" s="15">
        <v>741397.29173486971</v>
      </c>
      <c r="K157" s="21">
        <v>436512.14291764138</v>
      </c>
      <c r="L157" s="131">
        <f t="shared" si="61"/>
        <v>1177909.434652511</v>
      </c>
      <c r="M157" s="131"/>
      <c r="N157" s="21">
        <v>633509.21216143866</v>
      </c>
      <c r="O157" s="21">
        <v>330104.97979658458</v>
      </c>
      <c r="P157" s="21">
        <v>-162212.68887946414</v>
      </c>
      <c r="Q157" s="15">
        <v>62142.423816925329</v>
      </c>
      <c r="R157" s="12">
        <f t="shared" si="62"/>
        <v>863543.92689548444</v>
      </c>
      <c r="S157" s="15"/>
      <c r="T157" s="15">
        <v>633509.21216143866</v>
      </c>
      <c r="U157" s="21">
        <v>298760.00011385273</v>
      </c>
      <c r="V157" s="21">
        <v>-52524.959999999999</v>
      </c>
      <c r="W157" s="21">
        <v>-20112.96</v>
      </c>
      <c r="X157" s="144">
        <f t="shared" si="63"/>
        <v>-162212.68887946414</v>
      </c>
      <c r="Y157" s="15">
        <f t="shared" si="81"/>
        <v>87076.441109502251</v>
      </c>
      <c r="Z157" s="12">
        <f t="shared" si="64"/>
        <v>784495.04450532945</v>
      </c>
      <c r="AA157" s="12"/>
      <c r="AB157" s="15">
        <v>633509.21216143866</v>
      </c>
      <c r="AC157" s="21">
        <v>267981.68946221547</v>
      </c>
      <c r="AD157" s="21">
        <v>-50749.4</v>
      </c>
      <c r="AE157" s="21">
        <v>-19448.259999999998</v>
      </c>
      <c r="AF157" s="131">
        <f t="shared" si="65"/>
        <v>831293.24162365415</v>
      </c>
      <c r="AG157" s="164"/>
      <c r="AH157" s="15">
        <f t="shared" si="66"/>
        <v>404.03122165387992</v>
      </c>
      <c r="AI157" s="15">
        <f t="shared" si="67"/>
        <v>237.88127679435499</v>
      </c>
      <c r="AJ157" s="15">
        <f t="shared" si="68"/>
        <v>641.91249844823494</v>
      </c>
      <c r="AL157" s="144">
        <f t="shared" si="69"/>
        <v>353.71815307729685</v>
      </c>
      <c r="AM157" s="144">
        <f t="shared" si="70"/>
        <v>184.31322155029849</v>
      </c>
      <c r="AN157" s="144">
        <f t="shared" si="71"/>
        <v>-90.571015566423313</v>
      </c>
      <c r="AO157" s="144">
        <f t="shared" si="72"/>
        <v>34.69705405746808</v>
      </c>
      <c r="AP157" s="144">
        <f t="shared" si="73"/>
        <v>482.15741311864014</v>
      </c>
      <c r="AR157" s="144">
        <f t="shared" si="74"/>
        <v>361.59201607388053</v>
      </c>
      <c r="AS157" s="144">
        <f t="shared" si="75"/>
        <v>170.52511422023557</v>
      </c>
      <c r="AT157" s="144">
        <f t="shared" si="76"/>
        <v>-29.98</v>
      </c>
      <c r="AU157" s="144">
        <f t="shared" si="77"/>
        <v>-11.479999999999999</v>
      </c>
      <c r="AV157" s="144">
        <f t="shared" si="78"/>
        <v>-92.587151186908756</v>
      </c>
      <c r="AW157" s="144">
        <f t="shared" si="79"/>
        <v>49.701165016839184</v>
      </c>
      <c r="AX157" s="144">
        <f t="shared" si="80"/>
        <v>447.77114412404649</v>
      </c>
      <c r="AZ157" s="15">
        <f t="shared" si="82"/>
        <v>371.99601418757408</v>
      </c>
      <c r="BA157" s="15">
        <f t="shared" si="83"/>
        <v>157.35859627845886</v>
      </c>
      <c r="BB157" s="15">
        <f t="shared" si="84"/>
        <v>-29.8</v>
      </c>
      <c r="BC157" s="15">
        <f t="shared" si="85"/>
        <v>-11.42</v>
      </c>
      <c r="BD157" s="15">
        <f t="shared" si="86"/>
        <v>488.134610466033</v>
      </c>
    </row>
    <row r="158" spans="1:56">
      <c r="A158" s="49">
        <v>491</v>
      </c>
      <c r="B158" s="53">
        <v>10</v>
      </c>
      <c r="C158" s="53">
        <v>10</v>
      </c>
      <c r="D158" s="11" t="s">
        <v>170</v>
      </c>
      <c r="E158" s="14">
        <v>52122</v>
      </c>
      <c r="F158" s="14">
        <v>51980</v>
      </c>
      <c r="G158" s="21">
        <v>51919</v>
      </c>
      <c r="H158" s="21">
        <v>51890</v>
      </c>
      <c r="I158" s="21"/>
      <c r="J158" s="15">
        <v>-9833567.5417955555</v>
      </c>
      <c r="K158" s="21">
        <v>-4067803.3941691201</v>
      </c>
      <c r="L158" s="131">
        <f t="shared" si="61"/>
        <v>-13901370.935964676</v>
      </c>
      <c r="M158" s="131"/>
      <c r="N158" s="21">
        <v>-12122341.839662476</v>
      </c>
      <c r="O158" s="21">
        <v>-5029793.2100910293</v>
      </c>
      <c r="P158" s="21">
        <v>-4707881.3891426837</v>
      </c>
      <c r="Q158" s="15">
        <v>1803552.8699071908</v>
      </c>
      <c r="R158" s="12">
        <f t="shared" si="62"/>
        <v>-20056463.568989001</v>
      </c>
      <c r="S158" s="15"/>
      <c r="T158" s="15">
        <v>-12122341.839662476</v>
      </c>
      <c r="U158" s="21">
        <v>-4380115.1776557425</v>
      </c>
      <c r="V158" s="21">
        <v>-1556531.62</v>
      </c>
      <c r="W158" s="21">
        <v>-596030.12</v>
      </c>
      <c r="X158" s="144">
        <f t="shared" si="63"/>
        <v>-4707881.3891426837</v>
      </c>
      <c r="Y158" s="15">
        <f t="shared" si="81"/>
        <v>2580434.786509274</v>
      </c>
      <c r="Z158" s="12">
        <f t="shared" si="64"/>
        <v>-20782465.35995163</v>
      </c>
      <c r="AA158" s="12"/>
      <c r="AB158" s="15">
        <v>-12122341.839662476</v>
      </c>
      <c r="AC158" s="21">
        <v>-3713990.7709958358</v>
      </c>
      <c r="AD158" s="21">
        <v>-1546322</v>
      </c>
      <c r="AE158" s="21">
        <v>-592583.80000000005</v>
      </c>
      <c r="AF158" s="131">
        <f t="shared" si="65"/>
        <v>-17975238.410658311</v>
      </c>
      <c r="AG158" s="164"/>
      <c r="AH158" s="15">
        <f t="shared" si="66"/>
        <v>-188.66443232791443</v>
      </c>
      <c r="AI158" s="15">
        <f t="shared" si="67"/>
        <v>-78.043885387535397</v>
      </c>
      <c r="AJ158" s="15">
        <f t="shared" si="68"/>
        <v>-266.70831771544982</v>
      </c>
      <c r="AL158" s="144">
        <f t="shared" si="69"/>
        <v>-233.21165524552666</v>
      </c>
      <c r="AM158" s="144">
        <f t="shared" si="70"/>
        <v>-96.764009428453818</v>
      </c>
      <c r="AN158" s="144">
        <f t="shared" si="71"/>
        <v>-90.571015566423313</v>
      </c>
      <c r="AO158" s="144">
        <f t="shared" si="72"/>
        <v>34.69705405746808</v>
      </c>
      <c r="AP158" s="144">
        <f t="shared" si="73"/>
        <v>-385.84962618293576</v>
      </c>
      <c r="AR158" s="144">
        <f t="shared" si="74"/>
        <v>-233.4856572673294</v>
      </c>
      <c r="AS158" s="144">
        <f t="shared" si="75"/>
        <v>-84.364397959431855</v>
      </c>
      <c r="AT158" s="144">
        <f t="shared" si="76"/>
        <v>-29.98</v>
      </c>
      <c r="AU158" s="144">
        <f t="shared" si="77"/>
        <v>-11.48</v>
      </c>
      <c r="AV158" s="144">
        <f t="shared" si="78"/>
        <v>-90.677428092657479</v>
      </c>
      <c r="AW158" s="144">
        <f t="shared" si="79"/>
        <v>49.701165016839191</v>
      </c>
      <c r="AX158" s="144">
        <f t="shared" si="80"/>
        <v>-400.28631830257962</v>
      </c>
      <c r="AZ158" s="15">
        <f t="shared" si="82"/>
        <v>-233.61614645716853</v>
      </c>
      <c r="BA158" s="15">
        <f t="shared" si="83"/>
        <v>-71.574306629328106</v>
      </c>
      <c r="BB158" s="15">
        <f t="shared" si="84"/>
        <v>-29.8</v>
      </c>
      <c r="BC158" s="15">
        <f t="shared" si="85"/>
        <v>-11.420000000000002</v>
      </c>
      <c r="BD158" s="15">
        <f t="shared" si="86"/>
        <v>-346.41045308649666</v>
      </c>
    </row>
    <row r="159" spans="1:56">
      <c r="A159" s="49">
        <v>494</v>
      </c>
      <c r="B159" s="53">
        <v>17</v>
      </c>
      <c r="C159" s="53">
        <v>17</v>
      </c>
      <c r="D159" s="11" t="s">
        <v>171</v>
      </c>
      <c r="E159" s="14">
        <v>8909</v>
      </c>
      <c r="F159" s="14">
        <v>8882</v>
      </c>
      <c r="G159" s="21">
        <v>8827</v>
      </c>
      <c r="H159" s="21">
        <v>8749</v>
      </c>
      <c r="I159" s="21"/>
      <c r="J159" s="15">
        <v>-1332285.5570207154</v>
      </c>
      <c r="K159" s="21">
        <v>-1802553.0599030182</v>
      </c>
      <c r="L159" s="131">
        <f t="shared" si="61"/>
        <v>-3134838.6169237336</v>
      </c>
      <c r="M159" s="131"/>
      <c r="N159" s="21">
        <v>-1683048.3172458161</v>
      </c>
      <c r="O159" s="21">
        <v>-1940057.6494636505</v>
      </c>
      <c r="P159" s="21">
        <v>-804451.76026097185</v>
      </c>
      <c r="Q159" s="15">
        <v>308179.23413843149</v>
      </c>
      <c r="R159" s="12">
        <f t="shared" si="62"/>
        <v>-4119378.4928320074</v>
      </c>
      <c r="S159" s="15"/>
      <c r="T159" s="15">
        <v>-1683048.3172458161</v>
      </c>
      <c r="U159" s="21">
        <v>-1829044.9468070478</v>
      </c>
      <c r="V159" s="21">
        <v>-264633.46000000002</v>
      </c>
      <c r="W159" s="21">
        <v>-101333.96</v>
      </c>
      <c r="X159" s="144">
        <f t="shared" si="63"/>
        <v>-804451.76026097185</v>
      </c>
      <c r="Y159" s="15">
        <f t="shared" si="81"/>
        <v>438712.18360363948</v>
      </c>
      <c r="Z159" s="12">
        <f t="shared" si="64"/>
        <v>-4243800.2607101966</v>
      </c>
      <c r="AA159" s="12"/>
      <c r="AB159" s="15">
        <v>-1683048.3172458161</v>
      </c>
      <c r="AC159" s="21">
        <v>-1715221.9960576578</v>
      </c>
      <c r="AD159" s="21">
        <v>-260720.2</v>
      </c>
      <c r="AE159" s="21">
        <v>-99913.58</v>
      </c>
      <c r="AF159" s="131">
        <f t="shared" si="65"/>
        <v>-3758904.0933034741</v>
      </c>
      <c r="AG159" s="164"/>
      <c r="AH159" s="15">
        <f t="shared" si="66"/>
        <v>-149.54378235724721</v>
      </c>
      <c r="AI159" s="15">
        <f t="shared" si="67"/>
        <v>-202.32944886104144</v>
      </c>
      <c r="AJ159" s="15">
        <f t="shared" si="68"/>
        <v>-351.87323121828865</v>
      </c>
      <c r="AL159" s="144">
        <f t="shared" si="69"/>
        <v>-189.48979027761948</v>
      </c>
      <c r="AM159" s="144">
        <f t="shared" si="70"/>
        <v>-218.42576553294873</v>
      </c>
      <c r="AN159" s="144">
        <f t="shared" si="71"/>
        <v>-90.571015566423313</v>
      </c>
      <c r="AO159" s="144">
        <f t="shared" si="72"/>
        <v>34.69705405746808</v>
      </c>
      <c r="AP159" s="144">
        <f t="shared" si="73"/>
        <v>-463.78951731952344</v>
      </c>
      <c r="AR159" s="144">
        <f t="shared" si="74"/>
        <v>-190.67047889949202</v>
      </c>
      <c r="AS159" s="144">
        <f t="shared" si="75"/>
        <v>-207.21025793667698</v>
      </c>
      <c r="AT159" s="144">
        <f t="shared" si="76"/>
        <v>-29.980000000000004</v>
      </c>
      <c r="AU159" s="144">
        <f t="shared" si="77"/>
        <v>-11.48</v>
      </c>
      <c r="AV159" s="144">
        <f t="shared" si="78"/>
        <v>-91.135352924093326</v>
      </c>
      <c r="AW159" s="144">
        <f t="shared" si="79"/>
        <v>49.701165016839184</v>
      </c>
      <c r="AX159" s="144">
        <f t="shared" si="80"/>
        <v>-480.77492474342318</v>
      </c>
      <c r="AZ159" s="15">
        <f t="shared" ref="AZ159:AZ222" si="87">AB159/$H159</f>
        <v>-192.3703642982988</v>
      </c>
      <c r="BA159" s="15">
        <f t="shared" ref="BA159:BA222" si="88">AC159/$H159</f>
        <v>-196.04777643818238</v>
      </c>
      <c r="BB159" s="15">
        <f t="shared" ref="BB159:BB222" si="89">AD159/$H159</f>
        <v>-29.8</v>
      </c>
      <c r="BC159" s="15">
        <f t="shared" ref="BC159:BC222" si="90">AE159/$H159</f>
        <v>-11.42</v>
      </c>
      <c r="BD159" s="15">
        <f t="shared" ref="BD159:BD222" si="91">AF159/$H159</f>
        <v>-429.6381407364812</v>
      </c>
    </row>
    <row r="160" spans="1:56">
      <c r="A160" s="49">
        <v>495</v>
      </c>
      <c r="B160" s="53">
        <v>13</v>
      </c>
      <c r="C160" s="53">
        <v>13</v>
      </c>
      <c r="D160" s="11" t="s">
        <v>172</v>
      </c>
      <c r="E160" s="14">
        <v>1488</v>
      </c>
      <c r="F160" s="14">
        <v>1477</v>
      </c>
      <c r="G160" s="21">
        <v>1430</v>
      </c>
      <c r="H160" s="21">
        <v>1393</v>
      </c>
      <c r="I160" s="21"/>
      <c r="J160" s="15">
        <v>214609.38296891158</v>
      </c>
      <c r="K160" s="21">
        <v>178712.19771105226</v>
      </c>
      <c r="L160" s="131">
        <f t="shared" si="61"/>
        <v>393321.58067996381</v>
      </c>
      <c r="M160" s="131"/>
      <c r="N160" s="21">
        <v>-7961.7651400020659</v>
      </c>
      <c r="O160" s="21">
        <v>2011.3875876180136</v>
      </c>
      <c r="P160" s="21">
        <v>-133773.38999160723</v>
      </c>
      <c r="Q160" s="15">
        <v>51247.548842880351</v>
      </c>
      <c r="R160" s="12">
        <f t="shared" si="62"/>
        <v>-88476.21870111092</v>
      </c>
      <c r="S160" s="15"/>
      <c r="T160" s="15">
        <v>-7961.7651400020659</v>
      </c>
      <c r="U160" s="21">
        <v>-3015.6275569529107</v>
      </c>
      <c r="V160" s="21">
        <v>-42871.4</v>
      </c>
      <c r="W160" s="21">
        <v>-16416.400000000001</v>
      </c>
      <c r="X160" s="144">
        <f t="shared" si="63"/>
        <v>-133773.38999160723</v>
      </c>
      <c r="Y160" s="15">
        <f t="shared" si="81"/>
        <v>71072.665974080039</v>
      </c>
      <c r="Z160" s="12">
        <f t="shared" si="64"/>
        <v>-132965.91671448215</v>
      </c>
      <c r="AA160" s="12"/>
      <c r="AB160" s="15">
        <v>-7961.7651400020659</v>
      </c>
      <c r="AC160" s="21">
        <v>-6242.852477370714</v>
      </c>
      <c r="AD160" s="21">
        <v>-41511.4</v>
      </c>
      <c r="AE160" s="21">
        <v>-15908.06</v>
      </c>
      <c r="AF160" s="131">
        <f t="shared" si="65"/>
        <v>-71624.077617372779</v>
      </c>
      <c r="AG160" s="164"/>
      <c r="AH160" s="15">
        <f t="shared" si="66"/>
        <v>144.22673586620402</v>
      </c>
      <c r="AI160" s="15">
        <f t="shared" si="67"/>
        <v>120.10228340796523</v>
      </c>
      <c r="AJ160" s="15">
        <f t="shared" si="68"/>
        <v>264.32901927416924</v>
      </c>
      <c r="AL160" s="144">
        <f t="shared" si="69"/>
        <v>-5.3904977251198822</v>
      </c>
      <c r="AM160" s="144">
        <f t="shared" si="70"/>
        <v>1.3618060850494338</v>
      </c>
      <c r="AN160" s="144">
        <f t="shared" si="71"/>
        <v>-90.571015566423313</v>
      </c>
      <c r="AO160" s="144">
        <f t="shared" si="72"/>
        <v>34.69705405746808</v>
      </c>
      <c r="AP160" s="144">
        <f t="shared" si="73"/>
        <v>-59.902653149025674</v>
      </c>
      <c r="AR160" s="144">
        <f t="shared" si="74"/>
        <v>-5.5676679300713747</v>
      </c>
      <c r="AS160" s="144">
        <f t="shared" si="75"/>
        <v>-2.1088304594076299</v>
      </c>
      <c r="AT160" s="144">
        <f t="shared" si="76"/>
        <v>-29.98</v>
      </c>
      <c r="AU160" s="144">
        <f t="shared" si="77"/>
        <v>-11.48</v>
      </c>
      <c r="AV160" s="144">
        <f t="shared" si="78"/>
        <v>-93.547825168956109</v>
      </c>
      <c r="AW160" s="144">
        <f t="shared" si="79"/>
        <v>49.701165016839191</v>
      </c>
      <c r="AX160" s="144">
        <f t="shared" si="80"/>
        <v>-92.983158541595913</v>
      </c>
      <c r="AZ160" s="15">
        <f t="shared" si="87"/>
        <v>-5.7155528643230911</v>
      </c>
      <c r="BA160" s="15">
        <f t="shared" si="88"/>
        <v>-4.4815882823910362</v>
      </c>
      <c r="BB160" s="15">
        <f t="shared" si="89"/>
        <v>-29.8</v>
      </c>
      <c r="BC160" s="15">
        <f t="shared" si="90"/>
        <v>-11.42</v>
      </c>
      <c r="BD160" s="15">
        <f t="shared" si="91"/>
        <v>-51.41714114671413</v>
      </c>
    </row>
    <row r="161" spans="1:56">
      <c r="A161" s="49">
        <v>498</v>
      </c>
      <c r="B161" s="53">
        <v>19</v>
      </c>
      <c r="C161" s="53">
        <v>19</v>
      </c>
      <c r="D161" s="11" t="s">
        <v>173</v>
      </c>
      <c r="E161" s="14">
        <v>2321</v>
      </c>
      <c r="F161" s="14">
        <v>2281</v>
      </c>
      <c r="G161" s="21">
        <v>2325</v>
      </c>
      <c r="H161" s="21">
        <v>2313</v>
      </c>
      <c r="I161" s="21"/>
      <c r="J161" s="15">
        <v>-122686.07046232563</v>
      </c>
      <c r="K161" s="21">
        <v>494387.11180132453</v>
      </c>
      <c r="L161" s="131">
        <f t="shared" si="61"/>
        <v>371701.04133899888</v>
      </c>
      <c r="M161" s="131"/>
      <c r="N161" s="21">
        <v>73697.868990974603</v>
      </c>
      <c r="O161" s="21">
        <v>581467.94137752149</v>
      </c>
      <c r="P161" s="21">
        <v>-206592.48650701158</v>
      </c>
      <c r="Q161" s="15">
        <v>79143.980305084697</v>
      </c>
      <c r="R161" s="12">
        <f t="shared" si="62"/>
        <v>527717.30416656926</v>
      </c>
      <c r="S161" s="15"/>
      <c r="T161" s="15">
        <v>73697.868990974603</v>
      </c>
      <c r="U161" s="21">
        <v>541547.28327796189</v>
      </c>
      <c r="V161" s="21">
        <v>-69703.5</v>
      </c>
      <c r="W161" s="21">
        <v>-26691</v>
      </c>
      <c r="X161" s="144">
        <f t="shared" si="63"/>
        <v>-206592.48650701158</v>
      </c>
      <c r="Y161" s="15">
        <f t="shared" si="81"/>
        <v>115555.20866415111</v>
      </c>
      <c r="Z161" s="12">
        <f t="shared" si="64"/>
        <v>427813.37442607607</v>
      </c>
      <c r="AA161" s="12"/>
      <c r="AB161" s="15">
        <v>73697.868990974603</v>
      </c>
      <c r="AC161" s="21">
        <v>502348.32928779733</v>
      </c>
      <c r="AD161" s="21">
        <v>-68927.400000000009</v>
      </c>
      <c r="AE161" s="21">
        <v>-26414.46</v>
      </c>
      <c r="AF161" s="131">
        <f t="shared" si="65"/>
        <v>480704.3382787719</v>
      </c>
      <c r="AG161" s="164"/>
      <c r="AH161" s="15">
        <f t="shared" si="66"/>
        <v>-52.859142810135992</v>
      </c>
      <c r="AI161" s="15">
        <f t="shared" si="67"/>
        <v>213.00608005227252</v>
      </c>
      <c r="AJ161" s="15">
        <f t="shared" si="68"/>
        <v>160.14693724213652</v>
      </c>
      <c r="AL161" s="144">
        <f t="shared" si="69"/>
        <v>32.309455936420257</v>
      </c>
      <c r="AM161" s="144">
        <f t="shared" si="70"/>
        <v>254.91799271263545</v>
      </c>
      <c r="AN161" s="144">
        <f t="shared" si="71"/>
        <v>-90.571015566423313</v>
      </c>
      <c r="AO161" s="144">
        <f t="shared" si="72"/>
        <v>34.69705405746808</v>
      </c>
      <c r="AP161" s="144">
        <f t="shared" si="73"/>
        <v>231.3534871401005</v>
      </c>
      <c r="AR161" s="144">
        <f t="shared" si="74"/>
        <v>31.69800816816112</v>
      </c>
      <c r="AS161" s="144">
        <f t="shared" si="75"/>
        <v>232.92356270019866</v>
      </c>
      <c r="AT161" s="144">
        <f t="shared" si="76"/>
        <v>-29.98</v>
      </c>
      <c r="AU161" s="144">
        <f t="shared" si="77"/>
        <v>-11.48</v>
      </c>
      <c r="AV161" s="144">
        <f t="shared" si="78"/>
        <v>-88.856983443875947</v>
      </c>
      <c r="AW161" s="144">
        <f t="shared" si="79"/>
        <v>49.701165016839191</v>
      </c>
      <c r="AX161" s="144">
        <f t="shared" si="80"/>
        <v>184.00575244132304</v>
      </c>
      <c r="AZ161" s="15">
        <f t="shared" si="87"/>
        <v>31.862459572405793</v>
      </c>
      <c r="BA161" s="15">
        <f t="shared" si="88"/>
        <v>217.18475109718864</v>
      </c>
      <c r="BB161" s="15">
        <f t="shared" si="89"/>
        <v>-29.800000000000004</v>
      </c>
      <c r="BC161" s="15">
        <f t="shared" si="90"/>
        <v>-11.42</v>
      </c>
      <c r="BD161" s="15">
        <f t="shared" si="91"/>
        <v>207.82721066959442</v>
      </c>
    </row>
    <row r="162" spans="1:56">
      <c r="A162" s="49">
        <v>499</v>
      </c>
      <c r="B162" s="53">
        <v>15</v>
      </c>
      <c r="C162" s="53">
        <v>15</v>
      </c>
      <c r="D162" s="11" t="s">
        <v>174</v>
      </c>
      <c r="E162" s="14">
        <v>19536</v>
      </c>
      <c r="F162" s="14">
        <v>19662</v>
      </c>
      <c r="G162" s="21">
        <v>19763</v>
      </c>
      <c r="H162" s="21">
        <v>19738</v>
      </c>
      <c r="I162" s="21"/>
      <c r="J162" s="15">
        <v>2257095.6570163397</v>
      </c>
      <c r="K162" s="21">
        <v>767945.24610744999</v>
      </c>
      <c r="L162" s="131">
        <f t="shared" si="61"/>
        <v>3025040.9031237895</v>
      </c>
      <c r="M162" s="131"/>
      <c r="N162" s="21">
        <v>1283600.7430349656</v>
      </c>
      <c r="O162" s="21">
        <v>9037.8291318835691</v>
      </c>
      <c r="P162" s="21">
        <v>-1780807.3080670151</v>
      </c>
      <c r="Q162" s="15">
        <v>682213.47687793733</v>
      </c>
      <c r="R162" s="12">
        <f t="shared" si="62"/>
        <v>194044.74097777135</v>
      </c>
      <c r="S162" s="15"/>
      <c r="T162" s="15">
        <v>1283600.7430349656</v>
      </c>
      <c r="U162" s="21">
        <v>-40144.393381725204</v>
      </c>
      <c r="V162" s="21">
        <v>-592494.74</v>
      </c>
      <c r="W162" s="21">
        <v>-226879.24000000002</v>
      </c>
      <c r="X162" s="144">
        <f t="shared" si="63"/>
        <v>-1780807.3080670151</v>
      </c>
      <c r="Y162" s="15">
        <f t="shared" si="81"/>
        <v>982244.12422779284</v>
      </c>
      <c r="Z162" s="12">
        <f t="shared" si="64"/>
        <v>-374480.81418598199</v>
      </c>
      <c r="AA162" s="12"/>
      <c r="AB162" s="15">
        <v>1283600.7430349656</v>
      </c>
      <c r="AC162" s="21">
        <v>-83105.596079934316</v>
      </c>
      <c r="AD162" s="21">
        <v>-588192.4</v>
      </c>
      <c r="AE162" s="21">
        <v>-225407.96</v>
      </c>
      <c r="AF162" s="131">
        <f t="shared" si="65"/>
        <v>386894.78695503122</v>
      </c>
      <c r="AG162" s="164"/>
      <c r="AH162" s="15">
        <f t="shared" si="66"/>
        <v>115.53519947872337</v>
      </c>
      <c r="AI162" s="15">
        <f t="shared" si="67"/>
        <v>39.309236594361693</v>
      </c>
      <c r="AJ162" s="15">
        <f t="shared" si="68"/>
        <v>154.84443607308503</v>
      </c>
      <c r="AL162" s="144">
        <f t="shared" si="69"/>
        <v>65.283325350166081</v>
      </c>
      <c r="AM162" s="144">
        <f t="shared" si="70"/>
        <v>0.45965970561914193</v>
      </c>
      <c r="AN162" s="144">
        <f t="shared" si="71"/>
        <v>-90.571015566423313</v>
      </c>
      <c r="AO162" s="144">
        <f t="shared" si="72"/>
        <v>34.69705405746808</v>
      </c>
      <c r="AP162" s="144">
        <f t="shared" si="73"/>
        <v>9.8690235468299949</v>
      </c>
      <c r="AR162" s="144">
        <f t="shared" si="74"/>
        <v>64.949690989979544</v>
      </c>
      <c r="AS162" s="144">
        <f t="shared" si="75"/>
        <v>-2.0312904610496991</v>
      </c>
      <c r="AT162" s="144">
        <f t="shared" si="76"/>
        <v>-29.98</v>
      </c>
      <c r="AU162" s="144">
        <f t="shared" si="77"/>
        <v>-11.48</v>
      </c>
      <c r="AV162" s="144">
        <f t="shared" si="78"/>
        <v>-90.108146944644801</v>
      </c>
      <c r="AW162" s="144">
        <f t="shared" si="79"/>
        <v>49.701165016839184</v>
      </c>
      <c r="AX162" s="144">
        <f t="shared" si="80"/>
        <v>-18.948581398875778</v>
      </c>
      <c r="AZ162" s="15">
        <f t="shared" si="87"/>
        <v>65.031955772366274</v>
      </c>
      <c r="BA162" s="15">
        <f t="shared" si="88"/>
        <v>-4.2104365224406886</v>
      </c>
      <c r="BB162" s="15">
        <f t="shared" si="89"/>
        <v>-29.8</v>
      </c>
      <c r="BC162" s="15">
        <f t="shared" si="90"/>
        <v>-11.42</v>
      </c>
      <c r="BD162" s="15">
        <f t="shared" si="91"/>
        <v>19.601519249925587</v>
      </c>
    </row>
    <row r="163" spans="1:56">
      <c r="A163" s="49">
        <v>500</v>
      </c>
      <c r="B163" s="53">
        <v>13</v>
      </c>
      <c r="C163" s="53">
        <v>13</v>
      </c>
      <c r="D163" s="11" t="s">
        <v>175</v>
      </c>
      <c r="E163" s="14">
        <v>10426</v>
      </c>
      <c r="F163" s="14">
        <v>10486</v>
      </c>
      <c r="G163" s="21">
        <v>10551</v>
      </c>
      <c r="H163" s="21">
        <v>10614</v>
      </c>
      <c r="I163" s="21"/>
      <c r="J163" s="15">
        <v>2384572.1870733406</v>
      </c>
      <c r="K163" s="21">
        <v>1272038.2486312264</v>
      </c>
      <c r="L163" s="131">
        <f t="shared" si="61"/>
        <v>3656610.435704567</v>
      </c>
      <c r="M163" s="131"/>
      <c r="N163" s="21">
        <v>2705573.7844638815</v>
      </c>
      <c r="O163" s="21">
        <v>1285616.5212164067</v>
      </c>
      <c r="P163" s="21">
        <v>-949727.6692295149</v>
      </c>
      <c r="Q163" s="15">
        <v>363833.30884661031</v>
      </c>
      <c r="R163" s="12">
        <f t="shared" si="62"/>
        <v>3405295.9452973832</v>
      </c>
      <c r="S163" s="15"/>
      <c r="T163" s="15">
        <v>2705573.7844638815</v>
      </c>
      <c r="U163" s="21">
        <v>1102097.0030962916</v>
      </c>
      <c r="V163" s="21">
        <v>-316318.98</v>
      </c>
      <c r="W163" s="21">
        <v>-121125.48000000001</v>
      </c>
      <c r="X163" s="144">
        <f t="shared" si="63"/>
        <v>-949727.6692295149</v>
      </c>
      <c r="Y163" s="15">
        <f t="shared" si="81"/>
        <v>524396.99209267029</v>
      </c>
      <c r="Z163" s="12">
        <f t="shared" si="64"/>
        <v>2944895.6504233289</v>
      </c>
      <c r="AA163" s="12"/>
      <c r="AB163" s="15">
        <v>2705573.7844638815</v>
      </c>
      <c r="AC163" s="21">
        <v>921895.23565180879</v>
      </c>
      <c r="AD163" s="21">
        <v>-316297.2</v>
      </c>
      <c r="AE163" s="21">
        <v>-121211.88</v>
      </c>
      <c r="AF163" s="131">
        <f t="shared" si="65"/>
        <v>3189959.9401156902</v>
      </c>
      <c r="AG163" s="164"/>
      <c r="AH163" s="15">
        <f t="shared" si="66"/>
        <v>228.7140022130578</v>
      </c>
      <c r="AI163" s="15">
        <f t="shared" si="67"/>
        <v>122.0063541752567</v>
      </c>
      <c r="AJ163" s="15">
        <f t="shared" si="68"/>
        <v>350.72035638831449</v>
      </c>
      <c r="AL163" s="144">
        <f t="shared" si="69"/>
        <v>258.01771738164041</v>
      </c>
      <c r="AM163" s="144">
        <f t="shared" si="70"/>
        <v>122.60313953999683</v>
      </c>
      <c r="AN163" s="144">
        <f t="shared" si="71"/>
        <v>-90.571015566423313</v>
      </c>
      <c r="AO163" s="144">
        <f t="shared" si="72"/>
        <v>34.69705405746808</v>
      </c>
      <c r="AP163" s="144">
        <f t="shared" si="73"/>
        <v>324.74689541268197</v>
      </c>
      <c r="AR163" s="144">
        <f t="shared" si="74"/>
        <v>256.4281854292372</v>
      </c>
      <c r="AS163" s="144">
        <f t="shared" si="75"/>
        <v>104.45427003092517</v>
      </c>
      <c r="AT163" s="144">
        <f t="shared" si="76"/>
        <v>-29.979999999999997</v>
      </c>
      <c r="AU163" s="144">
        <f t="shared" si="77"/>
        <v>-11.48</v>
      </c>
      <c r="AV163" s="144">
        <f t="shared" si="78"/>
        <v>-90.01304797929248</v>
      </c>
      <c r="AW163" s="144">
        <f t="shared" si="79"/>
        <v>49.701165016839191</v>
      </c>
      <c r="AX163" s="144">
        <f t="shared" si="80"/>
        <v>279.11057249770909</v>
      </c>
      <c r="AZ163" s="15">
        <f t="shared" si="87"/>
        <v>254.90614136648591</v>
      </c>
      <c r="BA163" s="15">
        <f t="shared" si="88"/>
        <v>86.856532471434789</v>
      </c>
      <c r="BB163" s="15">
        <f t="shared" si="89"/>
        <v>-29.8</v>
      </c>
      <c r="BC163" s="15">
        <f t="shared" si="90"/>
        <v>-11.42</v>
      </c>
      <c r="BD163" s="15">
        <f t="shared" si="91"/>
        <v>300.54267383792069</v>
      </c>
    </row>
    <row r="164" spans="1:56">
      <c r="A164" s="49">
        <v>503</v>
      </c>
      <c r="B164" s="53">
        <v>2</v>
      </c>
      <c r="C164" s="53">
        <v>2</v>
      </c>
      <c r="D164" s="11" t="s">
        <v>176</v>
      </c>
      <c r="E164" s="14">
        <v>7594</v>
      </c>
      <c r="F164" s="14">
        <v>7539</v>
      </c>
      <c r="G164" s="21">
        <v>7515</v>
      </c>
      <c r="H164" s="21">
        <v>7477</v>
      </c>
      <c r="I164" s="21"/>
      <c r="J164" s="15">
        <v>-873381.28137660876</v>
      </c>
      <c r="K164" s="21">
        <v>-1004338.0367727539</v>
      </c>
      <c r="L164" s="131">
        <f t="shared" si="61"/>
        <v>-1877719.3181493627</v>
      </c>
      <c r="M164" s="131"/>
      <c r="N164" s="21">
        <v>-627304.2812280748</v>
      </c>
      <c r="O164" s="21">
        <v>-758664.3791083364</v>
      </c>
      <c r="P164" s="21">
        <v>-682814.88635526539</v>
      </c>
      <c r="Q164" s="15">
        <v>261581.09053925186</v>
      </c>
      <c r="R164" s="12">
        <f t="shared" si="62"/>
        <v>-1807202.4561524247</v>
      </c>
      <c r="S164" s="15"/>
      <c r="T164" s="15">
        <v>-627304.2812280748</v>
      </c>
      <c r="U164" s="21">
        <v>-664437.31703581568</v>
      </c>
      <c r="V164" s="21">
        <v>-225299.7</v>
      </c>
      <c r="W164" s="21">
        <v>-86272.2</v>
      </c>
      <c r="X164" s="144">
        <f t="shared" si="63"/>
        <v>-682814.88635526539</v>
      </c>
      <c r="Y164" s="15">
        <f t="shared" si="81"/>
        <v>373504.25510154647</v>
      </c>
      <c r="Z164" s="12">
        <f t="shared" si="64"/>
        <v>-1912624.1295176095</v>
      </c>
      <c r="AA164" s="12"/>
      <c r="AB164" s="15">
        <v>-627304.2812280748</v>
      </c>
      <c r="AC164" s="21">
        <v>-567824.92954429891</v>
      </c>
      <c r="AD164" s="21">
        <v>-222814.6</v>
      </c>
      <c r="AE164" s="21">
        <v>-85387.34</v>
      </c>
      <c r="AF164" s="131">
        <f t="shared" si="65"/>
        <v>-1503331.1507723739</v>
      </c>
      <c r="AG164" s="164"/>
      <c r="AH164" s="15">
        <f t="shared" si="66"/>
        <v>-115.00938653892662</v>
      </c>
      <c r="AI164" s="15">
        <f t="shared" si="67"/>
        <v>-132.25415285393126</v>
      </c>
      <c r="AJ164" s="15">
        <f t="shared" si="68"/>
        <v>-247.26353939285787</v>
      </c>
      <c r="AL164" s="144">
        <f t="shared" si="69"/>
        <v>-83.207889803432124</v>
      </c>
      <c r="AM164" s="144">
        <f t="shared" si="70"/>
        <v>-100.63196433324531</v>
      </c>
      <c r="AN164" s="144">
        <f t="shared" si="71"/>
        <v>-90.571015566423313</v>
      </c>
      <c r="AO164" s="144">
        <f t="shared" si="72"/>
        <v>34.69705405746808</v>
      </c>
      <c r="AP164" s="144">
        <f t="shared" si="73"/>
        <v>-239.71381564563268</v>
      </c>
      <c r="AR164" s="144">
        <f t="shared" si="74"/>
        <v>-83.47362358324348</v>
      </c>
      <c r="AS164" s="144">
        <f t="shared" si="75"/>
        <v>-88.414812646149784</v>
      </c>
      <c r="AT164" s="144">
        <f t="shared" si="76"/>
        <v>-29.98</v>
      </c>
      <c r="AU164" s="144">
        <f t="shared" si="77"/>
        <v>-11.48</v>
      </c>
      <c r="AV164" s="144">
        <f t="shared" si="78"/>
        <v>-90.860264318731254</v>
      </c>
      <c r="AW164" s="144">
        <f t="shared" si="79"/>
        <v>49.701165016839184</v>
      </c>
      <c r="AX164" s="144">
        <f t="shared" si="80"/>
        <v>-254.50753553128536</v>
      </c>
      <c r="AZ164" s="15">
        <f t="shared" si="87"/>
        <v>-83.89785759369731</v>
      </c>
      <c r="BA164" s="15">
        <f t="shared" si="88"/>
        <v>-75.942882111047069</v>
      </c>
      <c r="BB164" s="15">
        <f t="shared" si="89"/>
        <v>-29.8</v>
      </c>
      <c r="BC164" s="15">
        <f t="shared" si="90"/>
        <v>-11.42</v>
      </c>
      <c r="BD164" s="15">
        <f t="shared" si="91"/>
        <v>-201.06073970474441</v>
      </c>
    </row>
    <row r="165" spans="1:56">
      <c r="A165" s="49">
        <v>504</v>
      </c>
      <c r="B165" s="53">
        <v>1</v>
      </c>
      <c r="C165" s="137">
        <v>32</v>
      </c>
      <c r="D165" s="11" t="s">
        <v>177</v>
      </c>
      <c r="E165" s="14">
        <v>1816</v>
      </c>
      <c r="F165" s="14">
        <v>1764</v>
      </c>
      <c r="G165" s="21">
        <v>1715</v>
      </c>
      <c r="H165" s="21">
        <v>1677</v>
      </c>
      <c r="I165" s="21"/>
      <c r="J165" s="15">
        <v>-152539.77561146973</v>
      </c>
      <c r="K165" s="21">
        <v>25175.170923812559</v>
      </c>
      <c r="L165" s="131">
        <f t="shared" si="61"/>
        <v>-127364.60468765716</v>
      </c>
      <c r="M165" s="131"/>
      <c r="N165" s="21">
        <v>-480665.71192696487</v>
      </c>
      <c r="O165" s="21">
        <v>-174657.15057842605</v>
      </c>
      <c r="P165" s="21">
        <v>-159767.27145917073</v>
      </c>
      <c r="Q165" s="15">
        <v>61205.603357373693</v>
      </c>
      <c r="R165" s="12">
        <f t="shared" si="62"/>
        <v>-753884.53060718789</v>
      </c>
      <c r="S165" s="15"/>
      <c r="T165" s="15">
        <v>-480665.71192696487</v>
      </c>
      <c r="U165" s="21">
        <v>-152609.59287900617</v>
      </c>
      <c r="V165" s="21">
        <v>-51415.700000000004</v>
      </c>
      <c r="W165" s="21">
        <v>-19688.2</v>
      </c>
      <c r="X165" s="144">
        <f t="shared" si="63"/>
        <v>-159767.27145917073</v>
      </c>
      <c r="Y165" s="15">
        <f t="shared" si="81"/>
        <v>85237.498003879198</v>
      </c>
      <c r="Z165" s="12">
        <f t="shared" si="64"/>
        <v>-778908.97826126241</v>
      </c>
      <c r="AA165" s="12"/>
      <c r="AB165" s="15">
        <v>-480665.71192696487</v>
      </c>
      <c r="AC165" s="21">
        <v>-130003.9088977042</v>
      </c>
      <c r="AD165" s="21">
        <v>-49974.6</v>
      </c>
      <c r="AE165" s="21">
        <v>-19151.34</v>
      </c>
      <c r="AF165" s="131">
        <f t="shared" si="65"/>
        <v>-679795.56082466897</v>
      </c>
      <c r="AG165" s="164"/>
      <c r="AH165" s="15">
        <f t="shared" si="66"/>
        <v>-83.99767379486218</v>
      </c>
      <c r="AI165" s="15">
        <f t="shared" si="67"/>
        <v>13.862979583597223</v>
      </c>
      <c r="AJ165" s="15">
        <f t="shared" si="68"/>
        <v>-70.134694211264957</v>
      </c>
      <c r="AL165" s="144">
        <f t="shared" si="69"/>
        <v>-272.48623125111385</v>
      </c>
      <c r="AM165" s="144">
        <f t="shared" si="70"/>
        <v>-99.01199012382429</v>
      </c>
      <c r="AN165" s="144">
        <f t="shared" si="71"/>
        <v>-90.571015566423313</v>
      </c>
      <c r="AO165" s="144">
        <f t="shared" si="72"/>
        <v>34.69705405746808</v>
      </c>
      <c r="AP165" s="144">
        <f t="shared" si="73"/>
        <v>-427.37218288389334</v>
      </c>
      <c r="AR165" s="144">
        <f t="shared" si="74"/>
        <v>-280.27155214400284</v>
      </c>
      <c r="AS165" s="144">
        <f t="shared" si="75"/>
        <v>-88.985185352190186</v>
      </c>
      <c r="AT165" s="144">
        <f t="shared" si="76"/>
        <v>-29.980000000000004</v>
      </c>
      <c r="AU165" s="144">
        <f t="shared" si="77"/>
        <v>-11.48</v>
      </c>
      <c r="AV165" s="144">
        <f t="shared" si="78"/>
        <v>-93.158758868321129</v>
      </c>
      <c r="AW165" s="144">
        <f t="shared" si="79"/>
        <v>49.701165016839184</v>
      </c>
      <c r="AX165" s="144">
        <f t="shared" si="80"/>
        <v>-454.17433134767487</v>
      </c>
      <c r="AZ165" s="15">
        <f t="shared" si="87"/>
        <v>-286.62236847165468</v>
      </c>
      <c r="BA165" s="15">
        <f t="shared" si="88"/>
        <v>-77.521710732083605</v>
      </c>
      <c r="BB165" s="15">
        <f t="shared" si="89"/>
        <v>-29.8</v>
      </c>
      <c r="BC165" s="15">
        <f t="shared" si="90"/>
        <v>-11.42</v>
      </c>
      <c r="BD165" s="15">
        <f t="shared" si="91"/>
        <v>-405.36407920373819</v>
      </c>
    </row>
    <row r="166" spans="1:56">
      <c r="A166" s="49">
        <v>505</v>
      </c>
      <c r="B166" s="53">
        <v>1</v>
      </c>
      <c r="C166" s="137">
        <v>33</v>
      </c>
      <c r="D166" s="11" t="s">
        <v>178</v>
      </c>
      <c r="E166" s="14">
        <v>20837</v>
      </c>
      <c r="F166" s="14">
        <v>20912</v>
      </c>
      <c r="G166" s="21">
        <v>20957</v>
      </c>
      <c r="H166" s="21">
        <v>20934</v>
      </c>
      <c r="I166" s="21"/>
      <c r="J166" s="15">
        <v>-1067723.4109920911</v>
      </c>
      <c r="K166" s="21">
        <v>-487463.23182353366</v>
      </c>
      <c r="L166" s="131">
        <f t="shared" si="61"/>
        <v>-1555186.6428156248</v>
      </c>
      <c r="M166" s="131"/>
      <c r="N166" s="21">
        <v>-686844.96260971308</v>
      </c>
      <c r="O166" s="21">
        <v>-6089.0036184167311</v>
      </c>
      <c r="P166" s="21">
        <v>-1894021.0775250443</v>
      </c>
      <c r="Q166" s="15">
        <v>725584.79444977245</v>
      </c>
      <c r="R166" s="12">
        <f t="shared" si="62"/>
        <v>-1861370.2493034017</v>
      </c>
      <c r="S166" s="15"/>
      <c r="T166" s="15">
        <v>-686844.96260971308</v>
      </c>
      <c r="U166" s="21">
        <v>-42696.549404874248</v>
      </c>
      <c r="V166" s="21">
        <v>-628290.86</v>
      </c>
      <c r="W166" s="21">
        <v>-240586.36000000002</v>
      </c>
      <c r="X166" s="144">
        <f t="shared" si="63"/>
        <v>-1894021.0775250443</v>
      </c>
      <c r="Y166" s="15">
        <f t="shared" si="81"/>
        <v>1041587.3152578988</v>
      </c>
      <c r="Z166" s="12">
        <f t="shared" si="64"/>
        <v>-2450852.4942817334</v>
      </c>
      <c r="AA166" s="12"/>
      <c r="AB166" s="15">
        <v>-686844.96260971308</v>
      </c>
      <c r="AC166" s="21">
        <v>-88388.985109530389</v>
      </c>
      <c r="AD166" s="21">
        <v>-623833.20000000007</v>
      </c>
      <c r="AE166" s="21">
        <v>-239066.28</v>
      </c>
      <c r="AF166" s="131">
        <f t="shared" si="65"/>
        <v>-1638133.4277192436</v>
      </c>
      <c r="AG166" s="164"/>
      <c r="AH166" s="15">
        <f t="shared" si="66"/>
        <v>-51.241705187507371</v>
      </c>
      <c r="AI166" s="15">
        <f t="shared" si="67"/>
        <v>-23.394117762803361</v>
      </c>
      <c r="AJ166" s="15">
        <f t="shared" si="68"/>
        <v>-74.63582295031074</v>
      </c>
      <c r="AL166" s="144">
        <f t="shared" si="69"/>
        <v>-32.844537232675641</v>
      </c>
      <c r="AM166" s="144">
        <f t="shared" si="70"/>
        <v>-0.2911727055478544</v>
      </c>
      <c r="AN166" s="144">
        <f t="shared" si="71"/>
        <v>-90.571015566423313</v>
      </c>
      <c r="AO166" s="144">
        <f t="shared" si="72"/>
        <v>34.69705405746808</v>
      </c>
      <c r="AP166" s="144">
        <f t="shared" si="73"/>
        <v>-89.009671447178732</v>
      </c>
      <c r="AR166" s="144">
        <f t="shared" si="74"/>
        <v>-32.774011671981349</v>
      </c>
      <c r="AS166" s="144">
        <f t="shared" si="75"/>
        <v>-2.0373407169382185</v>
      </c>
      <c r="AT166" s="144">
        <f t="shared" si="76"/>
        <v>-29.98</v>
      </c>
      <c r="AU166" s="144">
        <f t="shared" si="77"/>
        <v>-11.48</v>
      </c>
      <c r="AV166" s="144">
        <f t="shared" si="78"/>
        <v>-90.376536599944856</v>
      </c>
      <c r="AW166" s="144">
        <f t="shared" si="79"/>
        <v>49.701165016839184</v>
      </c>
      <c r="AX166" s="144">
        <f t="shared" si="80"/>
        <v>-116.94672397202527</v>
      </c>
      <c r="AZ166" s="15">
        <f t="shared" si="87"/>
        <v>-32.810020187719168</v>
      </c>
      <c r="BA166" s="15">
        <f t="shared" si="88"/>
        <v>-4.2222692800960351</v>
      </c>
      <c r="BB166" s="15">
        <f t="shared" si="89"/>
        <v>-29.800000000000004</v>
      </c>
      <c r="BC166" s="15">
        <f t="shared" si="90"/>
        <v>-11.42</v>
      </c>
      <c r="BD166" s="15">
        <f t="shared" si="91"/>
        <v>-78.252289467815203</v>
      </c>
    </row>
    <row r="167" spans="1:56">
      <c r="A167" s="49">
        <v>507</v>
      </c>
      <c r="B167" s="53">
        <v>10</v>
      </c>
      <c r="C167" s="53">
        <v>10</v>
      </c>
      <c r="D167" s="11" t="s">
        <v>179</v>
      </c>
      <c r="E167" s="14">
        <v>5635</v>
      </c>
      <c r="F167" s="14">
        <v>5564</v>
      </c>
      <c r="G167" s="21">
        <v>5522</v>
      </c>
      <c r="H167" s="21">
        <v>7057</v>
      </c>
      <c r="I167" s="21"/>
      <c r="J167" s="15">
        <v>126007.61324428333</v>
      </c>
      <c r="K167" s="21">
        <v>466797.64630402316</v>
      </c>
      <c r="L167" s="131">
        <f t="shared" si="61"/>
        <v>592805.25954830647</v>
      </c>
      <c r="M167" s="131"/>
      <c r="N167" s="21">
        <v>-777950.7154690891</v>
      </c>
      <c r="O167" s="21">
        <v>-75741.755449885313</v>
      </c>
      <c r="P167" s="21">
        <v>-503937.13061157928</v>
      </c>
      <c r="Q167" s="15">
        <v>193054.40877575238</v>
      </c>
      <c r="R167" s="12">
        <f t="shared" si="62"/>
        <v>-1164575.1927548014</v>
      </c>
      <c r="S167" s="15"/>
      <c r="T167" s="15">
        <v>-1410487.6499089282</v>
      </c>
      <c r="U167" s="21">
        <v>-340686.23430017498</v>
      </c>
      <c r="V167" s="21">
        <v>-212828.02</v>
      </c>
      <c r="W167" s="21">
        <v>-81496.52</v>
      </c>
      <c r="X167" s="144">
        <f>P167-144914</f>
        <v>-648851.13061157928</v>
      </c>
      <c r="Y167" s="15">
        <f>G167/$G$10*277000000+78379</f>
        <v>352828.83322298597</v>
      </c>
      <c r="Z167" s="12">
        <f t="shared" si="64"/>
        <v>-2341520.7215976967</v>
      </c>
      <c r="AA167" s="12"/>
      <c r="AB167" s="15">
        <v>-1410487.6499089282</v>
      </c>
      <c r="AC167" s="21">
        <v>-332339.47690672416</v>
      </c>
      <c r="AD167" s="21">
        <v>-210298.6</v>
      </c>
      <c r="AE167" s="21">
        <v>-80590.94</v>
      </c>
      <c r="AF167" s="131">
        <f t="shared" si="65"/>
        <v>-2033716.6668156525</v>
      </c>
      <c r="AG167" s="164"/>
      <c r="AH167" s="15">
        <f t="shared" si="66"/>
        <v>22.361599510964211</v>
      </c>
      <c r="AI167" s="15">
        <f t="shared" si="67"/>
        <v>82.838978935940219</v>
      </c>
      <c r="AJ167" s="15">
        <f t="shared" si="68"/>
        <v>105.20057844690443</v>
      </c>
      <c r="AL167" s="144">
        <f t="shared" si="69"/>
        <v>-139.81860450558756</v>
      </c>
      <c r="AM167" s="144">
        <f t="shared" si="70"/>
        <v>-13.612824487757964</v>
      </c>
      <c r="AN167" s="144">
        <f t="shared" si="71"/>
        <v>-90.571015566423313</v>
      </c>
      <c r="AO167" s="144">
        <f t="shared" si="72"/>
        <v>34.69705405746808</v>
      </c>
      <c r="AP167" s="144">
        <f t="shared" si="73"/>
        <v>-209.30539050230075</v>
      </c>
      <c r="AR167" s="144">
        <f t="shared" ref="AR167" si="92">T167/$G167</f>
        <v>-255.4305776727505</v>
      </c>
      <c r="AS167" s="144">
        <f t="shared" ref="AS167" si="93">U167/$G167</f>
        <v>-61.696167022849508</v>
      </c>
      <c r="AT167" s="144">
        <f t="shared" ref="AT167" si="94">V167/$G167</f>
        <v>-38.541836291198841</v>
      </c>
      <c r="AU167" s="144">
        <f t="shared" ref="AU167" si="95">W167/$G167</f>
        <v>-14.758515030785947</v>
      </c>
      <c r="AV167" s="144">
        <f t="shared" si="78"/>
        <v>-117.50292115385355</v>
      </c>
      <c r="AW167" s="144">
        <f t="shared" si="79"/>
        <v>63.895116483699013</v>
      </c>
      <c r="AX167" s="144">
        <f t="shared" si="80"/>
        <v>-424.03490068773937</v>
      </c>
      <c r="AZ167" s="15">
        <f t="shared" si="87"/>
        <v>-199.87071700565795</v>
      </c>
      <c r="BA167" s="15">
        <f t="shared" si="88"/>
        <v>-47.093591739651998</v>
      </c>
      <c r="BB167" s="15">
        <f t="shared" si="89"/>
        <v>-29.8</v>
      </c>
      <c r="BC167" s="15">
        <f t="shared" si="90"/>
        <v>-11.42</v>
      </c>
      <c r="BD167" s="15">
        <f t="shared" si="91"/>
        <v>-288.18430874530998</v>
      </c>
    </row>
    <row r="168" spans="1:56">
      <c r="A168" s="49">
        <v>508</v>
      </c>
      <c r="B168" s="53">
        <v>6</v>
      </c>
      <c r="C168" s="53">
        <v>6</v>
      </c>
      <c r="D168" s="11" t="s">
        <v>180</v>
      </c>
      <c r="E168" s="14">
        <v>9563</v>
      </c>
      <c r="F168" s="14">
        <v>9360</v>
      </c>
      <c r="G168" s="21">
        <v>9271</v>
      </c>
      <c r="H168" s="21">
        <v>9270</v>
      </c>
      <c r="I168" s="21"/>
      <c r="J168" s="15">
        <v>-202194.99052737484</v>
      </c>
      <c r="K168" s="21">
        <v>-169346.17177379702</v>
      </c>
      <c r="L168" s="131">
        <f t="shared" si="61"/>
        <v>-371541.16230117186</v>
      </c>
      <c r="M168" s="131"/>
      <c r="N168" s="21">
        <v>-836985.06646362867</v>
      </c>
      <c r="O168" s="21">
        <v>-491822.01145742444</v>
      </c>
      <c r="P168" s="21">
        <v>-847744.70570172218</v>
      </c>
      <c r="Q168" s="15">
        <v>324764.42597790121</v>
      </c>
      <c r="R168" s="12">
        <f t="shared" si="62"/>
        <v>-1851787.3576448741</v>
      </c>
      <c r="S168" s="15"/>
      <c r="T168" s="15">
        <v>-836985.06646362867</v>
      </c>
      <c r="U168" s="21">
        <v>-374834.97060335963</v>
      </c>
      <c r="V168" s="21">
        <v>-277944.58</v>
      </c>
      <c r="W168" s="21">
        <v>-106431.08</v>
      </c>
      <c r="X168" s="144">
        <f t="shared" si="63"/>
        <v>-847744.70570172218</v>
      </c>
      <c r="Y168" s="15">
        <f t="shared" si="81"/>
        <v>460779.50087111606</v>
      </c>
      <c r="Z168" s="12">
        <f t="shared" si="64"/>
        <v>-1983160.9018975946</v>
      </c>
      <c r="AA168" s="12"/>
      <c r="AB168" s="15">
        <v>-836985.06646362867</v>
      </c>
      <c r="AC168" s="21">
        <v>-254886.44335563492</v>
      </c>
      <c r="AD168" s="21">
        <v>-276246</v>
      </c>
      <c r="AE168" s="21">
        <v>-105863.4</v>
      </c>
      <c r="AF168" s="131">
        <f t="shared" si="65"/>
        <v>-1473980.9098192635</v>
      </c>
      <c r="AG168" s="164"/>
      <c r="AH168" s="15">
        <f t="shared" si="66"/>
        <v>-21.143468631953869</v>
      </c>
      <c r="AI168" s="15">
        <f t="shared" si="67"/>
        <v>-17.708477650715992</v>
      </c>
      <c r="AJ168" s="15">
        <f t="shared" si="68"/>
        <v>-38.851946282669857</v>
      </c>
      <c r="AL168" s="144">
        <f t="shared" si="69"/>
        <v>-89.421481459789391</v>
      </c>
      <c r="AM168" s="144">
        <f t="shared" si="70"/>
        <v>-52.545086694169278</v>
      </c>
      <c r="AN168" s="144">
        <f t="shared" si="71"/>
        <v>-90.571015566423313</v>
      </c>
      <c r="AO168" s="144">
        <f t="shared" si="72"/>
        <v>34.69705405746808</v>
      </c>
      <c r="AP168" s="144">
        <f t="shared" si="73"/>
        <v>-197.84052966291389</v>
      </c>
      <c r="AR168" s="144">
        <f t="shared" si="74"/>
        <v>-90.279912249339731</v>
      </c>
      <c r="AS168" s="144">
        <f t="shared" si="75"/>
        <v>-40.430910430736667</v>
      </c>
      <c r="AT168" s="144">
        <f t="shared" si="76"/>
        <v>-29.98</v>
      </c>
      <c r="AU168" s="144">
        <f t="shared" si="77"/>
        <v>-11.48</v>
      </c>
      <c r="AV168" s="144">
        <f t="shared" si="78"/>
        <v>-91.440481685009402</v>
      </c>
      <c r="AW168" s="144">
        <f t="shared" si="79"/>
        <v>49.701165016839184</v>
      </c>
      <c r="AX168" s="144">
        <f t="shared" si="80"/>
        <v>-213.91013934824664</v>
      </c>
      <c r="AZ168" s="15">
        <f t="shared" si="87"/>
        <v>-90.28965118269997</v>
      </c>
      <c r="BA168" s="15">
        <f t="shared" si="88"/>
        <v>-27.495840707188233</v>
      </c>
      <c r="BB168" s="15">
        <f t="shared" si="89"/>
        <v>-29.8</v>
      </c>
      <c r="BC168" s="15">
        <f t="shared" si="90"/>
        <v>-11.42</v>
      </c>
      <c r="BD168" s="15">
        <f t="shared" si="91"/>
        <v>-159.00549188988819</v>
      </c>
    </row>
    <row r="169" spans="1:56">
      <c r="A169" s="49">
        <v>529</v>
      </c>
      <c r="B169" s="53">
        <v>2</v>
      </c>
      <c r="C169" s="53">
        <v>2</v>
      </c>
      <c r="D169" s="11" t="s">
        <v>181</v>
      </c>
      <c r="E169" s="14">
        <v>19579</v>
      </c>
      <c r="F169" s="14">
        <v>19850</v>
      </c>
      <c r="G169" s="21">
        <v>19999</v>
      </c>
      <c r="H169" s="21">
        <v>20129</v>
      </c>
      <c r="I169" s="21"/>
      <c r="J169" s="15">
        <v>3249168.9988771346</v>
      </c>
      <c r="K169" s="21">
        <v>612896.30576468771</v>
      </c>
      <c r="L169" s="131">
        <f t="shared" si="61"/>
        <v>3862065.3046418224</v>
      </c>
      <c r="M169" s="131"/>
      <c r="N169" s="21">
        <v>4328799.4813034628</v>
      </c>
      <c r="O169" s="21">
        <v>953971.93532920396</v>
      </c>
      <c r="P169" s="21">
        <v>-1797834.6589935028</v>
      </c>
      <c r="Q169" s="15">
        <v>688736.52304074133</v>
      </c>
      <c r="R169" s="12">
        <f t="shared" si="62"/>
        <v>4173673.2806799053</v>
      </c>
      <c r="S169" s="15"/>
      <c r="T169" s="15">
        <v>4328799.4813034628</v>
      </c>
      <c r="U169" s="21">
        <v>606569.45252505725</v>
      </c>
      <c r="V169" s="21">
        <v>-599570.02</v>
      </c>
      <c r="W169" s="21">
        <v>-229588.52000000002</v>
      </c>
      <c r="X169" s="144">
        <f t="shared" si="63"/>
        <v>-1797834.6589935028</v>
      </c>
      <c r="Y169" s="15">
        <f t="shared" si="81"/>
        <v>993973.59917176689</v>
      </c>
      <c r="Z169" s="12">
        <f t="shared" si="64"/>
        <v>3302349.3340067845</v>
      </c>
      <c r="AA169" s="12"/>
      <c r="AB169" s="15">
        <v>4328799.4813034628</v>
      </c>
      <c r="AC169" s="21">
        <v>265447.47238267853</v>
      </c>
      <c r="AD169" s="21">
        <v>-599844.20000000007</v>
      </c>
      <c r="AE169" s="21">
        <v>-229873.18</v>
      </c>
      <c r="AF169" s="131">
        <f t="shared" si="65"/>
        <v>3764529.5736861411</v>
      </c>
      <c r="AG169" s="164"/>
      <c r="AH169" s="15">
        <f t="shared" si="66"/>
        <v>165.95173394336456</v>
      </c>
      <c r="AI169" s="15">
        <f t="shared" si="67"/>
        <v>31.303759424111941</v>
      </c>
      <c r="AJ169" s="15">
        <f t="shared" si="68"/>
        <v>197.2554933674765</v>
      </c>
      <c r="AL169" s="144">
        <f t="shared" si="69"/>
        <v>218.07554061982179</v>
      </c>
      <c r="AM169" s="144">
        <f t="shared" si="70"/>
        <v>48.059039563184079</v>
      </c>
      <c r="AN169" s="144">
        <f t="shared" si="71"/>
        <v>-90.571015566423313</v>
      </c>
      <c r="AO169" s="144">
        <f t="shared" si="72"/>
        <v>34.69705405746808</v>
      </c>
      <c r="AP169" s="144">
        <f t="shared" si="73"/>
        <v>210.26061867405065</v>
      </c>
      <c r="AR169" s="144">
        <f t="shared" si="74"/>
        <v>216.45079660500338</v>
      </c>
      <c r="AS169" s="144">
        <f t="shared" si="75"/>
        <v>30.329989125709147</v>
      </c>
      <c r="AT169" s="144">
        <f t="shared" si="76"/>
        <v>-29.98</v>
      </c>
      <c r="AU169" s="144">
        <f t="shared" si="77"/>
        <v>-11.48</v>
      </c>
      <c r="AV169" s="144">
        <f t="shared" si="78"/>
        <v>-89.896227761063201</v>
      </c>
      <c r="AW169" s="144">
        <f t="shared" si="79"/>
        <v>49.701165016839184</v>
      </c>
      <c r="AX169" s="144">
        <f t="shared" si="80"/>
        <v>165.12572298648854</v>
      </c>
      <c r="AZ169" s="15">
        <f t="shared" si="87"/>
        <v>215.05288297001653</v>
      </c>
      <c r="BA169" s="15">
        <f t="shared" si="88"/>
        <v>13.18731543458088</v>
      </c>
      <c r="BB169" s="15">
        <f t="shared" si="89"/>
        <v>-29.800000000000004</v>
      </c>
      <c r="BC169" s="15">
        <f t="shared" si="90"/>
        <v>-11.42</v>
      </c>
      <c r="BD169" s="15">
        <f t="shared" si="91"/>
        <v>187.02019840459741</v>
      </c>
    </row>
    <row r="170" spans="1:56">
      <c r="A170" s="49">
        <v>531</v>
      </c>
      <c r="B170" s="53">
        <v>4</v>
      </c>
      <c r="C170" s="53">
        <v>4</v>
      </c>
      <c r="D170" s="11" t="s">
        <v>182</v>
      </c>
      <c r="E170" s="14">
        <v>5169</v>
      </c>
      <c r="F170" s="14">
        <v>5072</v>
      </c>
      <c r="G170" s="21">
        <v>4966</v>
      </c>
      <c r="H170" s="21">
        <v>4939</v>
      </c>
      <c r="I170" s="21"/>
      <c r="J170" s="15">
        <v>-901192.83959212282</v>
      </c>
      <c r="K170" s="21">
        <v>-906487.4611111877</v>
      </c>
      <c r="L170" s="131">
        <f t="shared" si="61"/>
        <v>-1807680.3007033104</v>
      </c>
      <c r="M170" s="131"/>
      <c r="N170" s="21">
        <v>-1123293.0359543334</v>
      </c>
      <c r="O170" s="21">
        <v>-999917.29458795243</v>
      </c>
      <c r="P170" s="21">
        <v>-459376.19095289905</v>
      </c>
      <c r="Q170" s="15">
        <v>175983.4581794781</v>
      </c>
      <c r="R170" s="12">
        <f t="shared" si="62"/>
        <v>-2406603.0633157068</v>
      </c>
      <c r="S170" s="15"/>
      <c r="T170" s="15">
        <v>-1123293.0359543334</v>
      </c>
      <c r="U170" s="21">
        <v>-936524.31689438224</v>
      </c>
      <c r="V170" s="21">
        <v>-148880.68</v>
      </c>
      <c r="W170" s="21">
        <v>-57009.68</v>
      </c>
      <c r="X170" s="144">
        <f t="shared" si="63"/>
        <v>-459376.19095289905</v>
      </c>
      <c r="Y170" s="15">
        <f t="shared" si="81"/>
        <v>246815.98547362341</v>
      </c>
      <c r="Z170" s="12">
        <f t="shared" si="64"/>
        <v>-2478267.9183279914</v>
      </c>
      <c r="AA170" s="12"/>
      <c r="AB170" s="15">
        <v>-1123293.0359543334</v>
      </c>
      <c r="AC170" s="21">
        <v>-871526.56794134167</v>
      </c>
      <c r="AD170" s="21">
        <v>-147182.20000000001</v>
      </c>
      <c r="AE170" s="21">
        <v>-56403.38</v>
      </c>
      <c r="AF170" s="131">
        <f t="shared" si="65"/>
        <v>-2198405.183895675</v>
      </c>
      <c r="AG170" s="164"/>
      <c r="AH170" s="15">
        <f t="shared" si="66"/>
        <v>-174.34568380578889</v>
      </c>
      <c r="AI170" s="15">
        <f t="shared" si="67"/>
        <v>-175.36998667270026</v>
      </c>
      <c r="AJ170" s="15">
        <f t="shared" si="68"/>
        <v>-349.71567047848913</v>
      </c>
      <c r="AL170" s="144">
        <f t="shared" si="69"/>
        <v>-221.46944715187962</v>
      </c>
      <c r="AM170" s="144">
        <f t="shared" si="70"/>
        <v>-197.14457700866569</v>
      </c>
      <c r="AN170" s="144">
        <f t="shared" si="71"/>
        <v>-90.571015566423313</v>
      </c>
      <c r="AO170" s="144">
        <f t="shared" si="72"/>
        <v>34.69705405746808</v>
      </c>
      <c r="AP170" s="144">
        <f t="shared" si="73"/>
        <v>-474.48798566950057</v>
      </c>
      <c r="AR170" s="144">
        <f t="shared" si="74"/>
        <v>-226.19674505725601</v>
      </c>
      <c r="AS170" s="144">
        <f t="shared" si="75"/>
        <v>-188.58725672460375</v>
      </c>
      <c r="AT170" s="144">
        <f t="shared" si="76"/>
        <v>-29.979999999999997</v>
      </c>
      <c r="AU170" s="144">
        <f t="shared" si="77"/>
        <v>-11.48</v>
      </c>
      <c r="AV170" s="144">
        <f t="shared" si="78"/>
        <v>-92.504267207591425</v>
      </c>
      <c r="AW170" s="144">
        <f t="shared" si="79"/>
        <v>49.701165016839191</v>
      </c>
      <c r="AX170" s="144">
        <f t="shared" si="80"/>
        <v>-499.04710397261204</v>
      </c>
      <c r="AZ170" s="15">
        <f t="shared" si="87"/>
        <v>-227.43329336998045</v>
      </c>
      <c r="BA170" s="15">
        <f t="shared" si="88"/>
        <v>-176.45810243801208</v>
      </c>
      <c r="BB170" s="15">
        <f t="shared" si="89"/>
        <v>-29.8</v>
      </c>
      <c r="BC170" s="15">
        <f t="shared" si="90"/>
        <v>-11.42</v>
      </c>
      <c r="BD170" s="15">
        <f t="shared" si="91"/>
        <v>-445.11139580799249</v>
      </c>
    </row>
    <row r="171" spans="1:56">
      <c r="A171" s="49">
        <v>535</v>
      </c>
      <c r="B171" s="53">
        <v>17</v>
      </c>
      <c r="C171" s="53">
        <v>17</v>
      </c>
      <c r="D171" s="11" t="s">
        <v>183</v>
      </c>
      <c r="E171" s="14">
        <v>10396</v>
      </c>
      <c r="F171" s="14">
        <v>10419</v>
      </c>
      <c r="G171" s="21">
        <v>10454</v>
      </c>
      <c r="H171" s="21">
        <v>10378</v>
      </c>
      <c r="I171" s="21"/>
      <c r="J171" s="15">
        <v>648349.79844050645</v>
      </c>
      <c r="K171" s="21">
        <v>-328873.14778039505</v>
      </c>
      <c r="L171" s="131">
        <f t="shared" si="61"/>
        <v>319476.65066011139</v>
      </c>
      <c r="M171" s="131"/>
      <c r="N171" s="21">
        <v>431355.8732414273</v>
      </c>
      <c r="O171" s="21">
        <v>-360276.35514438874</v>
      </c>
      <c r="P171" s="21">
        <v>-943659.41118656448</v>
      </c>
      <c r="Q171" s="15">
        <v>361508.60622475995</v>
      </c>
      <c r="R171" s="12">
        <f t="shared" si="62"/>
        <v>-511071.28686476592</v>
      </c>
      <c r="S171" s="15"/>
      <c r="T171" s="15">
        <v>431355.8732414273</v>
      </c>
      <c r="U171" s="21">
        <v>-230053.28050138647</v>
      </c>
      <c r="V171" s="21">
        <v>-313410.92</v>
      </c>
      <c r="W171" s="21">
        <v>-120011.92</v>
      </c>
      <c r="X171" s="144">
        <f t="shared" si="63"/>
        <v>-943659.41118656448</v>
      </c>
      <c r="Y171" s="15">
        <f t="shared" si="81"/>
        <v>519575.97908603685</v>
      </c>
      <c r="Z171" s="12">
        <f t="shared" si="64"/>
        <v>-656203.6793604868</v>
      </c>
      <c r="AA171" s="12"/>
      <c r="AB171" s="15">
        <v>431355.8732414273</v>
      </c>
      <c r="AC171" s="21">
        <v>-96533.653856723715</v>
      </c>
      <c r="AD171" s="21">
        <v>-309264.40000000002</v>
      </c>
      <c r="AE171" s="21">
        <v>-118516.76</v>
      </c>
      <c r="AF171" s="131">
        <f t="shared" si="65"/>
        <v>-92958.940615296466</v>
      </c>
      <c r="AG171" s="164"/>
      <c r="AH171" s="15">
        <f t="shared" si="66"/>
        <v>62.365313432137981</v>
      </c>
      <c r="AI171" s="15">
        <f t="shared" si="67"/>
        <v>-31.634585203962587</v>
      </c>
      <c r="AJ171" s="15">
        <f t="shared" si="68"/>
        <v>30.730728228175394</v>
      </c>
      <c r="AL171" s="144">
        <f t="shared" si="69"/>
        <v>41.400890031809894</v>
      </c>
      <c r="AM171" s="144">
        <f t="shared" si="70"/>
        <v>-34.578784446145384</v>
      </c>
      <c r="AN171" s="144">
        <f t="shared" si="71"/>
        <v>-90.571015566423313</v>
      </c>
      <c r="AO171" s="144">
        <f t="shared" si="72"/>
        <v>34.69705405746808</v>
      </c>
      <c r="AP171" s="144">
        <f t="shared" si="73"/>
        <v>-49.051855923290709</v>
      </c>
      <c r="AR171" s="144">
        <f t="shared" si="74"/>
        <v>41.26227982030106</v>
      </c>
      <c r="AS171" s="144">
        <f t="shared" si="75"/>
        <v>-22.006244547674235</v>
      </c>
      <c r="AT171" s="144">
        <f t="shared" si="76"/>
        <v>-29.979999999999997</v>
      </c>
      <c r="AU171" s="144">
        <f t="shared" si="77"/>
        <v>-11.48</v>
      </c>
      <c r="AV171" s="144">
        <f t="shared" si="78"/>
        <v>-90.26778373699679</v>
      </c>
      <c r="AW171" s="144">
        <f t="shared" si="79"/>
        <v>49.701165016839184</v>
      </c>
      <c r="AX171" s="144">
        <f t="shared" si="80"/>
        <v>-62.770583447530782</v>
      </c>
      <c r="AZ171" s="15">
        <f t="shared" si="87"/>
        <v>41.564451073562083</v>
      </c>
      <c r="BA171" s="15">
        <f t="shared" si="88"/>
        <v>-9.3017588992796032</v>
      </c>
      <c r="BB171" s="15">
        <f t="shared" si="89"/>
        <v>-29.8</v>
      </c>
      <c r="BC171" s="15">
        <f t="shared" si="90"/>
        <v>-11.42</v>
      </c>
      <c r="BD171" s="15">
        <f t="shared" si="91"/>
        <v>-8.9573078257175247</v>
      </c>
    </row>
    <row r="172" spans="1:56">
      <c r="A172" s="49">
        <v>536</v>
      </c>
      <c r="B172" s="53">
        <v>6</v>
      </c>
      <c r="C172" s="53">
        <v>6</v>
      </c>
      <c r="D172" s="11" t="s">
        <v>184</v>
      </c>
      <c r="E172" s="14">
        <v>34884</v>
      </c>
      <c r="F172" s="14">
        <v>35346</v>
      </c>
      <c r="G172" s="21">
        <v>35647</v>
      </c>
      <c r="H172" s="21">
        <v>36176</v>
      </c>
      <c r="I172" s="21"/>
      <c r="J172" s="15">
        <v>-1873068.0773626922</v>
      </c>
      <c r="K172" s="21">
        <v>-1518807.5567046653</v>
      </c>
      <c r="L172" s="131">
        <f t="shared" si="61"/>
        <v>-3391875.6340673575</v>
      </c>
      <c r="M172" s="131"/>
      <c r="N172" s="21">
        <v>-1468266.4195354653</v>
      </c>
      <c r="O172" s="21">
        <v>-862947.85170963779</v>
      </c>
      <c r="P172" s="21">
        <v>-3201323.1162107983</v>
      </c>
      <c r="Q172" s="15">
        <v>1226402.0727152668</v>
      </c>
      <c r="R172" s="12">
        <f t="shared" si="62"/>
        <v>-4306135.3147406345</v>
      </c>
      <c r="S172" s="15"/>
      <c r="T172" s="15">
        <v>-1468266.4195354653</v>
      </c>
      <c r="U172" s="21">
        <v>-421171.78909983282</v>
      </c>
      <c r="V172" s="21">
        <v>-1068697.06</v>
      </c>
      <c r="W172" s="21">
        <v>-409227.56</v>
      </c>
      <c r="X172" s="144">
        <f t="shared" si="63"/>
        <v>-3201323.1162107983</v>
      </c>
      <c r="Y172" s="15">
        <f t="shared" si="81"/>
        <v>1771697.4293552665</v>
      </c>
      <c r="Z172" s="12">
        <f t="shared" si="64"/>
        <v>-4796988.5154908299</v>
      </c>
      <c r="AA172" s="12"/>
      <c r="AB172" s="15">
        <v>-1468266.4195354653</v>
      </c>
      <c r="AC172" s="21">
        <v>-149397.33491208209</v>
      </c>
      <c r="AD172" s="21">
        <v>-1078044.8</v>
      </c>
      <c r="AE172" s="21">
        <v>-413129.92</v>
      </c>
      <c r="AF172" s="131">
        <f t="shared" si="65"/>
        <v>-3108838.4744475475</v>
      </c>
      <c r="AG172" s="164"/>
      <c r="AH172" s="15">
        <f t="shared" si="66"/>
        <v>-53.694188664221194</v>
      </c>
      <c r="AI172" s="15">
        <f t="shared" si="67"/>
        <v>-43.538801648453884</v>
      </c>
      <c r="AJ172" s="15">
        <f t="shared" si="68"/>
        <v>-97.232990312675085</v>
      </c>
      <c r="AL172" s="144">
        <f t="shared" si="69"/>
        <v>-41.53981835385801</v>
      </c>
      <c r="AM172" s="144">
        <f t="shared" si="70"/>
        <v>-24.414300110610473</v>
      </c>
      <c r="AN172" s="144">
        <f t="shared" si="71"/>
        <v>-90.571015566423313</v>
      </c>
      <c r="AO172" s="144">
        <f t="shared" si="72"/>
        <v>34.69705405746808</v>
      </c>
      <c r="AP172" s="144">
        <f t="shared" si="73"/>
        <v>-121.82807997342371</v>
      </c>
      <c r="AR172" s="144">
        <f t="shared" si="74"/>
        <v>-41.18905993591229</v>
      </c>
      <c r="AS172" s="144">
        <f t="shared" si="75"/>
        <v>-11.815069686083902</v>
      </c>
      <c r="AT172" s="144">
        <f t="shared" si="76"/>
        <v>-29.98</v>
      </c>
      <c r="AU172" s="144">
        <f t="shared" si="77"/>
        <v>-11.48</v>
      </c>
      <c r="AV172" s="144">
        <f t="shared" si="78"/>
        <v>-89.806242214233961</v>
      </c>
      <c r="AW172" s="144">
        <f t="shared" si="79"/>
        <v>49.701165016839184</v>
      </c>
      <c r="AX172" s="144">
        <f t="shared" si="80"/>
        <v>-134.56920681939098</v>
      </c>
      <c r="AZ172" s="15">
        <f t="shared" si="87"/>
        <v>-40.586754188839706</v>
      </c>
      <c r="BA172" s="15">
        <f t="shared" si="88"/>
        <v>-4.12973614860908</v>
      </c>
      <c r="BB172" s="15">
        <f t="shared" si="89"/>
        <v>-29.8</v>
      </c>
      <c r="BC172" s="15">
        <f t="shared" si="90"/>
        <v>-11.42</v>
      </c>
      <c r="BD172" s="15">
        <f t="shared" si="91"/>
        <v>-85.936490337448788</v>
      </c>
    </row>
    <row r="173" spans="1:56">
      <c r="A173" s="49">
        <v>538</v>
      </c>
      <c r="B173" s="53">
        <v>2</v>
      </c>
      <c r="C173" s="53">
        <v>2</v>
      </c>
      <c r="D173" s="11" t="s">
        <v>185</v>
      </c>
      <c r="E173" s="14">
        <v>4689</v>
      </c>
      <c r="F173" s="14">
        <v>4644</v>
      </c>
      <c r="G173" s="21">
        <v>4695</v>
      </c>
      <c r="H173" s="21">
        <v>4659</v>
      </c>
      <c r="I173" s="21"/>
      <c r="J173" s="15">
        <v>-127316.54536926148</v>
      </c>
      <c r="K173" s="21">
        <v>-344269.17096816306</v>
      </c>
      <c r="L173" s="131">
        <f t="shared" si="61"/>
        <v>-471585.71633742453</v>
      </c>
      <c r="M173" s="131"/>
      <c r="N173" s="21">
        <v>4520.992781539514</v>
      </c>
      <c r="O173" s="21">
        <v>-206149.2044784037</v>
      </c>
      <c r="P173" s="21">
        <v>-420611.79629046988</v>
      </c>
      <c r="Q173" s="15">
        <v>161133.11904288176</v>
      </c>
      <c r="R173" s="12">
        <f t="shared" si="62"/>
        <v>-461106.88894445228</v>
      </c>
      <c r="S173" s="15"/>
      <c r="T173" s="15">
        <v>4520.992781539514</v>
      </c>
      <c r="U173" s="21">
        <v>-148105.63420850231</v>
      </c>
      <c r="V173" s="21">
        <v>-140756.1</v>
      </c>
      <c r="W173" s="21">
        <v>-53898.6</v>
      </c>
      <c r="X173" s="144">
        <f t="shared" si="63"/>
        <v>-420611.79629046988</v>
      </c>
      <c r="Y173" s="15">
        <f t="shared" si="81"/>
        <v>233346.96975405997</v>
      </c>
      <c r="Z173" s="12">
        <f t="shared" si="64"/>
        <v>-525504.16796337254</v>
      </c>
      <c r="AA173" s="12"/>
      <c r="AB173" s="15">
        <v>4520.992781539514</v>
      </c>
      <c r="AC173" s="21">
        <v>-88592.711074054299</v>
      </c>
      <c r="AD173" s="21">
        <v>-138838.20000000001</v>
      </c>
      <c r="AE173" s="21">
        <v>-53205.78</v>
      </c>
      <c r="AF173" s="131">
        <f t="shared" si="65"/>
        <v>-276115.69829251477</v>
      </c>
      <c r="AG173" s="164"/>
      <c r="AH173" s="15">
        <f t="shared" si="66"/>
        <v>-27.152174316327891</v>
      </c>
      <c r="AI173" s="15">
        <f t="shared" si="67"/>
        <v>-73.420595216072314</v>
      </c>
      <c r="AJ173" s="15">
        <f t="shared" si="68"/>
        <v>-100.5727695324002</v>
      </c>
      <c r="AL173" s="144">
        <f t="shared" si="69"/>
        <v>0.97351265752358185</v>
      </c>
      <c r="AM173" s="144">
        <f t="shared" si="70"/>
        <v>-44.390440240827672</v>
      </c>
      <c r="AN173" s="144">
        <f t="shared" si="71"/>
        <v>-90.571015566423313</v>
      </c>
      <c r="AO173" s="144">
        <f t="shared" si="72"/>
        <v>34.69705405746808</v>
      </c>
      <c r="AP173" s="144">
        <f t="shared" si="73"/>
        <v>-99.29088909225932</v>
      </c>
      <c r="AR173" s="144">
        <f t="shared" si="74"/>
        <v>0.96293775964632888</v>
      </c>
      <c r="AS173" s="144">
        <f t="shared" si="75"/>
        <v>-31.545395997551076</v>
      </c>
      <c r="AT173" s="144">
        <f t="shared" si="76"/>
        <v>-29.98</v>
      </c>
      <c r="AU173" s="144">
        <f t="shared" si="77"/>
        <v>-11.48</v>
      </c>
      <c r="AV173" s="144">
        <f t="shared" si="78"/>
        <v>-89.587177058673035</v>
      </c>
      <c r="AW173" s="144">
        <f t="shared" si="79"/>
        <v>49.701165016839184</v>
      </c>
      <c r="AX173" s="144">
        <f t="shared" si="80"/>
        <v>-111.92847027973856</v>
      </c>
      <c r="AZ173" s="15">
        <f t="shared" si="87"/>
        <v>0.97037836049356385</v>
      </c>
      <c r="BA173" s="15">
        <f t="shared" si="88"/>
        <v>-19.015391945493519</v>
      </c>
      <c r="BB173" s="15">
        <f t="shared" si="89"/>
        <v>-29.800000000000004</v>
      </c>
      <c r="BC173" s="15">
        <f t="shared" si="90"/>
        <v>-11.42</v>
      </c>
      <c r="BD173" s="15">
        <f t="shared" si="91"/>
        <v>-59.265013584999949</v>
      </c>
    </row>
    <row r="174" spans="1:56">
      <c r="A174" s="49">
        <v>541</v>
      </c>
      <c r="B174" s="53">
        <v>12</v>
      </c>
      <c r="C174" s="53">
        <v>12</v>
      </c>
      <c r="D174" s="11" t="s">
        <v>186</v>
      </c>
      <c r="E174" s="14">
        <v>9423</v>
      </c>
      <c r="F174" s="14">
        <v>9243</v>
      </c>
      <c r="G174" s="21">
        <v>9130</v>
      </c>
      <c r="H174" s="21">
        <v>8980</v>
      </c>
      <c r="I174" s="21"/>
      <c r="J174" s="15">
        <v>3866652.0284846225</v>
      </c>
      <c r="K174" s="21">
        <v>2786109.4491543616</v>
      </c>
      <c r="L174" s="131">
        <f t="shared" si="61"/>
        <v>6652761.4776389841</v>
      </c>
      <c r="M174" s="131"/>
      <c r="N174" s="21">
        <v>2452029.1786533692</v>
      </c>
      <c r="O174" s="21">
        <v>1665290.1826260842</v>
      </c>
      <c r="P174" s="21">
        <v>-837147.89688045066</v>
      </c>
      <c r="Q174" s="15">
        <v>320704.87065317744</v>
      </c>
      <c r="R174" s="12">
        <f t="shared" si="62"/>
        <v>3600876.3350521801</v>
      </c>
      <c r="S174" s="15"/>
      <c r="T174" s="15">
        <v>2452029.1786533692</v>
      </c>
      <c r="U174" s="21">
        <v>1503524.885469473</v>
      </c>
      <c r="V174" s="21">
        <v>-273717.40000000002</v>
      </c>
      <c r="W174" s="21">
        <v>-104812.40000000001</v>
      </c>
      <c r="X174" s="144">
        <f t="shared" si="63"/>
        <v>-837147.89688045066</v>
      </c>
      <c r="Y174" s="15">
        <f t="shared" si="81"/>
        <v>453771.63660374179</v>
      </c>
      <c r="Z174" s="12">
        <f t="shared" si="64"/>
        <v>3193648.0038461336</v>
      </c>
      <c r="AA174" s="12"/>
      <c r="AB174" s="15">
        <v>2452029.1786533692</v>
      </c>
      <c r="AC174" s="21">
        <v>1344684.0561266013</v>
      </c>
      <c r="AD174" s="21">
        <v>-267604</v>
      </c>
      <c r="AE174" s="21">
        <v>-102551.6</v>
      </c>
      <c r="AF174" s="131">
        <f t="shared" si="65"/>
        <v>3426557.6347799706</v>
      </c>
      <c r="AG174" s="164"/>
      <c r="AH174" s="15">
        <f t="shared" si="66"/>
        <v>410.34193234475458</v>
      </c>
      <c r="AI174" s="15">
        <f t="shared" si="67"/>
        <v>295.67117151165888</v>
      </c>
      <c r="AJ174" s="15">
        <f t="shared" si="68"/>
        <v>706.01310385641352</v>
      </c>
      <c r="AL174" s="144">
        <f t="shared" si="69"/>
        <v>265.28499174005941</v>
      </c>
      <c r="AM174" s="144">
        <f t="shared" si="70"/>
        <v>180.16771422980463</v>
      </c>
      <c r="AN174" s="144">
        <f t="shared" si="71"/>
        <v>-90.571015566423313</v>
      </c>
      <c r="AO174" s="144">
        <f t="shared" si="72"/>
        <v>34.69705405746808</v>
      </c>
      <c r="AP174" s="144">
        <f t="shared" si="73"/>
        <v>389.57874446090881</v>
      </c>
      <c r="AR174" s="144">
        <f t="shared" si="74"/>
        <v>268.56836567944896</v>
      </c>
      <c r="AS174" s="144">
        <f t="shared" si="75"/>
        <v>164.67961505689738</v>
      </c>
      <c r="AT174" s="144">
        <f t="shared" si="76"/>
        <v>-29.980000000000004</v>
      </c>
      <c r="AU174" s="144">
        <f t="shared" si="77"/>
        <v>-11.48</v>
      </c>
      <c r="AV174" s="144">
        <f t="shared" si="78"/>
        <v>-91.691993086577284</v>
      </c>
      <c r="AW174" s="144">
        <f t="shared" si="79"/>
        <v>49.701165016839191</v>
      </c>
      <c r="AX174" s="144">
        <f t="shared" si="80"/>
        <v>349.79715266660827</v>
      </c>
      <c r="AZ174" s="15">
        <f t="shared" si="87"/>
        <v>273.05447423756897</v>
      </c>
      <c r="BA174" s="15">
        <f t="shared" si="88"/>
        <v>149.74209979138098</v>
      </c>
      <c r="BB174" s="15">
        <f t="shared" si="89"/>
        <v>-29.8</v>
      </c>
      <c r="BC174" s="15">
        <f t="shared" si="90"/>
        <v>-11.42</v>
      </c>
      <c r="BD174" s="15">
        <f t="shared" si="91"/>
        <v>381.57657402894995</v>
      </c>
    </row>
    <row r="175" spans="1:56">
      <c r="A175" s="49">
        <v>543</v>
      </c>
      <c r="B175" s="53">
        <v>1</v>
      </c>
      <c r="C175" s="137">
        <v>33</v>
      </c>
      <c r="D175" s="11" t="s">
        <v>187</v>
      </c>
      <c r="E175" s="14">
        <v>44127</v>
      </c>
      <c r="F175" s="14">
        <v>44458</v>
      </c>
      <c r="G175" s="21">
        <v>44785</v>
      </c>
      <c r="H175" s="21">
        <v>45048</v>
      </c>
      <c r="I175" s="21"/>
      <c r="J175" s="15">
        <v>2860711.8872551038</v>
      </c>
      <c r="K175" s="21">
        <v>2260063.0878100507</v>
      </c>
      <c r="L175" s="131">
        <f t="shared" si="61"/>
        <v>5120774.975065155</v>
      </c>
      <c r="M175" s="131"/>
      <c r="N175" s="21">
        <v>5233977.5570725771</v>
      </c>
      <c r="O175" s="21">
        <v>2992849.2983238832</v>
      </c>
      <c r="P175" s="21">
        <v>-4026606.2100520479</v>
      </c>
      <c r="Q175" s="15">
        <v>1542561.629286916</v>
      </c>
      <c r="R175" s="12">
        <f t="shared" si="62"/>
        <v>5742782.2746313289</v>
      </c>
      <c r="S175" s="15"/>
      <c r="T175" s="15">
        <v>5233977.5570725771</v>
      </c>
      <c r="U175" s="21">
        <v>2214772.7451497391</v>
      </c>
      <c r="V175" s="21">
        <v>-1342654.3</v>
      </c>
      <c r="W175" s="21">
        <v>-514131.80000000005</v>
      </c>
      <c r="X175" s="144">
        <f t="shared" si="63"/>
        <v>-4026606.2100520479</v>
      </c>
      <c r="Y175" s="15">
        <f t="shared" si="81"/>
        <v>2225866.6752791433</v>
      </c>
      <c r="Z175" s="12">
        <f t="shared" si="64"/>
        <v>3791224.6674494119</v>
      </c>
      <c r="AA175" s="12"/>
      <c r="AB175" s="15">
        <v>5233977.5570725771</v>
      </c>
      <c r="AC175" s="21">
        <v>1450762.6195492414</v>
      </c>
      <c r="AD175" s="21">
        <v>-1342430.4000000001</v>
      </c>
      <c r="AE175" s="21">
        <v>-514448.16</v>
      </c>
      <c r="AF175" s="131">
        <f t="shared" si="65"/>
        <v>4827861.6166218184</v>
      </c>
      <c r="AG175" s="164"/>
      <c r="AH175" s="15">
        <f t="shared" si="66"/>
        <v>64.829059017270694</v>
      </c>
      <c r="AI175" s="15">
        <f t="shared" si="67"/>
        <v>51.217238602444098</v>
      </c>
      <c r="AJ175" s="15">
        <f t="shared" si="68"/>
        <v>116.04629761971479</v>
      </c>
      <c r="AL175" s="144">
        <f t="shared" si="69"/>
        <v>117.72858781484946</v>
      </c>
      <c r="AM175" s="144">
        <f t="shared" si="70"/>
        <v>67.318577046288254</v>
      </c>
      <c r="AN175" s="144">
        <f t="shared" si="71"/>
        <v>-90.571015566423313</v>
      </c>
      <c r="AO175" s="144">
        <f t="shared" si="72"/>
        <v>34.69705405746808</v>
      </c>
      <c r="AP175" s="144">
        <f t="shared" si="73"/>
        <v>129.1732033521825</v>
      </c>
      <c r="AR175" s="144">
        <f t="shared" si="74"/>
        <v>116.86898642564647</v>
      </c>
      <c r="AS175" s="144">
        <f t="shared" si="75"/>
        <v>49.453449707485518</v>
      </c>
      <c r="AT175" s="144">
        <f t="shared" si="76"/>
        <v>-29.98</v>
      </c>
      <c r="AU175" s="144">
        <f t="shared" si="77"/>
        <v>-11.48</v>
      </c>
      <c r="AV175" s="144">
        <f t="shared" si="78"/>
        <v>-89.909706599353527</v>
      </c>
      <c r="AW175" s="144">
        <f t="shared" si="79"/>
        <v>49.701165016839191</v>
      </c>
      <c r="AX175" s="144">
        <f t="shared" si="80"/>
        <v>84.653894550617665</v>
      </c>
      <c r="AZ175" s="15">
        <f t="shared" si="87"/>
        <v>116.1866799208084</v>
      </c>
      <c r="BA175" s="15">
        <f t="shared" si="88"/>
        <v>32.204817517963981</v>
      </c>
      <c r="BB175" s="15">
        <f t="shared" si="89"/>
        <v>-29.800000000000004</v>
      </c>
      <c r="BC175" s="15">
        <f t="shared" si="90"/>
        <v>-11.42</v>
      </c>
      <c r="BD175" s="15">
        <f t="shared" si="91"/>
        <v>107.17149743877239</v>
      </c>
    </row>
    <row r="176" spans="1:56">
      <c r="A176" s="49">
        <v>545</v>
      </c>
      <c r="B176" s="53">
        <v>15</v>
      </c>
      <c r="C176" s="53">
        <v>15</v>
      </c>
      <c r="D176" s="11" t="s">
        <v>188</v>
      </c>
      <c r="E176" s="14">
        <v>9562</v>
      </c>
      <c r="F176" s="14">
        <v>9584</v>
      </c>
      <c r="G176" s="21">
        <v>9621</v>
      </c>
      <c r="H176" s="21">
        <v>9554</v>
      </c>
      <c r="I176" s="21"/>
      <c r="J176" s="15">
        <v>1099149.4054686362</v>
      </c>
      <c r="K176" s="21">
        <v>1112102.0238476603</v>
      </c>
      <c r="L176" s="131">
        <f t="shared" si="61"/>
        <v>2211251.4293162962</v>
      </c>
      <c r="M176" s="131"/>
      <c r="N176" s="21">
        <v>1844380.1191372457</v>
      </c>
      <c r="O176" s="21">
        <v>1425587.826921049</v>
      </c>
      <c r="P176" s="21">
        <v>-868032.61318860098</v>
      </c>
      <c r="Q176" s="15">
        <v>332536.56608677405</v>
      </c>
      <c r="R176" s="12">
        <f t="shared" si="62"/>
        <v>2734471.8989564679</v>
      </c>
      <c r="S176" s="15"/>
      <c r="T176" s="15">
        <v>1844380.1191372457</v>
      </c>
      <c r="U176" s="21">
        <v>1257854.5576417067</v>
      </c>
      <c r="V176" s="21">
        <v>-288437.58</v>
      </c>
      <c r="W176" s="21">
        <v>-110449.08</v>
      </c>
      <c r="X176" s="144">
        <f t="shared" si="63"/>
        <v>-868032.61318860098</v>
      </c>
      <c r="Y176" s="15">
        <f t="shared" si="81"/>
        <v>478174.90862700978</v>
      </c>
      <c r="Z176" s="12">
        <f t="shared" si="64"/>
        <v>2313490.3122173613</v>
      </c>
      <c r="AA176" s="12"/>
      <c r="AB176" s="15">
        <v>1844380.1191372457</v>
      </c>
      <c r="AC176" s="21">
        <v>1093153.6479346761</v>
      </c>
      <c r="AD176" s="21">
        <v>-284709.2</v>
      </c>
      <c r="AE176" s="21">
        <v>-109106.68</v>
      </c>
      <c r="AF176" s="131">
        <f t="shared" si="65"/>
        <v>2543717.8870719215</v>
      </c>
      <c r="AG176" s="164"/>
      <c r="AH176" s="15">
        <f t="shared" si="66"/>
        <v>114.94973912033426</v>
      </c>
      <c r="AI176" s="15">
        <f t="shared" si="67"/>
        <v>116.30433213215439</v>
      </c>
      <c r="AJ176" s="15">
        <f t="shared" si="68"/>
        <v>231.25407125248861</v>
      </c>
      <c r="AL176" s="144">
        <f t="shared" si="69"/>
        <v>192.443668524337</v>
      </c>
      <c r="AM176" s="144">
        <f t="shared" si="70"/>
        <v>148.7466430426804</v>
      </c>
      <c r="AN176" s="144">
        <f t="shared" si="71"/>
        <v>-90.571015566423313</v>
      </c>
      <c r="AO176" s="144">
        <f t="shared" si="72"/>
        <v>34.69705405746808</v>
      </c>
      <c r="AP176" s="144">
        <f t="shared" si="73"/>
        <v>285.3163500580622</v>
      </c>
      <c r="AR176" s="144">
        <f t="shared" si="74"/>
        <v>191.70357750101297</v>
      </c>
      <c r="AS176" s="144">
        <f t="shared" si="75"/>
        <v>130.74052153016387</v>
      </c>
      <c r="AT176" s="144">
        <f t="shared" si="76"/>
        <v>-29.98</v>
      </c>
      <c r="AU176" s="144">
        <f t="shared" si="77"/>
        <v>-11.48</v>
      </c>
      <c r="AV176" s="144">
        <f t="shared" si="78"/>
        <v>-90.222701713813635</v>
      </c>
      <c r="AW176" s="144">
        <f t="shared" si="79"/>
        <v>49.701165016839184</v>
      </c>
      <c r="AX176" s="144">
        <f t="shared" si="80"/>
        <v>240.4625623342024</v>
      </c>
      <c r="AZ176" s="15">
        <f t="shared" si="87"/>
        <v>193.0479505063058</v>
      </c>
      <c r="BA176" s="15">
        <f t="shared" si="88"/>
        <v>114.41842662075321</v>
      </c>
      <c r="BB176" s="15">
        <f t="shared" si="89"/>
        <v>-29.8</v>
      </c>
      <c r="BC176" s="15">
        <f t="shared" si="90"/>
        <v>-11.42</v>
      </c>
      <c r="BD176" s="15">
        <f t="shared" si="91"/>
        <v>266.24637712705896</v>
      </c>
    </row>
    <row r="177" spans="1:56">
      <c r="A177" s="49">
        <v>560</v>
      </c>
      <c r="B177" s="53">
        <v>7</v>
      </c>
      <c r="C177" s="53">
        <v>7</v>
      </c>
      <c r="D177" s="11" t="s">
        <v>189</v>
      </c>
      <c r="E177" s="14">
        <v>15808</v>
      </c>
      <c r="F177" s="14">
        <v>15735</v>
      </c>
      <c r="G177" s="21">
        <v>15669</v>
      </c>
      <c r="H177" s="21">
        <v>15651</v>
      </c>
      <c r="I177" s="21"/>
      <c r="J177" s="15">
        <v>938323.15703580657</v>
      </c>
      <c r="K177" s="21">
        <v>574224.05840517965</v>
      </c>
      <c r="L177" s="131">
        <f t="shared" si="61"/>
        <v>1512547.2154409862</v>
      </c>
      <c r="M177" s="131"/>
      <c r="N177" s="21">
        <v>142886.77238777475</v>
      </c>
      <c r="O177" s="21">
        <v>7232.7454679171988</v>
      </c>
      <c r="P177" s="21">
        <v>-1425134.9299376709</v>
      </c>
      <c r="Q177" s="15">
        <v>545958.14559426019</v>
      </c>
      <c r="R177" s="12">
        <f t="shared" si="62"/>
        <v>-729057.26648771879</v>
      </c>
      <c r="S177" s="15"/>
      <c r="T177" s="15">
        <v>142886.77238777475</v>
      </c>
      <c r="U177" s="21">
        <v>-32126.54001940017</v>
      </c>
      <c r="V177" s="21">
        <v>-469756.62</v>
      </c>
      <c r="W177" s="21">
        <v>-179880.12</v>
      </c>
      <c r="X177" s="144">
        <f t="shared" si="63"/>
        <v>-1425134.9299376709</v>
      </c>
      <c r="Y177" s="15">
        <f t="shared" si="81"/>
        <v>778767.55464885326</v>
      </c>
      <c r="Z177" s="12">
        <f t="shared" si="64"/>
        <v>-1185243.8829204431</v>
      </c>
      <c r="AA177" s="12"/>
      <c r="AB177" s="15">
        <v>142886.77238777475</v>
      </c>
      <c r="AC177" s="21">
        <v>-66507.301104555314</v>
      </c>
      <c r="AD177" s="21">
        <v>-466399.8</v>
      </c>
      <c r="AE177" s="21">
        <v>-178734.42</v>
      </c>
      <c r="AF177" s="131">
        <f t="shared" si="65"/>
        <v>-568754.74871678057</v>
      </c>
      <c r="AG177" s="164"/>
      <c r="AH177" s="15">
        <f t="shared" si="66"/>
        <v>59.357487160665904</v>
      </c>
      <c r="AI177" s="15">
        <f t="shared" si="67"/>
        <v>36.324902480084745</v>
      </c>
      <c r="AJ177" s="15">
        <f t="shared" si="68"/>
        <v>95.682389640750642</v>
      </c>
      <c r="AL177" s="144">
        <f t="shared" si="69"/>
        <v>9.0808244288385609</v>
      </c>
      <c r="AM177" s="144">
        <f t="shared" si="70"/>
        <v>0.45965970561914193</v>
      </c>
      <c r="AN177" s="144">
        <f t="shared" si="71"/>
        <v>-90.571015566423327</v>
      </c>
      <c r="AO177" s="144">
        <f t="shared" si="72"/>
        <v>34.69705405746808</v>
      </c>
      <c r="AP177" s="144">
        <f t="shared" si="73"/>
        <v>-46.333477374497541</v>
      </c>
      <c r="AR177" s="144">
        <f t="shared" si="74"/>
        <v>9.1190741200953944</v>
      </c>
      <c r="AS177" s="144">
        <f t="shared" si="75"/>
        <v>-2.0503248464739401</v>
      </c>
      <c r="AT177" s="144">
        <f t="shared" si="76"/>
        <v>-29.98</v>
      </c>
      <c r="AU177" s="144">
        <f t="shared" si="77"/>
        <v>-11.48</v>
      </c>
      <c r="AV177" s="144">
        <f t="shared" si="78"/>
        <v>-90.952513238730674</v>
      </c>
      <c r="AW177" s="144">
        <f t="shared" si="79"/>
        <v>49.701165016839191</v>
      </c>
      <c r="AX177" s="144">
        <f t="shared" si="80"/>
        <v>-75.642598948270034</v>
      </c>
      <c r="AZ177" s="15">
        <f t="shared" si="87"/>
        <v>9.1295618419126416</v>
      </c>
      <c r="BA177" s="15">
        <f t="shared" si="88"/>
        <v>-4.2493962752894587</v>
      </c>
      <c r="BB177" s="15">
        <f t="shared" si="89"/>
        <v>-29.8</v>
      </c>
      <c r="BC177" s="15">
        <f t="shared" si="90"/>
        <v>-11.420000000000002</v>
      </c>
      <c r="BD177" s="15">
        <f t="shared" si="91"/>
        <v>-36.339834433376815</v>
      </c>
    </row>
    <row r="178" spans="1:56">
      <c r="A178" s="49">
        <v>561</v>
      </c>
      <c r="B178" s="53">
        <v>2</v>
      </c>
      <c r="C178" s="53">
        <v>2</v>
      </c>
      <c r="D178" s="11" t="s">
        <v>190</v>
      </c>
      <c r="E178" s="14">
        <v>1337</v>
      </c>
      <c r="F178" s="14">
        <v>1317</v>
      </c>
      <c r="G178" s="21">
        <v>1315</v>
      </c>
      <c r="H178" s="21">
        <v>1304</v>
      </c>
      <c r="I178" s="21"/>
      <c r="J178" s="15">
        <v>379710.31877004961</v>
      </c>
      <c r="K178" s="21">
        <v>329196.81005025771</v>
      </c>
      <c r="L178" s="131">
        <f t="shared" si="61"/>
        <v>708907.12882030732</v>
      </c>
      <c r="M178" s="131"/>
      <c r="N178" s="21">
        <v>397976.52731554653</v>
      </c>
      <c r="O178" s="21">
        <v>316075.24788651336</v>
      </c>
      <c r="P178" s="21">
        <v>-119282.0275009795</v>
      </c>
      <c r="Q178" s="15">
        <v>45696.020193685457</v>
      </c>
      <c r="R178" s="12">
        <f t="shared" si="62"/>
        <v>640465.76789476583</v>
      </c>
      <c r="S178" s="15"/>
      <c r="T178" s="15">
        <v>397976.52731554653</v>
      </c>
      <c r="U178" s="21">
        <v>293025.92446822306</v>
      </c>
      <c r="V178" s="21">
        <v>-39423.699999999997</v>
      </c>
      <c r="W178" s="21">
        <v>-15096.2</v>
      </c>
      <c r="X178" s="144">
        <f t="shared" si="63"/>
        <v>-119282.0275009795</v>
      </c>
      <c r="Y178" s="15">
        <f t="shared" si="81"/>
        <v>65357.031997143531</v>
      </c>
      <c r="Z178" s="12">
        <f t="shared" si="64"/>
        <v>582557.55627993366</v>
      </c>
      <c r="AA178" s="12"/>
      <c r="AB178" s="15">
        <v>397976.52731554653</v>
      </c>
      <c r="AC178" s="21">
        <v>270393.29737263051</v>
      </c>
      <c r="AD178" s="21">
        <v>-38859.200000000004</v>
      </c>
      <c r="AE178" s="21">
        <v>-14891.68</v>
      </c>
      <c r="AF178" s="131">
        <f t="shared" si="65"/>
        <v>614618.94468817709</v>
      </c>
      <c r="AG178" s="164"/>
      <c r="AH178" s="15">
        <f t="shared" si="66"/>
        <v>284.00173430818967</v>
      </c>
      <c r="AI178" s="15">
        <f t="shared" si="67"/>
        <v>246.22050115950464</v>
      </c>
      <c r="AJ178" s="15">
        <f t="shared" si="68"/>
        <v>530.2222354676943</v>
      </c>
      <c r="AL178" s="144">
        <f t="shared" si="69"/>
        <v>302.18415134058205</v>
      </c>
      <c r="AM178" s="144">
        <f t="shared" si="70"/>
        <v>239.99639171337384</v>
      </c>
      <c r="AN178" s="144">
        <f t="shared" si="71"/>
        <v>-90.571015566423313</v>
      </c>
      <c r="AO178" s="144">
        <f t="shared" si="72"/>
        <v>34.69705405746808</v>
      </c>
      <c r="AP178" s="144">
        <f t="shared" si="73"/>
        <v>486.30658154500065</v>
      </c>
      <c r="AR178" s="144">
        <f t="shared" si="74"/>
        <v>302.64374700802017</v>
      </c>
      <c r="AS178" s="144">
        <f t="shared" si="75"/>
        <v>222.83340263743199</v>
      </c>
      <c r="AT178" s="144">
        <f t="shared" si="76"/>
        <v>-29.979999999999997</v>
      </c>
      <c r="AU178" s="144">
        <f t="shared" si="77"/>
        <v>-11.48</v>
      </c>
      <c r="AV178" s="144">
        <f t="shared" si="78"/>
        <v>-90.708766160440689</v>
      </c>
      <c r="AW178" s="144">
        <f t="shared" si="79"/>
        <v>49.701165016839184</v>
      </c>
      <c r="AX178" s="144">
        <f t="shared" si="80"/>
        <v>443.0095485018507</v>
      </c>
      <c r="AZ178" s="15">
        <f t="shared" si="87"/>
        <v>305.19672340149276</v>
      </c>
      <c r="BA178" s="15">
        <f t="shared" si="88"/>
        <v>207.35682313852033</v>
      </c>
      <c r="BB178" s="15">
        <f t="shared" si="89"/>
        <v>-29.800000000000004</v>
      </c>
      <c r="BC178" s="15">
        <f t="shared" si="90"/>
        <v>-11.42</v>
      </c>
      <c r="BD178" s="15">
        <f t="shared" si="91"/>
        <v>471.33354654001312</v>
      </c>
    </row>
    <row r="179" spans="1:56">
      <c r="A179" s="49">
        <v>562</v>
      </c>
      <c r="B179" s="53">
        <v>6</v>
      </c>
      <c r="C179" s="53">
        <v>6</v>
      </c>
      <c r="D179" s="11" t="s">
        <v>191</v>
      </c>
      <c r="E179" s="14">
        <v>8978</v>
      </c>
      <c r="F179" s="14">
        <v>8935</v>
      </c>
      <c r="G179" s="21">
        <v>8839</v>
      </c>
      <c r="H179" s="21">
        <v>8869</v>
      </c>
      <c r="I179" s="21"/>
      <c r="J179" s="15">
        <v>-301344.2472770341</v>
      </c>
      <c r="K179" s="21">
        <v>-292090.75667489751</v>
      </c>
      <c r="L179" s="131">
        <f t="shared" si="61"/>
        <v>-593435.00395193161</v>
      </c>
      <c r="M179" s="131"/>
      <c r="N179" s="21">
        <v>-14697.310719990495</v>
      </c>
      <c r="O179" s="21">
        <v>-4154.4599028903522</v>
      </c>
      <c r="P179" s="21">
        <v>-809252.02408599225</v>
      </c>
      <c r="Q179" s="15">
        <v>310018.17800347728</v>
      </c>
      <c r="R179" s="12">
        <f t="shared" si="62"/>
        <v>-518085.61670539586</v>
      </c>
      <c r="S179" s="15"/>
      <c r="T179" s="15">
        <v>-14697.310719990495</v>
      </c>
      <c r="U179" s="21">
        <v>-18242.811253469368</v>
      </c>
      <c r="V179" s="21">
        <v>-264993.22000000003</v>
      </c>
      <c r="W179" s="21">
        <v>-101471.72</v>
      </c>
      <c r="X179" s="144">
        <f t="shared" si="63"/>
        <v>-809252.02408599225</v>
      </c>
      <c r="Y179" s="15">
        <f t="shared" si="81"/>
        <v>439308.59758384159</v>
      </c>
      <c r="Z179" s="12">
        <f t="shared" si="64"/>
        <v>-769348.4884756105</v>
      </c>
      <c r="AA179" s="12"/>
      <c r="AB179" s="15">
        <v>-14697.310719990495</v>
      </c>
      <c r="AC179" s="21">
        <v>-37765.664783552696</v>
      </c>
      <c r="AD179" s="21">
        <v>-264296.2</v>
      </c>
      <c r="AE179" s="21">
        <v>-101283.98</v>
      </c>
      <c r="AF179" s="131">
        <f t="shared" si="65"/>
        <v>-418043.15550354321</v>
      </c>
      <c r="AG179" s="164"/>
      <c r="AH179" s="15">
        <f t="shared" si="66"/>
        <v>-33.56474128726154</v>
      </c>
      <c r="AI179" s="15">
        <f t="shared" si="67"/>
        <v>-32.534056212396692</v>
      </c>
      <c r="AJ179" s="15">
        <f t="shared" si="68"/>
        <v>-66.098797499658232</v>
      </c>
      <c r="AL179" s="144">
        <f t="shared" si="69"/>
        <v>-1.6449144622261327</v>
      </c>
      <c r="AM179" s="144">
        <f t="shared" si="70"/>
        <v>-0.46496473451486875</v>
      </c>
      <c r="AN179" s="144">
        <f t="shared" si="71"/>
        <v>-90.571015566423313</v>
      </c>
      <c r="AO179" s="144">
        <f t="shared" si="72"/>
        <v>34.69705405746808</v>
      </c>
      <c r="AP179" s="144">
        <f t="shared" si="73"/>
        <v>-57.983840705696238</v>
      </c>
      <c r="AR179" s="144">
        <f t="shared" si="74"/>
        <v>-1.6627798076694758</v>
      </c>
      <c r="AS179" s="144">
        <f t="shared" si="75"/>
        <v>-2.0638999042277821</v>
      </c>
      <c r="AT179" s="144">
        <f t="shared" si="76"/>
        <v>-29.980000000000004</v>
      </c>
      <c r="AU179" s="144">
        <f t="shared" si="77"/>
        <v>-11.48</v>
      </c>
      <c r="AV179" s="144">
        <f t="shared" si="78"/>
        <v>-91.554703482972315</v>
      </c>
      <c r="AW179" s="144">
        <f t="shared" si="79"/>
        <v>49.701165016839191</v>
      </c>
      <c r="AX179" s="144">
        <f t="shared" si="80"/>
        <v>-87.040218178030372</v>
      </c>
      <c r="AZ179" s="15">
        <f t="shared" si="87"/>
        <v>-1.6571553410745852</v>
      </c>
      <c r="BA179" s="15">
        <f t="shared" si="88"/>
        <v>-4.2581649321854433</v>
      </c>
      <c r="BB179" s="15">
        <f t="shared" si="89"/>
        <v>-29.8</v>
      </c>
      <c r="BC179" s="15">
        <f t="shared" si="90"/>
        <v>-11.42</v>
      </c>
      <c r="BD179" s="15">
        <f t="shared" si="91"/>
        <v>-47.135320273260028</v>
      </c>
    </row>
    <row r="180" spans="1:56">
      <c r="A180" s="49">
        <v>563</v>
      </c>
      <c r="B180" s="53">
        <v>17</v>
      </c>
      <c r="C180" s="53">
        <v>17</v>
      </c>
      <c r="D180" s="11" t="s">
        <v>192</v>
      </c>
      <c r="E180" s="14">
        <v>7102</v>
      </c>
      <c r="F180" s="14">
        <v>7025</v>
      </c>
      <c r="G180" s="21">
        <v>6978</v>
      </c>
      <c r="H180" s="21">
        <v>6912</v>
      </c>
      <c r="I180" s="21"/>
      <c r="J180" s="15">
        <v>359417.74274852534</v>
      </c>
      <c r="K180" s="21">
        <v>-393833.94316008739</v>
      </c>
      <c r="L180" s="131">
        <f t="shared" si="61"/>
        <v>-34416.200411562051</v>
      </c>
      <c r="M180" s="131"/>
      <c r="N180" s="21">
        <v>-675793.02046721533</v>
      </c>
      <c r="O180" s="21">
        <v>-1008035.4003974086</v>
      </c>
      <c r="P180" s="21">
        <v>-636261.38435412373</v>
      </c>
      <c r="Q180" s="15">
        <v>243746.80475371325</v>
      </c>
      <c r="R180" s="12">
        <f t="shared" si="62"/>
        <v>-2076343.0004650345</v>
      </c>
      <c r="S180" s="15"/>
      <c r="T180" s="15">
        <v>-675793.02046721533</v>
      </c>
      <c r="U180" s="21">
        <v>-920232.62667948077</v>
      </c>
      <c r="V180" s="21">
        <v>-209200.44</v>
      </c>
      <c r="W180" s="21">
        <v>-80107.44</v>
      </c>
      <c r="X180" s="144">
        <f t="shared" si="63"/>
        <v>-636261.38435412373</v>
      </c>
      <c r="Y180" s="15">
        <f t="shared" si="81"/>
        <v>346814.72948750388</v>
      </c>
      <c r="Z180" s="12">
        <f t="shared" si="64"/>
        <v>-2174780.1820133161</v>
      </c>
      <c r="AA180" s="12"/>
      <c r="AB180" s="15">
        <v>-675793.02046721533</v>
      </c>
      <c r="AC180" s="21">
        <v>-830207.15617571305</v>
      </c>
      <c r="AD180" s="21">
        <v>-205977.60000000001</v>
      </c>
      <c r="AE180" s="21">
        <v>-78935.039999999994</v>
      </c>
      <c r="AF180" s="131">
        <f t="shared" si="65"/>
        <v>-1790912.8166429284</v>
      </c>
      <c r="AG180" s="164"/>
      <c r="AH180" s="15">
        <f t="shared" si="66"/>
        <v>50.607961524714916</v>
      </c>
      <c r="AI180" s="15">
        <f t="shared" si="67"/>
        <v>-55.453948628567645</v>
      </c>
      <c r="AJ180" s="15">
        <f t="shared" si="68"/>
        <v>-4.8459871038527247</v>
      </c>
      <c r="AL180" s="144">
        <f t="shared" si="69"/>
        <v>-96.198294728429232</v>
      </c>
      <c r="AM180" s="144">
        <f t="shared" si="70"/>
        <v>-143.49258368646386</v>
      </c>
      <c r="AN180" s="144">
        <f t="shared" si="71"/>
        <v>-90.571015566423313</v>
      </c>
      <c r="AO180" s="144">
        <f t="shared" si="72"/>
        <v>34.69705405746808</v>
      </c>
      <c r="AP180" s="144">
        <f t="shared" si="73"/>
        <v>-295.56483992384835</v>
      </c>
      <c r="AR180" s="144">
        <f t="shared" si="74"/>
        <v>-96.84623394485746</v>
      </c>
      <c r="AS180" s="144">
        <f t="shared" si="75"/>
        <v>-131.87627209508179</v>
      </c>
      <c r="AT180" s="144">
        <f t="shared" si="76"/>
        <v>-29.98</v>
      </c>
      <c r="AU180" s="144">
        <f t="shared" si="77"/>
        <v>-11.48</v>
      </c>
      <c r="AV180" s="144">
        <f t="shared" si="78"/>
        <v>-91.181052501307505</v>
      </c>
      <c r="AW180" s="144">
        <f t="shared" si="79"/>
        <v>49.701165016839191</v>
      </c>
      <c r="AX180" s="144">
        <f t="shared" si="80"/>
        <v>-311.66239352440761</v>
      </c>
      <c r="AZ180" s="15">
        <f t="shared" si="87"/>
        <v>-97.770980970372591</v>
      </c>
      <c r="BA180" s="15">
        <f t="shared" si="88"/>
        <v>-120.11098903005107</v>
      </c>
      <c r="BB180" s="15">
        <f t="shared" si="89"/>
        <v>-29.8</v>
      </c>
      <c r="BC180" s="15">
        <f t="shared" si="90"/>
        <v>-11.42</v>
      </c>
      <c r="BD180" s="15">
        <f t="shared" si="91"/>
        <v>-259.10197000042365</v>
      </c>
    </row>
    <row r="181" spans="1:56">
      <c r="A181" s="49">
        <v>564</v>
      </c>
      <c r="B181" s="53">
        <v>17</v>
      </c>
      <c r="C181" s="53">
        <v>17</v>
      </c>
      <c r="D181" s="11" t="s">
        <v>193</v>
      </c>
      <c r="E181" s="14">
        <v>209551</v>
      </c>
      <c r="F181" s="14">
        <v>211848</v>
      </c>
      <c r="G181" s="21">
        <v>214633</v>
      </c>
      <c r="H181" s="21">
        <v>216152</v>
      </c>
      <c r="I181" s="21"/>
      <c r="J181" s="15">
        <v>-23160296.368695986</v>
      </c>
      <c r="K181" s="21">
        <v>-13025805.125520186</v>
      </c>
      <c r="L181" s="131">
        <f t="shared" si="61"/>
        <v>-36186101.494216174</v>
      </c>
      <c r="M181" s="131"/>
      <c r="N181" s="21">
        <v>-14761047.961879341</v>
      </c>
      <c r="O181" s="21">
        <v>-5115022.5986739183</v>
      </c>
      <c r="P181" s="21">
        <v>-19187288.505715646</v>
      </c>
      <c r="Q181" s="15">
        <v>7350501.5079664979</v>
      </c>
      <c r="R181" s="12">
        <f t="shared" si="62"/>
        <v>-31712857.55830241</v>
      </c>
      <c r="S181" s="15"/>
      <c r="T181" s="15">
        <v>-14761047.961879341</v>
      </c>
      <c r="U181" s="21">
        <v>-2467215.907343585</v>
      </c>
      <c r="V181" s="21">
        <v>-6434697.3399999999</v>
      </c>
      <c r="W181" s="21">
        <v>-2463986.8400000003</v>
      </c>
      <c r="X181" s="144">
        <f t="shared" si="63"/>
        <v>-19187288.505715646</v>
      </c>
      <c r="Y181" s="15">
        <f t="shared" si="81"/>
        <v>10667510.151059244</v>
      </c>
      <c r="Z181" s="12">
        <f t="shared" si="64"/>
        <v>-34646726.40387933</v>
      </c>
      <c r="AA181" s="12"/>
      <c r="AB181" s="15">
        <v>-14761047.961879341</v>
      </c>
      <c r="AC181" s="21">
        <v>-895420.31931349437</v>
      </c>
      <c r="AD181" s="21">
        <v>-6441329.6000000006</v>
      </c>
      <c r="AE181" s="21">
        <v>-2468455.84</v>
      </c>
      <c r="AF181" s="131">
        <f t="shared" si="65"/>
        <v>-24566253.721192837</v>
      </c>
      <c r="AG181" s="164"/>
      <c r="AH181" s="15">
        <f t="shared" si="66"/>
        <v>-110.52343519570886</v>
      </c>
      <c r="AI181" s="15">
        <f t="shared" si="67"/>
        <v>-62.160548627876679</v>
      </c>
      <c r="AJ181" s="15">
        <f t="shared" si="68"/>
        <v>-172.68398382358555</v>
      </c>
      <c r="AL181" s="144">
        <f t="shared" si="69"/>
        <v>-69.677542208939144</v>
      </c>
      <c r="AM181" s="144">
        <f t="shared" si="70"/>
        <v>-24.144776437228192</v>
      </c>
      <c r="AN181" s="144">
        <f t="shared" si="71"/>
        <v>-90.571015566423313</v>
      </c>
      <c r="AO181" s="144">
        <f t="shared" si="72"/>
        <v>34.69705405746808</v>
      </c>
      <c r="AP181" s="144">
        <f t="shared" si="73"/>
        <v>-149.69628015512259</v>
      </c>
      <c r="AR181" s="144">
        <f t="shared" si="74"/>
        <v>-68.773431680493402</v>
      </c>
      <c r="AS181" s="144">
        <f t="shared" si="75"/>
        <v>-11.495044598657174</v>
      </c>
      <c r="AT181" s="144">
        <f t="shared" si="76"/>
        <v>-29.98</v>
      </c>
      <c r="AU181" s="144">
        <f t="shared" si="77"/>
        <v>-11.480000000000002</v>
      </c>
      <c r="AV181" s="144">
        <f t="shared" si="78"/>
        <v>-89.395798901919306</v>
      </c>
      <c r="AW181" s="144">
        <f t="shared" si="79"/>
        <v>49.701165016839184</v>
      </c>
      <c r="AX181" s="144">
        <f t="shared" si="80"/>
        <v>-161.42311016423071</v>
      </c>
      <c r="AZ181" s="15">
        <f t="shared" si="87"/>
        <v>-68.290128992002579</v>
      </c>
      <c r="BA181" s="15">
        <f t="shared" si="88"/>
        <v>-4.1425493139711609</v>
      </c>
      <c r="BB181" s="15">
        <f t="shared" si="89"/>
        <v>-29.800000000000004</v>
      </c>
      <c r="BC181" s="15">
        <f t="shared" si="90"/>
        <v>-11.42</v>
      </c>
      <c r="BD181" s="15">
        <f t="shared" si="91"/>
        <v>-113.65267830597375</v>
      </c>
    </row>
    <row r="182" spans="1:56">
      <c r="A182" s="49">
        <v>576</v>
      </c>
      <c r="B182" s="53">
        <v>7</v>
      </c>
      <c r="C182" s="53">
        <v>7</v>
      </c>
      <c r="D182" s="11" t="s">
        <v>194</v>
      </c>
      <c r="E182" s="14">
        <v>2813</v>
      </c>
      <c r="F182" s="14">
        <v>2750</v>
      </c>
      <c r="G182" s="21">
        <v>2726</v>
      </c>
      <c r="H182" s="21">
        <v>2676</v>
      </c>
      <c r="I182" s="21"/>
      <c r="J182" s="15">
        <v>631105.49353377777</v>
      </c>
      <c r="K182" s="21">
        <v>599096.74529655254</v>
      </c>
      <c r="L182" s="131">
        <f t="shared" si="61"/>
        <v>1230202.2388303303</v>
      </c>
      <c r="M182" s="131"/>
      <c r="N182" s="21">
        <v>361001.78521974734</v>
      </c>
      <c r="O182" s="21">
        <v>366103.30700364022</v>
      </c>
      <c r="P182" s="21">
        <v>-249070.29280766411</v>
      </c>
      <c r="Q182" s="15">
        <v>95416.898658037215</v>
      </c>
      <c r="R182" s="12">
        <f t="shared" si="62"/>
        <v>573451.69807376061</v>
      </c>
      <c r="S182" s="15"/>
      <c r="T182" s="15">
        <v>361001.78521974734</v>
      </c>
      <c r="U182" s="21">
        <v>317974.49956225971</v>
      </c>
      <c r="V182" s="21">
        <v>-81725.48</v>
      </c>
      <c r="W182" s="21">
        <v>-31294.48</v>
      </c>
      <c r="X182" s="144">
        <f t="shared" si="63"/>
        <v>-249070.29280766411</v>
      </c>
      <c r="Y182" s="15">
        <f t="shared" si="81"/>
        <v>135485.37583590363</v>
      </c>
      <c r="Z182" s="12">
        <f t="shared" si="64"/>
        <v>452371.40781024663</v>
      </c>
      <c r="AA182" s="12"/>
      <c r="AB182" s="15">
        <v>361001.78521974734</v>
      </c>
      <c r="AC182" s="21">
        <v>270715.78694807622</v>
      </c>
      <c r="AD182" s="21">
        <v>-79744.800000000003</v>
      </c>
      <c r="AE182" s="21">
        <v>-30559.919999999998</v>
      </c>
      <c r="AF182" s="131">
        <f t="shared" si="65"/>
        <v>521412.85216782353</v>
      </c>
      <c r="AG182" s="164"/>
      <c r="AH182" s="15">
        <f t="shared" si="66"/>
        <v>224.35317935790181</v>
      </c>
      <c r="AI182" s="15">
        <f t="shared" si="67"/>
        <v>212.97431400517331</v>
      </c>
      <c r="AJ182" s="15">
        <f t="shared" si="68"/>
        <v>437.32749336307512</v>
      </c>
      <c r="AL182" s="144">
        <f t="shared" si="69"/>
        <v>131.27337644354449</v>
      </c>
      <c r="AM182" s="144">
        <f t="shared" si="70"/>
        <v>133.128475274051</v>
      </c>
      <c r="AN182" s="144">
        <f t="shared" si="71"/>
        <v>-90.571015566423313</v>
      </c>
      <c r="AO182" s="144">
        <f t="shared" si="72"/>
        <v>34.69705405746808</v>
      </c>
      <c r="AP182" s="144">
        <f t="shared" si="73"/>
        <v>208.52789020864023</v>
      </c>
      <c r="AR182" s="144">
        <f t="shared" si="74"/>
        <v>132.42912150394253</v>
      </c>
      <c r="AS182" s="144">
        <f t="shared" si="75"/>
        <v>116.64508421212756</v>
      </c>
      <c r="AT182" s="144">
        <f t="shared" si="76"/>
        <v>-29.979999999999997</v>
      </c>
      <c r="AU182" s="144">
        <f t="shared" si="77"/>
        <v>-11.48</v>
      </c>
      <c r="AV182" s="144">
        <f t="shared" si="78"/>
        <v>-91.368412622033787</v>
      </c>
      <c r="AW182" s="144">
        <f t="shared" si="79"/>
        <v>49.701165016839191</v>
      </c>
      <c r="AX182" s="144">
        <f t="shared" si="80"/>
        <v>165.9469581108755</v>
      </c>
      <c r="AZ182" s="15">
        <f t="shared" si="87"/>
        <v>134.9035071822673</v>
      </c>
      <c r="BA182" s="15">
        <f t="shared" si="88"/>
        <v>101.16434489838424</v>
      </c>
      <c r="BB182" s="15">
        <f t="shared" si="89"/>
        <v>-29.8</v>
      </c>
      <c r="BC182" s="15">
        <f t="shared" si="90"/>
        <v>-11.42</v>
      </c>
      <c r="BD182" s="15">
        <f t="shared" si="91"/>
        <v>194.84785208065153</v>
      </c>
    </row>
    <row r="183" spans="1:56">
      <c r="A183" s="49">
        <v>577</v>
      </c>
      <c r="B183" s="53">
        <v>2</v>
      </c>
      <c r="C183" s="53">
        <v>2</v>
      </c>
      <c r="D183" s="11" t="s">
        <v>195</v>
      </c>
      <c r="E183" s="14">
        <v>11041</v>
      </c>
      <c r="F183" s="14">
        <v>11138</v>
      </c>
      <c r="G183" s="21">
        <v>11236</v>
      </c>
      <c r="H183" s="21">
        <v>11221</v>
      </c>
      <c r="I183" s="21"/>
      <c r="J183" s="15">
        <v>152044.8658024623</v>
      </c>
      <c r="K183" s="21">
        <v>-307206.87218089239</v>
      </c>
      <c r="L183" s="131">
        <f t="shared" si="61"/>
        <v>-155162.00637843009</v>
      </c>
      <c r="M183" s="131"/>
      <c r="N183" s="21">
        <v>320052.1982920107</v>
      </c>
      <c r="O183" s="21">
        <v>-73794.077710025405</v>
      </c>
      <c r="P183" s="21">
        <v>-1008779.9713788228</v>
      </c>
      <c r="Q183" s="15">
        <v>386455.78809207946</v>
      </c>
      <c r="R183" s="12">
        <f t="shared" si="62"/>
        <v>-376066.06270475814</v>
      </c>
      <c r="S183" s="15"/>
      <c r="T183" s="15">
        <v>320052.1982920107</v>
      </c>
      <c r="U183" s="21">
        <v>-22740.731028667244</v>
      </c>
      <c r="V183" s="21">
        <v>-336855.28</v>
      </c>
      <c r="W183" s="21">
        <v>-128989.28</v>
      </c>
      <c r="X183" s="144">
        <f t="shared" si="63"/>
        <v>-1008779.9713788228</v>
      </c>
      <c r="Y183" s="15">
        <f t="shared" si="81"/>
        <v>558442.2901292051</v>
      </c>
      <c r="Z183" s="12">
        <f t="shared" si="64"/>
        <v>-618870.77398627426</v>
      </c>
      <c r="AA183" s="12"/>
      <c r="AB183" s="15">
        <v>320052.1982920107</v>
      </c>
      <c r="AC183" s="21">
        <v>-47077.109609312807</v>
      </c>
      <c r="AD183" s="21">
        <v>-334385.8</v>
      </c>
      <c r="AE183" s="21">
        <v>-128143.81999999999</v>
      </c>
      <c r="AF183" s="131">
        <f t="shared" si="65"/>
        <v>-189554.53131730208</v>
      </c>
      <c r="AG183" s="164"/>
      <c r="AH183" s="15">
        <f t="shared" si="66"/>
        <v>13.770932506336591</v>
      </c>
      <c r="AI183" s="15">
        <f t="shared" si="67"/>
        <v>-27.824189129688651</v>
      </c>
      <c r="AJ183" s="15">
        <f t="shared" si="68"/>
        <v>-14.053256623352059</v>
      </c>
      <c r="AL183" s="144">
        <f t="shared" si="69"/>
        <v>28.735158762076736</v>
      </c>
      <c r="AM183" s="144">
        <f t="shared" si="70"/>
        <v>-6.6254334449654699</v>
      </c>
      <c r="AN183" s="144">
        <f t="shared" si="71"/>
        <v>-90.571015566423313</v>
      </c>
      <c r="AO183" s="144">
        <f t="shared" si="72"/>
        <v>34.69705405746808</v>
      </c>
      <c r="AP183" s="144">
        <f t="shared" si="73"/>
        <v>-33.76423619184397</v>
      </c>
      <c r="AR183" s="144">
        <f t="shared" si="74"/>
        <v>28.484531709862111</v>
      </c>
      <c r="AS183" s="144">
        <f t="shared" si="75"/>
        <v>-2.023916965883521</v>
      </c>
      <c r="AT183" s="144">
        <f t="shared" si="76"/>
        <v>-29.980000000000004</v>
      </c>
      <c r="AU183" s="144">
        <f t="shared" si="77"/>
        <v>-11.48</v>
      </c>
      <c r="AV183" s="144">
        <f t="shared" si="78"/>
        <v>-89.781058328481919</v>
      </c>
      <c r="AW183" s="144">
        <f t="shared" si="79"/>
        <v>49.701165016839184</v>
      </c>
      <c r="AX183" s="144">
        <f t="shared" si="80"/>
        <v>-55.07927856766414</v>
      </c>
      <c r="AZ183" s="15">
        <f t="shared" si="87"/>
        <v>28.522609240888574</v>
      </c>
      <c r="BA183" s="15">
        <f t="shared" si="88"/>
        <v>-4.1954468950461461</v>
      </c>
      <c r="BB183" s="15">
        <f t="shared" si="89"/>
        <v>-29.8</v>
      </c>
      <c r="BC183" s="15">
        <f t="shared" si="90"/>
        <v>-11.42</v>
      </c>
      <c r="BD183" s="15">
        <f t="shared" si="91"/>
        <v>-16.892837654157571</v>
      </c>
    </row>
    <row r="184" spans="1:56">
      <c r="A184" s="49">
        <v>578</v>
      </c>
      <c r="B184" s="53">
        <v>18</v>
      </c>
      <c r="C184" s="53">
        <v>18</v>
      </c>
      <c r="D184" s="11" t="s">
        <v>196</v>
      </c>
      <c r="E184" s="14">
        <v>3183</v>
      </c>
      <c r="F184" s="14">
        <v>3100</v>
      </c>
      <c r="G184" s="21">
        <v>3037</v>
      </c>
      <c r="H184" s="21">
        <v>2990</v>
      </c>
      <c r="I184" s="21"/>
      <c r="J184" s="15">
        <v>-441089.73889290687</v>
      </c>
      <c r="K184" s="21">
        <v>-353908.97566453047</v>
      </c>
      <c r="L184" s="131">
        <f t="shared" si="61"/>
        <v>-794998.71455743734</v>
      </c>
      <c r="M184" s="131"/>
      <c r="N184" s="21">
        <v>-339452.04647386627</v>
      </c>
      <c r="O184" s="21">
        <v>-252865.65966691962</v>
      </c>
      <c r="P184" s="21">
        <v>-280770.1482559123</v>
      </c>
      <c r="Q184" s="15">
        <v>107560.86757815105</v>
      </c>
      <c r="R184" s="12">
        <f t="shared" si="62"/>
        <v>-765526.98681854724</v>
      </c>
      <c r="S184" s="15"/>
      <c r="T184" s="15">
        <v>-339452.04647386627</v>
      </c>
      <c r="U184" s="21">
        <v>-214119.9516917486</v>
      </c>
      <c r="V184" s="21">
        <v>-91049.26</v>
      </c>
      <c r="W184" s="21">
        <v>-34864.76</v>
      </c>
      <c r="X184" s="144">
        <f t="shared" si="63"/>
        <v>-280770.1482559123</v>
      </c>
      <c r="Y184" s="15">
        <f t="shared" si="81"/>
        <v>150942.43815614062</v>
      </c>
      <c r="Z184" s="12">
        <f t="shared" si="64"/>
        <v>-809313.72826538666</v>
      </c>
      <c r="AA184" s="12"/>
      <c r="AB184" s="15">
        <v>-339452.04647386627</v>
      </c>
      <c r="AC184" s="21">
        <v>-174393.40954773722</v>
      </c>
      <c r="AD184" s="21">
        <v>-89102</v>
      </c>
      <c r="AE184" s="21">
        <v>-34145.800000000003</v>
      </c>
      <c r="AF184" s="131">
        <f t="shared" si="65"/>
        <v>-637093.25602160348</v>
      </c>
      <c r="AG184" s="164"/>
      <c r="AH184" s="15">
        <f t="shared" si="66"/>
        <v>-138.57673229434712</v>
      </c>
      <c r="AI184" s="15">
        <f t="shared" si="67"/>
        <v>-111.18723709221818</v>
      </c>
      <c r="AJ184" s="15">
        <f t="shared" si="68"/>
        <v>-249.76396938656529</v>
      </c>
      <c r="AL184" s="144">
        <f t="shared" si="69"/>
        <v>-109.50066015286009</v>
      </c>
      <c r="AM184" s="144">
        <f t="shared" si="70"/>
        <v>-81.569567634490198</v>
      </c>
      <c r="AN184" s="144">
        <f t="shared" si="71"/>
        <v>-90.571015566423327</v>
      </c>
      <c r="AO184" s="144">
        <f t="shared" si="72"/>
        <v>34.69705405746808</v>
      </c>
      <c r="AP184" s="144">
        <f t="shared" si="73"/>
        <v>-246.94418929630555</v>
      </c>
      <c r="AR184" s="144">
        <f t="shared" si="74"/>
        <v>-111.77215886528359</v>
      </c>
      <c r="AS184" s="144">
        <f t="shared" si="75"/>
        <v>-70.503770724974842</v>
      </c>
      <c r="AT184" s="144">
        <f t="shared" si="76"/>
        <v>-29.979999999999997</v>
      </c>
      <c r="AU184" s="144">
        <f t="shared" si="77"/>
        <v>-11.48</v>
      </c>
      <c r="AV184" s="144">
        <f t="shared" si="78"/>
        <v>-92.449834789566111</v>
      </c>
      <c r="AW184" s="144">
        <f t="shared" si="79"/>
        <v>49.701165016839191</v>
      </c>
      <c r="AX184" s="144">
        <f t="shared" si="80"/>
        <v>-266.48459936298542</v>
      </c>
      <c r="AZ184" s="15">
        <f t="shared" si="87"/>
        <v>-113.52911253306564</v>
      </c>
      <c r="BA184" s="15">
        <f t="shared" si="88"/>
        <v>-58.32555503268803</v>
      </c>
      <c r="BB184" s="15">
        <f t="shared" si="89"/>
        <v>-29.8</v>
      </c>
      <c r="BC184" s="15">
        <f t="shared" si="90"/>
        <v>-11.420000000000002</v>
      </c>
      <c r="BD184" s="15">
        <f t="shared" si="91"/>
        <v>-213.07466756575366</v>
      </c>
    </row>
    <row r="185" spans="1:56">
      <c r="A185" s="49">
        <v>580</v>
      </c>
      <c r="B185" s="53">
        <v>9</v>
      </c>
      <c r="C185" s="53">
        <v>9</v>
      </c>
      <c r="D185" s="11" t="s">
        <v>197</v>
      </c>
      <c r="E185" s="14">
        <v>4567</v>
      </c>
      <c r="F185" s="14">
        <v>4438</v>
      </c>
      <c r="G185" s="21">
        <v>4366</v>
      </c>
      <c r="H185" s="21">
        <v>4300</v>
      </c>
      <c r="I185" s="21"/>
      <c r="J185" s="15">
        <v>-69168.421515403068</v>
      </c>
      <c r="K185" s="21">
        <v>196915.62206380701</v>
      </c>
      <c r="L185" s="131">
        <f t="shared" si="61"/>
        <v>127747.20054840394</v>
      </c>
      <c r="M185" s="131"/>
      <c r="N185" s="21">
        <v>-390449.13455856533</v>
      </c>
      <c r="O185" s="21">
        <v>2039.9697735377522</v>
      </c>
      <c r="P185" s="21">
        <v>-401954.16708378668</v>
      </c>
      <c r="Q185" s="15">
        <v>153985.52590704334</v>
      </c>
      <c r="R185" s="12">
        <f t="shared" si="62"/>
        <v>-636377.80596177094</v>
      </c>
      <c r="S185" s="15"/>
      <c r="T185" s="15">
        <v>-390449.13455856533</v>
      </c>
      <c r="U185" s="21">
        <v>-9061.1747445883666</v>
      </c>
      <c r="V185" s="21">
        <v>-130892.68000000001</v>
      </c>
      <c r="W185" s="21">
        <v>-50121.68</v>
      </c>
      <c r="X185" s="144">
        <f t="shared" si="63"/>
        <v>-401954.16708378668</v>
      </c>
      <c r="Y185" s="15">
        <f t="shared" si="81"/>
        <v>216995.28646351988</v>
      </c>
      <c r="Z185" s="12">
        <f t="shared" si="64"/>
        <v>-765483.54992342053</v>
      </c>
      <c r="AA185" s="12"/>
      <c r="AB185" s="15">
        <v>-390449.13455856533</v>
      </c>
      <c r="AC185" s="21">
        <v>-18758.14441067788</v>
      </c>
      <c r="AD185" s="21">
        <v>-128140</v>
      </c>
      <c r="AE185" s="21">
        <v>-49106</v>
      </c>
      <c r="AF185" s="131">
        <f t="shared" si="65"/>
        <v>-586453.27896924317</v>
      </c>
      <c r="AG185" s="164"/>
      <c r="AH185" s="15">
        <f t="shared" si="66"/>
        <v>-15.14526418116993</v>
      </c>
      <c r="AI185" s="15">
        <f t="shared" si="67"/>
        <v>43.117061980251151</v>
      </c>
      <c r="AJ185" s="15">
        <f t="shared" si="68"/>
        <v>27.971797799081223</v>
      </c>
      <c r="AL185" s="144">
        <f t="shared" si="69"/>
        <v>-87.978624280884489</v>
      </c>
      <c r="AM185" s="144">
        <f t="shared" si="70"/>
        <v>0.45965970561914199</v>
      </c>
      <c r="AN185" s="144">
        <f t="shared" si="71"/>
        <v>-90.571015566423313</v>
      </c>
      <c r="AO185" s="144">
        <f t="shared" si="72"/>
        <v>34.69705405746808</v>
      </c>
      <c r="AP185" s="144">
        <f t="shared" si="73"/>
        <v>-143.39292608422059</v>
      </c>
      <c r="AR185" s="144">
        <f t="shared" si="74"/>
        <v>-89.429485698251341</v>
      </c>
      <c r="AS185" s="144">
        <f t="shared" si="75"/>
        <v>-2.0753950399881735</v>
      </c>
      <c r="AT185" s="144">
        <f t="shared" si="76"/>
        <v>-29.98</v>
      </c>
      <c r="AU185" s="144">
        <f t="shared" si="77"/>
        <v>-11.48</v>
      </c>
      <c r="AV185" s="144">
        <f t="shared" si="78"/>
        <v>-92.064628283047796</v>
      </c>
      <c r="AW185" s="144">
        <f t="shared" si="79"/>
        <v>49.701165016839184</v>
      </c>
      <c r="AX185" s="144">
        <f t="shared" si="80"/>
        <v>-175.32834400444813</v>
      </c>
      <c r="AZ185" s="15">
        <f t="shared" si="87"/>
        <v>-90.80212431594542</v>
      </c>
      <c r="BA185" s="15">
        <f t="shared" si="88"/>
        <v>-4.3623591652739258</v>
      </c>
      <c r="BB185" s="15">
        <f t="shared" si="89"/>
        <v>-29.8</v>
      </c>
      <c r="BC185" s="15">
        <f t="shared" si="90"/>
        <v>-11.42</v>
      </c>
      <c r="BD185" s="15">
        <f t="shared" si="91"/>
        <v>-136.38448348121935</v>
      </c>
    </row>
    <row r="186" spans="1:56">
      <c r="A186" s="49">
        <v>581</v>
      </c>
      <c r="B186" s="53">
        <v>6</v>
      </c>
      <c r="C186" s="53">
        <v>6</v>
      </c>
      <c r="D186" s="11" t="s">
        <v>198</v>
      </c>
      <c r="E186" s="14">
        <v>6286</v>
      </c>
      <c r="F186" s="14">
        <v>6240</v>
      </c>
      <c r="G186" s="21">
        <v>6123</v>
      </c>
      <c r="H186" s="21">
        <v>6069</v>
      </c>
      <c r="I186" s="21"/>
      <c r="J186" s="15">
        <v>790103.50519285083</v>
      </c>
      <c r="K186" s="21">
        <v>445593.05768416007</v>
      </c>
      <c r="L186" s="131">
        <f t="shared" si="61"/>
        <v>1235696.562877011</v>
      </c>
      <c r="M186" s="131"/>
      <c r="N186" s="21">
        <v>-448062.98222282249</v>
      </c>
      <c r="O186" s="21">
        <v>-312295.27670908143</v>
      </c>
      <c r="P186" s="21">
        <v>-565163.13713448145</v>
      </c>
      <c r="Q186" s="15">
        <v>216509.61731860082</v>
      </c>
      <c r="R186" s="12">
        <f t="shared" si="62"/>
        <v>-1109011.7787477844</v>
      </c>
      <c r="S186" s="15"/>
      <c r="T186" s="15">
        <v>-448062.98222282249</v>
      </c>
      <c r="U186" s="21">
        <v>-234303.91613970487</v>
      </c>
      <c r="V186" s="21">
        <v>-183567.54</v>
      </c>
      <c r="W186" s="21">
        <v>-70292.040000000008</v>
      </c>
      <c r="X186" s="144">
        <f t="shared" si="63"/>
        <v>-565163.13713448145</v>
      </c>
      <c r="Y186" s="15">
        <f t="shared" si="81"/>
        <v>304320.23339810636</v>
      </c>
      <c r="Z186" s="12">
        <f t="shared" si="64"/>
        <v>-1197069.3820989025</v>
      </c>
      <c r="AA186" s="12"/>
      <c r="AB186" s="15">
        <v>-448062.98222282249</v>
      </c>
      <c r="AC186" s="21">
        <v>-154338.23130788843</v>
      </c>
      <c r="AD186" s="21">
        <v>-180856.2</v>
      </c>
      <c r="AE186" s="21">
        <v>-69307.98</v>
      </c>
      <c r="AF186" s="131">
        <f t="shared" si="65"/>
        <v>-852565.39353071083</v>
      </c>
      <c r="AG186" s="164"/>
      <c r="AH186" s="15">
        <f t="shared" si="66"/>
        <v>125.69257161833453</v>
      </c>
      <c r="AI186" s="15">
        <f t="shared" si="67"/>
        <v>70.886582514183914</v>
      </c>
      <c r="AJ186" s="15">
        <f t="shared" si="68"/>
        <v>196.57915413251845</v>
      </c>
      <c r="AL186" s="144">
        <f t="shared" si="69"/>
        <v>-71.804965099811298</v>
      </c>
      <c r="AM186" s="144">
        <f t="shared" si="70"/>
        <v>-50.047319985429716</v>
      </c>
      <c r="AN186" s="144">
        <f t="shared" si="71"/>
        <v>-90.571015566423313</v>
      </c>
      <c r="AO186" s="144">
        <f t="shared" si="72"/>
        <v>34.69705405746808</v>
      </c>
      <c r="AP186" s="144">
        <f t="shared" si="73"/>
        <v>-177.72624659419623</v>
      </c>
      <c r="AR186" s="144">
        <f t="shared" si="74"/>
        <v>-73.17703449662298</v>
      </c>
      <c r="AS186" s="144">
        <f t="shared" si="75"/>
        <v>-38.266195678540726</v>
      </c>
      <c r="AT186" s="144">
        <f t="shared" si="76"/>
        <v>-29.98</v>
      </c>
      <c r="AU186" s="144">
        <f t="shared" si="77"/>
        <v>-11.480000000000002</v>
      </c>
      <c r="AV186" s="144">
        <f t="shared" si="78"/>
        <v>-92.301671914826301</v>
      </c>
      <c r="AW186" s="144">
        <f t="shared" si="79"/>
        <v>49.701165016839191</v>
      </c>
      <c r="AX186" s="144">
        <f t="shared" si="80"/>
        <v>-195.50373707315083</v>
      </c>
      <c r="AZ186" s="15">
        <f t="shared" si="87"/>
        <v>-73.828140092737272</v>
      </c>
      <c r="BA186" s="15">
        <f t="shared" si="88"/>
        <v>-25.430586803079326</v>
      </c>
      <c r="BB186" s="15">
        <f t="shared" si="89"/>
        <v>-29.8</v>
      </c>
      <c r="BC186" s="15">
        <f t="shared" si="90"/>
        <v>-11.42</v>
      </c>
      <c r="BD186" s="15">
        <f t="shared" si="91"/>
        <v>-140.47872689581658</v>
      </c>
    </row>
    <row r="187" spans="1:56">
      <c r="A187" s="49">
        <v>583</v>
      </c>
      <c r="B187" s="53">
        <v>19</v>
      </c>
      <c r="C187" s="53">
        <v>19</v>
      </c>
      <c r="D187" s="11" t="s">
        <v>199</v>
      </c>
      <c r="E187" s="14">
        <v>924</v>
      </c>
      <c r="F187" s="14">
        <v>947</v>
      </c>
      <c r="G187" s="21">
        <v>912</v>
      </c>
      <c r="H187" s="21">
        <v>910</v>
      </c>
      <c r="I187" s="21"/>
      <c r="J187" s="15">
        <v>-767234.31895424612</v>
      </c>
      <c r="K187" s="21">
        <v>175471.4983443516</v>
      </c>
      <c r="L187" s="131">
        <f t="shared" si="61"/>
        <v>-591762.82060989458</v>
      </c>
      <c r="M187" s="131"/>
      <c r="N187" s="21">
        <v>-506309.77841848164</v>
      </c>
      <c r="O187" s="21">
        <v>331401.50762371108</v>
      </c>
      <c r="P187" s="21">
        <v>-85770.751741402884</v>
      </c>
      <c r="Q187" s="15">
        <v>32858.110192422275</v>
      </c>
      <c r="R187" s="12">
        <f t="shared" si="62"/>
        <v>-227820.91234375117</v>
      </c>
      <c r="S187" s="15"/>
      <c r="T187" s="15">
        <v>-506309.77841848164</v>
      </c>
      <c r="U187" s="21">
        <v>314827.69647935207</v>
      </c>
      <c r="V187" s="21">
        <v>-27341.760000000002</v>
      </c>
      <c r="W187" s="21">
        <v>-10469.76</v>
      </c>
      <c r="X187" s="144">
        <f t="shared" si="63"/>
        <v>-85770.751741402884</v>
      </c>
      <c r="Y187" s="15">
        <f t="shared" si="81"/>
        <v>45327.462495357337</v>
      </c>
      <c r="Z187" s="12">
        <f t="shared" si="64"/>
        <v>-269736.89118517516</v>
      </c>
      <c r="AA187" s="12"/>
      <c r="AB187" s="15">
        <v>-506309.77841848164</v>
      </c>
      <c r="AC187" s="21">
        <v>298553.51435366785</v>
      </c>
      <c r="AD187" s="21">
        <v>-27118</v>
      </c>
      <c r="AE187" s="21">
        <v>-10392.200000000001</v>
      </c>
      <c r="AF187" s="131">
        <f t="shared" si="65"/>
        <v>-245266.4640648138</v>
      </c>
      <c r="AG187" s="164"/>
      <c r="AH187" s="15">
        <f t="shared" si="66"/>
        <v>-830.34017202840494</v>
      </c>
      <c r="AI187" s="15">
        <f t="shared" si="67"/>
        <v>189.90421898739351</v>
      </c>
      <c r="AJ187" s="15">
        <f t="shared" si="68"/>
        <v>-640.43595304101143</v>
      </c>
      <c r="AL187" s="144">
        <f t="shared" si="69"/>
        <v>-534.64601733736185</v>
      </c>
      <c r="AM187" s="144">
        <f t="shared" si="70"/>
        <v>349.94879368924086</v>
      </c>
      <c r="AN187" s="144">
        <f t="shared" si="71"/>
        <v>-90.571015566423327</v>
      </c>
      <c r="AO187" s="144">
        <f t="shared" si="72"/>
        <v>34.697054057468087</v>
      </c>
      <c r="AP187" s="144">
        <f t="shared" si="73"/>
        <v>-240.5711851570762</v>
      </c>
      <c r="AR187" s="144">
        <f t="shared" si="74"/>
        <v>-555.1642307220194</v>
      </c>
      <c r="AS187" s="144">
        <f t="shared" si="75"/>
        <v>345.20580754314921</v>
      </c>
      <c r="AT187" s="144">
        <f t="shared" si="76"/>
        <v>-29.980000000000004</v>
      </c>
      <c r="AU187" s="144">
        <f t="shared" si="77"/>
        <v>-11.48</v>
      </c>
      <c r="AV187" s="144">
        <f t="shared" si="78"/>
        <v>-94.046876909432982</v>
      </c>
      <c r="AW187" s="144">
        <f t="shared" si="79"/>
        <v>49.701165016839184</v>
      </c>
      <c r="AX187" s="144">
        <f t="shared" si="80"/>
        <v>-295.76413507146401</v>
      </c>
      <c r="AZ187" s="15">
        <f t="shared" si="87"/>
        <v>-556.38437188844136</v>
      </c>
      <c r="BA187" s="15">
        <f t="shared" si="88"/>
        <v>328.08078500403059</v>
      </c>
      <c r="BB187" s="15">
        <f t="shared" si="89"/>
        <v>-29.8</v>
      </c>
      <c r="BC187" s="15">
        <f t="shared" si="90"/>
        <v>-11.42</v>
      </c>
      <c r="BD187" s="15">
        <f t="shared" si="91"/>
        <v>-269.52358688441075</v>
      </c>
    </row>
    <row r="188" spans="1:56">
      <c r="A188" s="49">
        <v>584</v>
      </c>
      <c r="B188" s="53">
        <v>16</v>
      </c>
      <c r="C188" s="53">
        <v>16</v>
      </c>
      <c r="D188" s="11" t="s">
        <v>200</v>
      </c>
      <c r="E188" s="14">
        <v>2676</v>
      </c>
      <c r="F188" s="14">
        <v>2653</v>
      </c>
      <c r="G188" s="21">
        <v>2578</v>
      </c>
      <c r="H188" s="21">
        <v>2594</v>
      </c>
      <c r="I188" s="21"/>
      <c r="J188" s="15">
        <v>-333224.47355662909</v>
      </c>
      <c r="K188" s="21">
        <v>-384348.16877712862</v>
      </c>
      <c r="L188" s="131">
        <f t="shared" si="61"/>
        <v>-717572.64233375771</v>
      </c>
      <c r="M188" s="131"/>
      <c r="N188" s="21">
        <v>-416187.28131920501</v>
      </c>
      <c r="O188" s="21">
        <v>-410950.04017287237</v>
      </c>
      <c r="P188" s="21">
        <v>-240284.90429772105</v>
      </c>
      <c r="Q188" s="15">
        <v>92051.284414462818</v>
      </c>
      <c r="R188" s="12">
        <f t="shared" si="62"/>
        <v>-975370.94137533556</v>
      </c>
      <c r="S188" s="15"/>
      <c r="T188" s="15">
        <v>-416187.28131920501</v>
      </c>
      <c r="U188" s="21">
        <v>-377791.21331541153</v>
      </c>
      <c r="V188" s="21">
        <v>-77288.44</v>
      </c>
      <c r="W188" s="21">
        <v>-29595.440000000002</v>
      </c>
      <c r="X188" s="144">
        <f t="shared" si="63"/>
        <v>-240284.90429772105</v>
      </c>
      <c r="Y188" s="15">
        <f t="shared" si="81"/>
        <v>128129.60341341142</v>
      </c>
      <c r="Z188" s="12">
        <f t="shared" si="64"/>
        <v>-1013017.6755189262</v>
      </c>
      <c r="AA188" s="12"/>
      <c r="AB188" s="15">
        <v>-416187.28131920501</v>
      </c>
      <c r="AC188" s="21">
        <v>-343792.98224829469</v>
      </c>
      <c r="AD188" s="21">
        <v>-77301.2</v>
      </c>
      <c r="AE188" s="21">
        <v>-29623.48</v>
      </c>
      <c r="AF188" s="131">
        <f t="shared" si="65"/>
        <v>-866904.94356749963</v>
      </c>
      <c r="AG188" s="164"/>
      <c r="AH188" s="15">
        <f t="shared" si="66"/>
        <v>-124.52334587317978</v>
      </c>
      <c r="AI188" s="15">
        <f t="shared" si="67"/>
        <v>-143.62786576125882</v>
      </c>
      <c r="AJ188" s="15">
        <f t="shared" si="68"/>
        <v>-268.1512116344386</v>
      </c>
      <c r="AL188" s="144">
        <f t="shared" si="69"/>
        <v>-156.87421082518094</v>
      </c>
      <c r="AM188" s="144">
        <f t="shared" si="70"/>
        <v>-154.90012822196471</v>
      </c>
      <c r="AN188" s="144">
        <f t="shared" si="71"/>
        <v>-90.571015566423313</v>
      </c>
      <c r="AO188" s="144">
        <f t="shared" si="72"/>
        <v>34.69705405746808</v>
      </c>
      <c r="AP188" s="144">
        <f t="shared" si="73"/>
        <v>-367.64830055610088</v>
      </c>
      <c r="AR188" s="144">
        <f t="shared" si="74"/>
        <v>-161.43804550783747</v>
      </c>
      <c r="AS188" s="144">
        <f t="shared" si="75"/>
        <v>-146.5443030703691</v>
      </c>
      <c r="AT188" s="144">
        <f t="shared" si="76"/>
        <v>-29.98</v>
      </c>
      <c r="AU188" s="144">
        <f t="shared" si="77"/>
        <v>-11.48</v>
      </c>
      <c r="AV188" s="144">
        <f t="shared" si="78"/>
        <v>-93.205936500279691</v>
      </c>
      <c r="AW188" s="144">
        <f t="shared" si="79"/>
        <v>49.701165016839184</v>
      </c>
      <c r="AX188" s="144">
        <f t="shared" si="80"/>
        <v>-392.94712006164713</v>
      </c>
      <c r="AZ188" s="15">
        <f t="shared" si="87"/>
        <v>-160.44228269822861</v>
      </c>
      <c r="BA188" s="15">
        <f t="shared" si="88"/>
        <v>-132.53391759764637</v>
      </c>
      <c r="BB188" s="15">
        <f t="shared" si="89"/>
        <v>-29.799999999999997</v>
      </c>
      <c r="BC188" s="15">
        <f t="shared" si="90"/>
        <v>-11.42</v>
      </c>
      <c r="BD188" s="15">
        <f t="shared" si="91"/>
        <v>-334.19620029587497</v>
      </c>
    </row>
    <row r="189" spans="1:56">
      <c r="A189" s="49">
        <v>588</v>
      </c>
      <c r="B189" s="53">
        <v>10</v>
      </c>
      <c r="C189" s="53">
        <v>10</v>
      </c>
      <c r="D189" s="11" t="s">
        <v>201</v>
      </c>
      <c r="E189" s="14">
        <v>1644</v>
      </c>
      <c r="F189" s="14">
        <v>1600</v>
      </c>
      <c r="G189" s="21">
        <v>1577</v>
      </c>
      <c r="H189" s="21"/>
      <c r="I189" s="21"/>
      <c r="J189" s="15">
        <v>-451611.41258085769</v>
      </c>
      <c r="K189" s="21">
        <v>-245880.71461617234</v>
      </c>
      <c r="L189" s="131">
        <f t="shared" si="61"/>
        <v>-697492.12719703</v>
      </c>
      <c r="M189" s="131"/>
      <c r="N189" s="21">
        <v>-632536.93443983898</v>
      </c>
      <c r="O189" s="21">
        <v>-349323.86217131256</v>
      </c>
      <c r="P189" s="21">
        <v>-144913.62490627731</v>
      </c>
      <c r="Q189" s="15">
        <v>55515.286491948929</v>
      </c>
      <c r="R189" s="12">
        <f t="shared" si="62"/>
        <v>-1071259.1350254801</v>
      </c>
      <c r="S189" s="15"/>
      <c r="T189" s="15"/>
      <c r="U189" s="21"/>
      <c r="V189" s="21"/>
      <c r="W189" s="21"/>
      <c r="X189" s="144"/>
      <c r="Y189" s="15"/>
      <c r="Z189" s="12"/>
      <c r="AA189" s="12"/>
      <c r="AB189" s="15"/>
      <c r="AC189" s="21"/>
      <c r="AD189" s="21"/>
      <c r="AE189" s="21"/>
      <c r="AF189" s="131"/>
      <c r="AG189" s="164"/>
      <c r="AH189" s="15">
        <f t="shared" si="66"/>
        <v>-274.70280570611783</v>
      </c>
      <c r="AI189" s="15">
        <f t="shared" si="67"/>
        <v>-149.56247847699046</v>
      </c>
      <c r="AJ189" s="15">
        <f t="shared" si="68"/>
        <v>-424.26528418310829</v>
      </c>
      <c r="AL189" s="144">
        <f t="shared" si="69"/>
        <v>-395.33558402489939</v>
      </c>
      <c r="AM189" s="144">
        <f t="shared" si="70"/>
        <v>-218.32741385707035</v>
      </c>
      <c r="AN189" s="144">
        <f t="shared" si="71"/>
        <v>-90.571015566423327</v>
      </c>
      <c r="AO189" s="144">
        <f t="shared" si="72"/>
        <v>34.69705405746808</v>
      </c>
      <c r="AP189" s="144">
        <f t="shared" si="73"/>
        <v>-669.53695939092506</v>
      </c>
      <c r="AR189" s="144"/>
      <c r="AS189" s="144"/>
      <c r="AT189" s="144"/>
      <c r="AU189" s="144"/>
      <c r="AV189" s="144"/>
      <c r="AW189" s="144"/>
      <c r="AX189" s="144"/>
      <c r="AZ189" s="15" t="e">
        <f t="shared" si="87"/>
        <v>#DIV/0!</v>
      </c>
      <c r="BA189" s="15" t="e">
        <f t="shared" si="88"/>
        <v>#DIV/0!</v>
      </c>
      <c r="BB189" s="15" t="e">
        <f t="shared" si="89"/>
        <v>#DIV/0!</v>
      </c>
      <c r="BC189" s="15" t="e">
        <f t="shared" si="90"/>
        <v>#DIV/0!</v>
      </c>
      <c r="BD189" s="15" t="e">
        <f t="shared" si="91"/>
        <v>#DIV/0!</v>
      </c>
    </row>
    <row r="190" spans="1:56">
      <c r="A190" s="49">
        <v>592</v>
      </c>
      <c r="B190" s="53">
        <v>13</v>
      </c>
      <c r="C190" s="53">
        <v>13</v>
      </c>
      <c r="D190" s="11" t="s">
        <v>202</v>
      </c>
      <c r="E190" s="14">
        <v>3678</v>
      </c>
      <c r="F190" s="14">
        <v>3651</v>
      </c>
      <c r="G190" s="21">
        <v>3596</v>
      </c>
      <c r="H190" s="21">
        <v>3552</v>
      </c>
      <c r="I190" s="21"/>
      <c r="J190" s="15">
        <v>245058.35564861374</v>
      </c>
      <c r="K190" s="21">
        <v>100816.51728093039</v>
      </c>
      <c r="L190" s="131">
        <f t="shared" si="61"/>
        <v>345874.87292954413</v>
      </c>
      <c r="M190" s="131"/>
      <c r="N190" s="21">
        <v>-423633.16340313992</v>
      </c>
      <c r="O190" s="21">
        <v>-305451.04628039506</v>
      </c>
      <c r="P190" s="21">
        <v>-330674.77783301153</v>
      </c>
      <c r="Q190" s="15">
        <v>126678.94436381596</v>
      </c>
      <c r="R190" s="12">
        <f t="shared" si="62"/>
        <v>-933080.04315273045</v>
      </c>
      <c r="S190" s="15"/>
      <c r="T190" s="15">
        <v>-423633.16340313992</v>
      </c>
      <c r="U190" s="21">
        <v>-259818.60117802431</v>
      </c>
      <c r="V190" s="21">
        <v>-107808.08</v>
      </c>
      <c r="W190" s="21">
        <v>-41282.080000000002</v>
      </c>
      <c r="X190" s="144">
        <f t="shared" si="63"/>
        <v>-330674.77783301153</v>
      </c>
      <c r="Y190" s="15">
        <f t="shared" ref="Y190:Y221" si="96">G190/$G$10*277000000</f>
        <v>178725.38940055371</v>
      </c>
      <c r="Z190" s="12">
        <f t="shared" ref="Z190:Z221" si="97">SUM(T190:Y190)</f>
        <v>-984491.31301362207</v>
      </c>
      <c r="AA190" s="12"/>
      <c r="AB190" s="15">
        <v>-423633.16340313992</v>
      </c>
      <c r="AC190" s="21">
        <v>-213030.98654325475</v>
      </c>
      <c r="AD190" s="21">
        <v>-105849.60000000001</v>
      </c>
      <c r="AE190" s="21">
        <v>-40563.839999999997</v>
      </c>
      <c r="AF190" s="131">
        <f t="shared" si="65"/>
        <v>-783077.58994639455</v>
      </c>
      <c r="AG190" s="164"/>
      <c r="AH190" s="15">
        <f t="shared" si="66"/>
        <v>66.628155423766657</v>
      </c>
      <c r="AI190" s="15">
        <f t="shared" si="67"/>
        <v>27.41068985343404</v>
      </c>
      <c r="AJ190" s="15">
        <f t="shared" si="68"/>
        <v>94.038845277200693</v>
      </c>
      <c r="AL190" s="144">
        <f t="shared" si="69"/>
        <v>-116.03209077051217</v>
      </c>
      <c r="AM190" s="144">
        <f t="shared" si="70"/>
        <v>-83.662296981757066</v>
      </c>
      <c r="AN190" s="144">
        <f t="shared" si="71"/>
        <v>-90.571015566423313</v>
      </c>
      <c r="AO190" s="144">
        <f t="shared" si="72"/>
        <v>34.69705405746808</v>
      </c>
      <c r="AP190" s="144">
        <f t="shared" si="73"/>
        <v>-255.56834926122445</v>
      </c>
      <c r="AR190" s="144">
        <f>T190/$G190</f>
        <v>-117.80677513991655</v>
      </c>
      <c r="AS190" s="144">
        <f t="shared" ref="AS190:AU190" si="98">U190/$G190</f>
        <v>-72.252113786992297</v>
      </c>
      <c r="AT190" s="144">
        <f t="shared" si="98"/>
        <v>-29.98</v>
      </c>
      <c r="AU190" s="144">
        <f t="shared" si="98"/>
        <v>-11.48</v>
      </c>
      <c r="AV190" s="144">
        <f>X190/$G190</f>
        <v>-91.956278596499317</v>
      </c>
      <c r="AW190" s="144">
        <f t="shared" ref="AW190" si="99">Y190/$G190</f>
        <v>49.701165016839184</v>
      </c>
      <c r="AX190" s="144">
        <f t="shared" ref="AX190:AX221" si="100">Z190/$G190</f>
        <v>-273.77400250656899</v>
      </c>
      <c r="AZ190" s="15">
        <f t="shared" si="87"/>
        <v>-119.26609330043354</v>
      </c>
      <c r="BA190" s="15">
        <f t="shared" si="88"/>
        <v>-59.974939905195598</v>
      </c>
      <c r="BB190" s="15">
        <f t="shared" si="89"/>
        <v>-29.8</v>
      </c>
      <c r="BC190" s="15">
        <f t="shared" si="90"/>
        <v>-11.419999999999998</v>
      </c>
      <c r="BD190" s="15">
        <f t="shared" si="91"/>
        <v>-220.46103320562909</v>
      </c>
    </row>
    <row r="191" spans="1:56">
      <c r="A191" s="49">
        <v>593</v>
      </c>
      <c r="B191" s="53">
        <v>10</v>
      </c>
      <c r="C191" s="53">
        <v>10</v>
      </c>
      <c r="D191" s="11" t="s">
        <v>203</v>
      </c>
      <c r="E191" s="14">
        <v>17253</v>
      </c>
      <c r="F191" s="14">
        <v>17077</v>
      </c>
      <c r="G191" s="21">
        <v>17050</v>
      </c>
      <c r="H191" s="21">
        <v>17178</v>
      </c>
      <c r="I191" s="21"/>
      <c r="J191" s="15">
        <v>165735.03372375845</v>
      </c>
      <c r="K191" s="21">
        <v>-499370.01295573113</v>
      </c>
      <c r="L191" s="131">
        <f t="shared" si="61"/>
        <v>-333634.97923197271</v>
      </c>
      <c r="M191" s="131"/>
      <c r="N191" s="21">
        <v>-1527706.2598609906</v>
      </c>
      <c r="O191" s="21">
        <v>-1443681.2158933189</v>
      </c>
      <c r="P191" s="21">
        <v>-1546681.2328278108</v>
      </c>
      <c r="Q191" s="15">
        <v>592521.59213938238</v>
      </c>
      <c r="R191" s="12">
        <f t="shared" si="62"/>
        <v>-3925547.1164427376</v>
      </c>
      <c r="S191" s="15"/>
      <c r="T191" s="15">
        <v>-1527706.2598609906</v>
      </c>
      <c r="U191" s="21">
        <v>-1230242.3594120301</v>
      </c>
      <c r="V191" s="21">
        <v>-511159</v>
      </c>
      <c r="W191" s="21">
        <v>-195734</v>
      </c>
      <c r="X191" s="144">
        <f t="shared" si="63"/>
        <v>-1546681.2328278108</v>
      </c>
      <c r="Y191" s="15">
        <f t="shared" si="96"/>
        <v>847404.86353710806</v>
      </c>
      <c r="Z191" s="12">
        <f t="shared" si="97"/>
        <v>-4164117.9885637234</v>
      </c>
      <c r="AA191" s="12"/>
      <c r="AB191" s="15">
        <v>-1527706.2598609906</v>
      </c>
      <c r="AC191" s="21">
        <v>-1011400.3722529067</v>
      </c>
      <c r="AD191" s="21">
        <v>-511904.4</v>
      </c>
      <c r="AE191" s="21">
        <v>-196172.76</v>
      </c>
      <c r="AF191" s="131">
        <f t="shared" si="65"/>
        <v>-3247183.7921138974</v>
      </c>
      <c r="AG191" s="164"/>
      <c r="AH191" s="15">
        <f t="shared" si="66"/>
        <v>9.6061574058864228</v>
      </c>
      <c r="AI191" s="15">
        <f t="shared" si="67"/>
        <v>-28.94395252742892</v>
      </c>
      <c r="AJ191" s="15">
        <f t="shared" si="68"/>
        <v>-19.337795121542499</v>
      </c>
      <c r="AL191" s="144">
        <f t="shared" si="69"/>
        <v>-89.459873505943108</v>
      </c>
      <c r="AM191" s="144">
        <f t="shared" si="70"/>
        <v>-84.539510212175372</v>
      </c>
      <c r="AN191" s="144">
        <f t="shared" si="71"/>
        <v>-90.571015566423313</v>
      </c>
      <c r="AO191" s="144">
        <f t="shared" si="72"/>
        <v>34.69705405746808</v>
      </c>
      <c r="AP191" s="144">
        <f t="shared" si="73"/>
        <v>-229.87334522707371</v>
      </c>
      <c r="AR191" s="144">
        <f t="shared" ref="AR191:AR254" si="101">T191/$G191</f>
        <v>-89.601540167800039</v>
      </c>
      <c r="AS191" s="144">
        <f t="shared" ref="AS191:AS254" si="102">U191/$G191</f>
        <v>-72.154977091614668</v>
      </c>
      <c r="AT191" s="144">
        <f t="shared" ref="AT191:AT254" si="103">V191/$G191</f>
        <v>-29.98</v>
      </c>
      <c r="AU191" s="144">
        <f t="shared" ref="AU191:AU254" si="104">W191/$G191</f>
        <v>-11.48</v>
      </c>
      <c r="AV191" s="144">
        <f t="shared" ref="AV191:AV254" si="105">X191/$G191</f>
        <v>-90.714441808082739</v>
      </c>
      <c r="AW191" s="144">
        <f t="shared" ref="AW191:AW254" si="106">Y191/$G191</f>
        <v>49.701165016839184</v>
      </c>
      <c r="AX191" s="144">
        <f t="shared" si="100"/>
        <v>-244.22979405065826</v>
      </c>
      <c r="AZ191" s="15">
        <f t="shared" si="87"/>
        <v>-88.933884029630377</v>
      </c>
      <c r="BA191" s="15">
        <f t="shared" si="88"/>
        <v>-58.877655853586369</v>
      </c>
      <c r="BB191" s="15">
        <f t="shared" si="89"/>
        <v>-29.8</v>
      </c>
      <c r="BC191" s="15">
        <f t="shared" si="90"/>
        <v>-11.42</v>
      </c>
      <c r="BD191" s="15">
        <f t="shared" si="91"/>
        <v>-189.03153988321677</v>
      </c>
    </row>
    <row r="192" spans="1:56">
      <c r="A192" s="49">
        <v>595</v>
      </c>
      <c r="B192" s="53">
        <v>11</v>
      </c>
      <c r="C192" s="53">
        <v>11</v>
      </c>
      <c r="D192" s="11" t="s">
        <v>204</v>
      </c>
      <c r="E192" s="14">
        <v>4269</v>
      </c>
      <c r="F192" s="14">
        <v>4140</v>
      </c>
      <c r="G192" s="21">
        <v>4073</v>
      </c>
      <c r="H192" s="21">
        <v>3980</v>
      </c>
      <c r="I192" s="21"/>
      <c r="J192" s="15">
        <v>914864.01242104999</v>
      </c>
      <c r="K192" s="21">
        <v>330125.10693155747</v>
      </c>
      <c r="L192" s="131">
        <f t="shared" si="61"/>
        <v>1244989.1193526075</v>
      </c>
      <c r="M192" s="131"/>
      <c r="N192" s="21">
        <v>975549.52950968326</v>
      </c>
      <c r="O192" s="21">
        <v>290750.00379958708</v>
      </c>
      <c r="P192" s="21">
        <v>-374964.00444499252</v>
      </c>
      <c r="Q192" s="15">
        <v>143645.80379791785</v>
      </c>
      <c r="R192" s="12">
        <f t="shared" si="62"/>
        <v>1034981.3326621957</v>
      </c>
      <c r="S192" s="15"/>
      <c r="T192" s="15">
        <v>975549.52950968326</v>
      </c>
      <c r="U192" s="21">
        <v>218294.27186965421</v>
      </c>
      <c r="V192" s="21">
        <v>-122108.54000000001</v>
      </c>
      <c r="W192" s="21">
        <v>-46758.04</v>
      </c>
      <c r="X192" s="144">
        <f t="shared" si="63"/>
        <v>-374964.00444499252</v>
      </c>
      <c r="Y192" s="15">
        <f t="shared" si="96"/>
        <v>202432.84511358599</v>
      </c>
      <c r="Z192" s="12">
        <f t="shared" si="97"/>
        <v>852446.0620479309</v>
      </c>
      <c r="AA192" s="12"/>
      <c r="AB192" s="15">
        <v>975549.52950968326</v>
      </c>
      <c r="AC192" s="21">
        <v>147148.42815230164</v>
      </c>
      <c r="AD192" s="21">
        <v>-118604</v>
      </c>
      <c r="AE192" s="21">
        <v>-45451.6</v>
      </c>
      <c r="AF192" s="131">
        <f t="shared" si="65"/>
        <v>958642.35766198498</v>
      </c>
      <c r="AG192" s="164"/>
      <c r="AH192" s="15">
        <f t="shared" si="66"/>
        <v>214.30405538089715</v>
      </c>
      <c r="AI192" s="15">
        <f t="shared" si="67"/>
        <v>77.330781665860272</v>
      </c>
      <c r="AJ192" s="15">
        <f t="shared" si="68"/>
        <v>291.63483704675747</v>
      </c>
      <c r="AL192" s="144">
        <f t="shared" si="69"/>
        <v>235.63998297335345</v>
      </c>
      <c r="AM192" s="144">
        <f t="shared" si="70"/>
        <v>70.229469516808479</v>
      </c>
      <c r="AN192" s="144">
        <f t="shared" si="71"/>
        <v>-90.571015566423313</v>
      </c>
      <c r="AO192" s="144">
        <f t="shared" si="72"/>
        <v>34.69705405746808</v>
      </c>
      <c r="AP192" s="144">
        <f t="shared" si="73"/>
        <v>249.99549098120667</v>
      </c>
      <c r="AR192" s="144">
        <f t="shared" si="101"/>
        <v>239.51621151723134</v>
      </c>
      <c r="AS192" s="144">
        <f t="shared" si="102"/>
        <v>53.595450986902584</v>
      </c>
      <c r="AT192" s="144">
        <f t="shared" si="103"/>
        <v>-29.98</v>
      </c>
      <c r="AU192" s="144">
        <f t="shared" si="104"/>
        <v>-11.48</v>
      </c>
      <c r="AV192" s="144">
        <f t="shared" si="105"/>
        <v>-92.060889871100542</v>
      </c>
      <c r="AW192" s="144">
        <f t="shared" si="106"/>
        <v>49.701165016839184</v>
      </c>
      <c r="AX192" s="144">
        <f t="shared" si="100"/>
        <v>209.29193764987255</v>
      </c>
      <c r="AZ192" s="15">
        <f t="shared" si="87"/>
        <v>245.11294711298575</v>
      </c>
      <c r="BA192" s="15">
        <f t="shared" si="88"/>
        <v>36.971966872437598</v>
      </c>
      <c r="BB192" s="15">
        <f t="shared" si="89"/>
        <v>-29.8</v>
      </c>
      <c r="BC192" s="15">
        <f t="shared" si="90"/>
        <v>-11.42</v>
      </c>
      <c r="BD192" s="15">
        <f t="shared" si="91"/>
        <v>240.86491398542336</v>
      </c>
    </row>
    <row r="193" spans="1:56">
      <c r="A193" s="49">
        <v>598</v>
      </c>
      <c r="B193" s="53">
        <v>15</v>
      </c>
      <c r="C193" s="53">
        <v>15</v>
      </c>
      <c r="D193" s="11" t="s">
        <v>205</v>
      </c>
      <c r="E193" s="14">
        <v>19097</v>
      </c>
      <c r="F193" s="14">
        <v>19207</v>
      </c>
      <c r="G193" s="21">
        <v>19475</v>
      </c>
      <c r="H193" s="21">
        <v>19576</v>
      </c>
      <c r="I193" s="21"/>
      <c r="J193" s="15">
        <v>-4824456.9681539834</v>
      </c>
      <c r="K193" s="21">
        <v>-2342879.3679168504</v>
      </c>
      <c r="L193" s="131">
        <f t="shared" si="61"/>
        <v>-7167336.3360708337</v>
      </c>
      <c r="M193" s="131"/>
      <c r="N193" s="21">
        <v>-7083803.5477295332</v>
      </c>
      <c r="O193" s="21">
        <v>-3646603.0390511206</v>
      </c>
      <c r="P193" s="21">
        <v>-1739597.4959842926</v>
      </c>
      <c r="Q193" s="15">
        <v>666426.31728178938</v>
      </c>
      <c r="R193" s="12">
        <f t="shared" si="62"/>
        <v>-11803577.765483156</v>
      </c>
      <c r="S193" s="15"/>
      <c r="T193" s="15">
        <v>-7083803.5477295332</v>
      </c>
      <c r="U193" s="21">
        <v>-3406542.1316062463</v>
      </c>
      <c r="V193" s="21">
        <v>-583860.5</v>
      </c>
      <c r="W193" s="21">
        <v>-223573</v>
      </c>
      <c r="X193" s="144">
        <f t="shared" si="63"/>
        <v>-1739597.4959842926</v>
      </c>
      <c r="Y193" s="15">
        <f t="shared" si="96"/>
        <v>967930.18870294315</v>
      </c>
      <c r="Z193" s="12">
        <f t="shared" si="97"/>
        <v>-12069446.486617131</v>
      </c>
      <c r="AA193" s="12"/>
      <c r="AB193" s="15">
        <v>-7083803.5477295332</v>
      </c>
      <c r="AC193" s="21">
        <v>-3160404.165490109</v>
      </c>
      <c r="AD193" s="21">
        <v>-583364.80000000005</v>
      </c>
      <c r="AE193" s="21">
        <v>-223557.92</v>
      </c>
      <c r="AF193" s="131">
        <f t="shared" si="65"/>
        <v>-11051130.433219643</v>
      </c>
      <c r="AG193" s="164"/>
      <c r="AH193" s="15">
        <f t="shared" si="66"/>
        <v>-252.62905001591787</v>
      </c>
      <c r="AI193" s="15">
        <f t="shared" si="67"/>
        <v>-122.68311085075406</v>
      </c>
      <c r="AJ193" s="15">
        <f t="shared" si="68"/>
        <v>-375.31216086667195</v>
      </c>
      <c r="AL193" s="144">
        <f t="shared" si="69"/>
        <v>-368.81363813867512</v>
      </c>
      <c r="AM193" s="144">
        <f t="shared" si="70"/>
        <v>-189.85802254652577</v>
      </c>
      <c r="AN193" s="144">
        <f t="shared" si="71"/>
        <v>-90.571015566423313</v>
      </c>
      <c r="AO193" s="144">
        <f t="shared" si="72"/>
        <v>34.69705405746808</v>
      </c>
      <c r="AP193" s="144">
        <f t="shared" si="73"/>
        <v>-614.54562219415607</v>
      </c>
      <c r="AR193" s="144">
        <f t="shared" si="101"/>
        <v>-363.73830797070775</v>
      </c>
      <c r="AS193" s="144">
        <f t="shared" si="102"/>
        <v>-174.91872306065449</v>
      </c>
      <c r="AT193" s="144">
        <f t="shared" si="103"/>
        <v>-29.98</v>
      </c>
      <c r="AU193" s="144">
        <f t="shared" si="104"/>
        <v>-11.48</v>
      </c>
      <c r="AV193" s="144">
        <f t="shared" si="105"/>
        <v>-89.32464677711387</v>
      </c>
      <c r="AW193" s="144">
        <f t="shared" si="106"/>
        <v>49.701165016839184</v>
      </c>
      <c r="AX193" s="144">
        <f t="shared" si="100"/>
        <v>-619.740512791637</v>
      </c>
      <c r="AZ193" s="15">
        <f t="shared" si="87"/>
        <v>-361.86164424445917</v>
      </c>
      <c r="BA193" s="15">
        <f t="shared" si="88"/>
        <v>-161.44279553995244</v>
      </c>
      <c r="BB193" s="15">
        <f t="shared" si="89"/>
        <v>-29.8</v>
      </c>
      <c r="BC193" s="15">
        <f t="shared" si="90"/>
        <v>-11.42</v>
      </c>
      <c r="BD193" s="15">
        <f t="shared" si="91"/>
        <v>-564.5244397844117</v>
      </c>
    </row>
    <row r="194" spans="1:56">
      <c r="A194" s="49">
        <v>599</v>
      </c>
      <c r="B194" s="53">
        <v>15</v>
      </c>
      <c r="C194" s="53">
        <v>15</v>
      </c>
      <c r="D194" s="11" t="s">
        <v>206</v>
      </c>
      <c r="E194" s="14">
        <v>11172</v>
      </c>
      <c r="F194" s="14">
        <v>11206</v>
      </c>
      <c r="G194" s="21">
        <v>11225</v>
      </c>
      <c r="H194" s="21">
        <v>11226</v>
      </c>
      <c r="I194" s="21"/>
      <c r="J194" s="15">
        <v>-2312518.0982698658</v>
      </c>
      <c r="K194" s="21">
        <v>-2124095.3556408966</v>
      </c>
      <c r="L194" s="131">
        <f t="shared" si="61"/>
        <v>-4436613.4539107624</v>
      </c>
      <c r="M194" s="131"/>
      <c r="N194" s="21">
        <v>-1977350.292713634</v>
      </c>
      <c r="O194" s="21">
        <v>-1772965.7760802121</v>
      </c>
      <c r="P194" s="21">
        <v>-1014938.8004373397</v>
      </c>
      <c r="Q194" s="15">
        <v>388815.18776798731</v>
      </c>
      <c r="R194" s="12">
        <f t="shared" si="62"/>
        <v>-4376439.6814631987</v>
      </c>
      <c r="S194" s="15"/>
      <c r="T194" s="15">
        <v>-1977350.292713634</v>
      </c>
      <c r="U194" s="21">
        <v>-1632906.2910577068</v>
      </c>
      <c r="V194" s="21">
        <v>-336525.5</v>
      </c>
      <c r="W194" s="21">
        <v>-128863</v>
      </c>
      <c r="X194" s="144">
        <f t="shared" si="63"/>
        <v>-1014938.8004373397</v>
      </c>
      <c r="Y194" s="15">
        <f t="shared" si="96"/>
        <v>557895.57731401979</v>
      </c>
      <c r="Z194" s="12">
        <f t="shared" si="97"/>
        <v>-4532688.30689466</v>
      </c>
      <c r="AA194" s="12"/>
      <c r="AB194" s="15">
        <v>-1977350.292713634</v>
      </c>
      <c r="AC194" s="21">
        <v>-1489301.2487139031</v>
      </c>
      <c r="AD194" s="21">
        <v>-334534.8</v>
      </c>
      <c r="AE194" s="21">
        <v>-128200.92</v>
      </c>
      <c r="AF194" s="131">
        <f t="shared" si="65"/>
        <v>-3929387.2614275366</v>
      </c>
      <c r="AG194" s="164"/>
      <c r="AH194" s="15">
        <f t="shared" si="66"/>
        <v>-206.99231098011688</v>
      </c>
      <c r="AI194" s="15">
        <f t="shared" si="67"/>
        <v>-190.12668775876267</v>
      </c>
      <c r="AJ194" s="15">
        <f t="shared" si="68"/>
        <v>-397.11899873887955</v>
      </c>
      <c r="AL194" s="144">
        <f t="shared" si="69"/>
        <v>-176.45460402584632</v>
      </c>
      <c r="AM194" s="144">
        <f t="shared" si="70"/>
        <v>-158.21575728004748</v>
      </c>
      <c r="AN194" s="144">
        <f t="shared" si="71"/>
        <v>-90.571015566423313</v>
      </c>
      <c r="AO194" s="144">
        <f t="shared" si="72"/>
        <v>34.69705405746808</v>
      </c>
      <c r="AP194" s="144">
        <f t="shared" si="73"/>
        <v>-390.54432281484907</v>
      </c>
      <c r="AR194" s="144">
        <f t="shared" si="101"/>
        <v>-176.15592808139277</v>
      </c>
      <c r="AS194" s="144">
        <f t="shared" si="102"/>
        <v>-145.47049363543044</v>
      </c>
      <c r="AT194" s="144">
        <f t="shared" si="103"/>
        <v>-29.98</v>
      </c>
      <c r="AU194" s="144">
        <f t="shared" si="104"/>
        <v>-11.48</v>
      </c>
      <c r="AV194" s="144">
        <f t="shared" si="105"/>
        <v>-90.417710506667234</v>
      </c>
      <c r="AW194" s="144">
        <f t="shared" si="106"/>
        <v>49.701165016839177</v>
      </c>
      <c r="AX194" s="144">
        <f t="shared" si="100"/>
        <v>-403.8029672066512</v>
      </c>
      <c r="AZ194" s="15">
        <f t="shared" si="87"/>
        <v>-176.14023630087601</v>
      </c>
      <c r="BA194" s="15">
        <f t="shared" si="88"/>
        <v>-132.66535263797462</v>
      </c>
      <c r="BB194" s="15">
        <f t="shared" si="89"/>
        <v>-29.8</v>
      </c>
      <c r="BC194" s="15">
        <f t="shared" si="90"/>
        <v>-11.42</v>
      </c>
      <c r="BD194" s="15">
        <f t="shared" si="91"/>
        <v>-350.0255889388506</v>
      </c>
    </row>
    <row r="195" spans="1:56">
      <c r="A195" s="49">
        <v>601</v>
      </c>
      <c r="B195" s="53">
        <v>13</v>
      </c>
      <c r="C195" s="53">
        <v>13</v>
      </c>
      <c r="D195" s="11" t="s">
        <v>207</v>
      </c>
      <c r="E195" s="14">
        <v>3873</v>
      </c>
      <c r="F195" s="14">
        <v>3786</v>
      </c>
      <c r="G195" s="21">
        <v>3739</v>
      </c>
      <c r="H195" s="21">
        <v>3692</v>
      </c>
      <c r="I195" s="21"/>
      <c r="J195" s="15">
        <v>1213531.6001117597</v>
      </c>
      <c r="K195" s="21">
        <v>750790.6790730455</v>
      </c>
      <c r="L195" s="131">
        <f t="shared" si="61"/>
        <v>1964322.2791848052</v>
      </c>
      <c r="M195" s="131"/>
      <c r="N195" s="21">
        <v>775514.27343585633</v>
      </c>
      <c r="O195" s="21">
        <v>385915.74537423142</v>
      </c>
      <c r="P195" s="21">
        <v>-342901.86493447865</v>
      </c>
      <c r="Q195" s="15">
        <v>131363.04666157416</v>
      </c>
      <c r="R195" s="12">
        <f t="shared" si="62"/>
        <v>949891.20053718332</v>
      </c>
      <c r="S195" s="15"/>
      <c r="T195" s="15">
        <v>775514.27343585633</v>
      </c>
      <c r="U195" s="21">
        <v>319655.50356584351</v>
      </c>
      <c r="V195" s="21">
        <v>-112095.22</v>
      </c>
      <c r="W195" s="21">
        <v>-42923.72</v>
      </c>
      <c r="X195" s="144">
        <f t="shared" si="63"/>
        <v>-342901.86493447865</v>
      </c>
      <c r="Y195" s="15">
        <f t="shared" si="96"/>
        <v>185832.65599796173</v>
      </c>
      <c r="Z195" s="12">
        <f t="shared" si="97"/>
        <v>783081.62806518306</v>
      </c>
      <c r="AA195" s="12"/>
      <c r="AB195" s="15">
        <v>775514.27343585633</v>
      </c>
      <c r="AC195" s="21">
        <v>254593.14503591676</v>
      </c>
      <c r="AD195" s="21">
        <v>-110021.6</v>
      </c>
      <c r="AE195" s="21">
        <v>-42162.64</v>
      </c>
      <c r="AF195" s="131">
        <f t="shared" si="65"/>
        <v>877923.17847177316</v>
      </c>
      <c r="AG195" s="164"/>
      <c r="AH195" s="15">
        <f t="shared" si="66"/>
        <v>313.33116450084168</v>
      </c>
      <c r="AI195" s="15">
        <f t="shared" si="67"/>
        <v>193.85248620527898</v>
      </c>
      <c r="AJ195" s="15">
        <f t="shared" si="68"/>
        <v>507.18365070612066</v>
      </c>
      <c r="AL195" s="144">
        <f t="shared" si="69"/>
        <v>204.83736752135667</v>
      </c>
      <c r="AM195" s="144">
        <f t="shared" si="70"/>
        <v>101.93231520713984</v>
      </c>
      <c r="AN195" s="144">
        <f t="shared" si="71"/>
        <v>-90.571015566423313</v>
      </c>
      <c r="AO195" s="144">
        <f t="shared" si="72"/>
        <v>34.69705405746808</v>
      </c>
      <c r="AP195" s="144">
        <f t="shared" si="73"/>
        <v>250.89572121954129</v>
      </c>
      <c r="AR195" s="144">
        <f t="shared" si="101"/>
        <v>207.41221541477836</v>
      </c>
      <c r="AS195" s="144">
        <f t="shared" si="102"/>
        <v>85.492244869174513</v>
      </c>
      <c r="AT195" s="144">
        <f t="shared" si="103"/>
        <v>-29.98</v>
      </c>
      <c r="AU195" s="144">
        <f t="shared" si="104"/>
        <v>-11.48</v>
      </c>
      <c r="AV195" s="144">
        <f t="shared" si="105"/>
        <v>-91.709511884054194</v>
      </c>
      <c r="AW195" s="144">
        <f t="shared" si="106"/>
        <v>49.701165016839191</v>
      </c>
      <c r="AX195" s="144">
        <f t="shared" si="100"/>
        <v>209.43611341673792</v>
      </c>
      <c r="AZ195" s="15">
        <f t="shared" si="87"/>
        <v>210.05262010722004</v>
      </c>
      <c r="BA195" s="15">
        <f t="shared" si="88"/>
        <v>68.958056618612346</v>
      </c>
      <c r="BB195" s="15">
        <f t="shared" si="89"/>
        <v>-29.8</v>
      </c>
      <c r="BC195" s="15">
        <f t="shared" si="90"/>
        <v>-11.42</v>
      </c>
      <c r="BD195" s="15">
        <f t="shared" si="91"/>
        <v>237.79067672583238</v>
      </c>
    </row>
    <row r="196" spans="1:56">
      <c r="A196" s="49">
        <v>604</v>
      </c>
      <c r="B196" s="53">
        <v>6</v>
      </c>
      <c r="C196" s="53">
        <v>6</v>
      </c>
      <c r="D196" s="11" t="s">
        <v>208</v>
      </c>
      <c r="E196" s="14">
        <v>20206</v>
      </c>
      <c r="F196" s="14">
        <v>20405</v>
      </c>
      <c r="G196" s="21">
        <v>20763</v>
      </c>
      <c r="H196" s="21">
        <v>21042</v>
      </c>
      <c r="I196" s="21"/>
      <c r="J196" s="15">
        <v>3224678.1876852023</v>
      </c>
      <c r="K196" s="21">
        <v>1726773.8405102009</v>
      </c>
      <c r="L196" s="131">
        <f t="shared" si="61"/>
        <v>4951452.0281954035</v>
      </c>
      <c r="M196" s="131"/>
      <c r="N196" s="21">
        <v>3959736.1584065026</v>
      </c>
      <c r="O196" s="21">
        <v>1827181.6243559737</v>
      </c>
      <c r="P196" s="21">
        <v>-1848101.5726328676</v>
      </c>
      <c r="Q196" s="15">
        <v>707993.38804263622</v>
      </c>
      <c r="R196" s="12">
        <f t="shared" si="62"/>
        <v>4646809.5981722446</v>
      </c>
      <c r="S196" s="15"/>
      <c r="T196" s="15">
        <v>3959736.1584065026</v>
      </c>
      <c r="U196" s="21">
        <v>1470065.87314093</v>
      </c>
      <c r="V196" s="21">
        <v>-622474.74</v>
      </c>
      <c r="W196" s="21">
        <v>-238359.24000000002</v>
      </c>
      <c r="X196" s="144">
        <f t="shared" si="63"/>
        <v>-1848101.5726328676</v>
      </c>
      <c r="Y196" s="15">
        <f t="shared" si="96"/>
        <v>1031945.289244632</v>
      </c>
      <c r="Z196" s="12">
        <f t="shared" si="97"/>
        <v>3752811.7681591967</v>
      </c>
      <c r="AA196" s="12"/>
      <c r="AB196" s="15">
        <v>3959736.1584065026</v>
      </c>
      <c r="AC196" s="21">
        <v>1119406.2255436887</v>
      </c>
      <c r="AD196" s="21">
        <v>-627051.6</v>
      </c>
      <c r="AE196" s="21">
        <v>-240299.63999999998</v>
      </c>
      <c r="AF196" s="131">
        <f t="shared" si="65"/>
        <v>4211791.1439501923</v>
      </c>
      <c r="AG196" s="164"/>
      <c r="AH196" s="15">
        <f t="shared" si="66"/>
        <v>159.5901310346037</v>
      </c>
      <c r="AI196" s="15">
        <f t="shared" si="67"/>
        <v>85.458469786706971</v>
      </c>
      <c r="AJ196" s="15">
        <f t="shared" si="68"/>
        <v>245.04860082131069</v>
      </c>
      <c r="AL196" s="144">
        <f t="shared" si="69"/>
        <v>194.05715062026476</v>
      </c>
      <c r="AM196" s="144">
        <f t="shared" si="70"/>
        <v>89.545779189217043</v>
      </c>
      <c r="AN196" s="144">
        <f t="shared" si="71"/>
        <v>-90.571015566423313</v>
      </c>
      <c r="AO196" s="144">
        <f t="shared" si="72"/>
        <v>34.69705405746808</v>
      </c>
      <c r="AP196" s="144">
        <f t="shared" si="73"/>
        <v>227.72896830052656</v>
      </c>
      <c r="AR196" s="144">
        <f t="shared" si="101"/>
        <v>190.71117653549595</v>
      </c>
      <c r="AS196" s="144">
        <f t="shared" si="102"/>
        <v>70.802190104557624</v>
      </c>
      <c r="AT196" s="144">
        <f t="shared" si="103"/>
        <v>-29.98</v>
      </c>
      <c r="AU196" s="144">
        <f t="shared" si="104"/>
        <v>-11.48</v>
      </c>
      <c r="AV196" s="144">
        <f t="shared" si="105"/>
        <v>-89.009371123289867</v>
      </c>
      <c r="AW196" s="144">
        <f t="shared" si="106"/>
        <v>49.701165016839184</v>
      </c>
      <c r="AX196" s="144">
        <f t="shared" si="100"/>
        <v>180.7451605336029</v>
      </c>
      <c r="AZ196" s="15">
        <f t="shared" si="87"/>
        <v>188.18249968665063</v>
      </c>
      <c r="BA196" s="15">
        <f t="shared" si="88"/>
        <v>53.198661037148973</v>
      </c>
      <c r="BB196" s="15">
        <f t="shared" si="89"/>
        <v>-29.799999999999997</v>
      </c>
      <c r="BC196" s="15">
        <f t="shared" si="90"/>
        <v>-11.42</v>
      </c>
      <c r="BD196" s="15">
        <f t="shared" si="91"/>
        <v>200.16116072379964</v>
      </c>
    </row>
    <row r="197" spans="1:56">
      <c r="A197" s="49">
        <v>607</v>
      </c>
      <c r="B197" s="53">
        <v>12</v>
      </c>
      <c r="C197" s="53">
        <v>12</v>
      </c>
      <c r="D197" s="11" t="s">
        <v>209</v>
      </c>
      <c r="E197" s="14">
        <v>4161</v>
      </c>
      <c r="F197" s="14">
        <v>4084</v>
      </c>
      <c r="G197" s="21">
        <v>4064</v>
      </c>
      <c r="H197" s="21">
        <v>3999</v>
      </c>
      <c r="I197" s="21"/>
      <c r="J197" s="15">
        <v>5553.6146347195299</v>
      </c>
      <c r="K197" s="21">
        <v>200178.43217665635</v>
      </c>
      <c r="L197" s="131">
        <f t="shared" si="61"/>
        <v>205732.04681137588</v>
      </c>
      <c r="M197" s="131"/>
      <c r="N197" s="21">
        <v>-553300.11810468417</v>
      </c>
      <c r="O197" s="21">
        <v>-128391.8475495684</v>
      </c>
      <c r="P197" s="21">
        <v>-369892.02757327282</v>
      </c>
      <c r="Q197" s="15">
        <v>141702.76877069965</v>
      </c>
      <c r="R197" s="12">
        <f t="shared" si="62"/>
        <v>-909881.22445682576</v>
      </c>
      <c r="S197" s="15"/>
      <c r="T197" s="15">
        <v>-553300.11810468417</v>
      </c>
      <c r="U197" s="21">
        <v>-77347.501946149525</v>
      </c>
      <c r="V197" s="21">
        <v>-121838.72</v>
      </c>
      <c r="W197" s="21">
        <v>-46654.720000000001</v>
      </c>
      <c r="X197" s="144">
        <f t="shared" si="63"/>
        <v>-369892.02757327282</v>
      </c>
      <c r="Y197" s="15">
        <f t="shared" si="96"/>
        <v>201985.53462843446</v>
      </c>
      <c r="Z197" s="12">
        <f t="shared" si="97"/>
        <v>-967047.5529956721</v>
      </c>
      <c r="AA197" s="12"/>
      <c r="AB197" s="15">
        <v>-553300.11810468417</v>
      </c>
      <c r="AC197" s="21">
        <v>-25010.98642481324</v>
      </c>
      <c r="AD197" s="21">
        <v>-119170.2</v>
      </c>
      <c r="AE197" s="21">
        <v>-45668.58</v>
      </c>
      <c r="AF197" s="131">
        <f t="shared" si="65"/>
        <v>-743149.88452949736</v>
      </c>
      <c r="AG197" s="164"/>
      <c r="AH197" s="15">
        <f t="shared" si="66"/>
        <v>1.3346826807785459</v>
      </c>
      <c r="AI197" s="15">
        <f t="shared" si="67"/>
        <v>48.108250943680929</v>
      </c>
      <c r="AJ197" s="15">
        <f t="shared" si="68"/>
        <v>49.442933624459478</v>
      </c>
      <c r="AL197" s="144">
        <f t="shared" si="69"/>
        <v>-135.47995056432032</v>
      </c>
      <c r="AM197" s="144">
        <f t="shared" si="70"/>
        <v>-31.437768743772867</v>
      </c>
      <c r="AN197" s="144">
        <f t="shared" si="71"/>
        <v>-90.571015566423313</v>
      </c>
      <c r="AO197" s="144">
        <f t="shared" si="72"/>
        <v>34.69705405746808</v>
      </c>
      <c r="AP197" s="144">
        <f t="shared" si="73"/>
        <v>-222.79168081704842</v>
      </c>
      <c r="AR197" s="144">
        <f t="shared" si="101"/>
        <v>-136.14668260449906</v>
      </c>
      <c r="AS197" s="144">
        <f t="shared" si="102"/>
        <v>-19.032357762339942</v>
      </c>
      <c r="AT197" s="144">
        <f t="shared" si="103"/>
        <v>-29.98</v>
      </c>
      <c r="AU197" s="144">
        <f t="shared" si="104"/>
        <v>-11.48</v>
      </c>
      <c r="AV197" s="144">
        <f t="shared" si="105"/>
        <v>-91.016739068226585</v>
      </c>
      <c r="AW197" s="144">
        <f t="shared" si="106"/>
        <v>49.701165016839184</v>
      </c>
      <c r="AX197" s="144">
        <f t="shared" si="100"/>
        <v>-237.95461441822641</v>
      </c>
      <c r="AZ197" s="15">
        <f t="shared" si="87"/>
        <v>-138.35961943102879</v>
      </c>
      <c r="BA197" s="15">
        <f t="shared" si="88"/>
        <v>-6.2543101837492472</v>
      </c>
      <c r="BB197" s="15">
        <f t="shared" si="89"/>
        <v>-29.8</v>
      </c>
      <c r="BC197" s="15">
        <f t="shared" si="90"/>
        <v>-11.42</v>
      </c>
      <c r="BD197" s="15">
        <f t="shared" si="91"/>
        <v>-185.83392961477804</v>
      </c>
    </row>
    <row r="198" spans="1:56">
      <c r="A198" s="49">
        <v>608</v>
      </c>
      <c r="B198" s="53">
        <v>4</v>
      </c>
      <c r="C198" s="53">
        <v>4</v>
      </c>
      <c r="D198" s="11" t="s">
        <v>210</v>
      </c>
      <c r="E198" s="14">
        <v>2013</v>
      </c>
      <c r="F198" s="14">
        <v>1980</v>
      </c>
      <c r="G198" s="21">
        <v>1943</v>
      </c>
      <c r="H198" s="21">
        <v>1931</v>
      </c>
      <c r="I198" s="21"/>
      <c r="J198" s="15">
        <v>43624.965495833691</v>
      </c>
      <c r="K198" s="21">
        <v>665.98425733721444</v>
      </c>
      <c r="L198" s="131">
        <f t="shared" si="61"/>
        <v>44290.949753170906</v>
      </c>
      <c r="M198" s="131"/>
      <c r="N198" s="21">
        <v>-196109.86067561628</v>
      </c>
      <c r="O198" s="21">
        <v>-137805.76687624957</v>
      </c>
      <c r="P198" s="21">
        <v>-179330.61082151814</v>
      </c>
      <c r="Q198" s="15">
        <v>68700.167033786798</v>
      </c>
      <c r="R198" s="12">
        <f t="shared" si="62"/>
        <v>-444546.07133959723</v>
      </c>
      <c r="S198" s="15"/>
      <c r="T198" s="15">
        <v>-196109.86067561628</v>
      </c>
      <c r="U198" s="21">
        <v>-113058.50823404356</v>
      </c>
      <c r="V198" s="21">
        <v>-58251.14</v>
      </c>
      <c r="W198" s="21">
        <v>-22305.64</v>
      </c>
      <c r="X198" s="144">
        <f t="shared" si="63"/>
        <v>-179330.61082151814</v>
      </c>
      <c r="Y198" s="15">
        <f t="shared" si="96"/>
        <v>96569.363627718529</v>
      </c>
      <c r="Z198" s="12">
        <f t="shared" si="97"/>
        <v>-472486.39610345953</v>
      </c>
      <c r="AA198" s="12"/>
      <c r="AB198" s="15">
        <v>-196109.86067561628</v>
      </c>
      <c r="AC198" s="21">
        <v>-87684.781316255656</v>
      </c>
      <c r="AD198" s="21">
        <v>-57543.8</v>
      </c>
      <c r="AE198" s="21">
        <v>-22052.02</v>
      </c>
      <c r="AF198" s="131">
        <f t="shared" si="65"/>
        <v>-363390.46199187194</v>
      </c>
      <c r="AG198" s="164"/>
      <c r="AH198" s="15">
        <f t="shared" si="66"/>
        <v>21.671617235883602</v>
      </c>
      <c r="AI198" s="15">
        <f t="shared" si="67"/>
        <v>0.33084165789230724</v>
      </c>
      <c r="AJ198" s="15">
        <f t="shared" si="68"/>
        <v>22.002458893775909</v>
      </c>
      <c r="AL198" s="144">
        <f t="shared" si="69"/>
        <v>-99.045384179604184</v>
      </c>
      <c r="AM198" s="144">
        <f t="shared" si="70"/>
        <v>-69.598872159722006</v>
      </c>
      <c r="AN198" s="144">
        <f t="shared" si="71"/>
        <v>-90.571015566423299</v>
      </c>
      <c r="AO198" s="144">
        <f t="shared" si="72"/>
        <v>34.69705405746808</v>
      </c>
      <c r="AP198" s="144">
        <f t="shared" si="73"/>
        <v>-224.51821784828144</v>
      </c>
      <c r="AR198" s="144">
        <f t="shared" si="101"/>
        <v>-100.93147744499036</v>
      </c>
      <c r="AS198" s="144">
        <f t="shared" si="102"/>
        <v>-58.187600738056389</v>
      </c>
      <c r="AT198" s="144">
        <f t="shared" si="103"/>
        <v>-29.98</v>
      </c>
      <c r="AU198" s="144">
        <f t="shared" si="104"/>
        <v>-11.48</v>
      </c>
      <c r="AV198" s="144">
        <f t="shared" si="105"/>
        <v>-92.295733824764866</v>
      </c>
      <c r="AW198" s="144">
        <f t="shared" si="106"/>
        <v>49.701165016839184</v>
      </c>
      <c r="AX198" s="144">
        <f t="shared" si="100"/>
        <v>-243.17364699097249</v>
      </c>
      <c r="AZ198" s="15">
        <f t="shared" si="87"/>
        <v>-101.55870568390279</v>
      </c>
      <c r="BA198" s="15">
        <f t="shared" si="88"/>
        <v>-45.409001199510953</v>
      </c>
      <c r="BB198" s="15">
        <f t="shared" si="89"/>
        <v>-29.8</v>
      </c>
      <c r="BC198" s="15">
        <f t="shared" si="90"/>
        <v>-11.42</v>
      </c>
      <c r="BD198" s="15">
        <f t="shared" si="91"/>
        <v>-188.18770688341374</v>
      </c>
    </row>
    <row r="199" spans="1:56">
      <c r="A199" s="49">
        <v>609</v>
      </c>
      <c r="B199" s="53">
        <v>4</v>
      </c>
      <c r="C199" s="53">
        <v>4</v>
      </c>
      <c r="D199" s="11" t="s">
        <v>211</v>
      </c>
      <c r="E199" s="14">
        <v>83482</v>
      </c>
      <c r="F199" s="14">
        <v>83205</v>
      </c>
      <c r="G199" s="21">
        <v>83106</v>
      </c>
      <c r="H199" s="21">
        <v>83305</v>
      </c>
      <c r="I199" s="21"/>
      <c r="J199" s="15">
        <v>-13124890.693792341</v>
      </c>
      <c r="K199" s="21">
        <v>-3347817.7502436833</v>
      </c>
      <c r="L199" s="131">
        <f t="shared" si="61"/>
        <v>-16472708.444036026</v>
      </c>
      <c r="M199" s="131"/>
      <c r="N199" s="21">
        <v>-15791580.061469169</v>
      </c>
      <c r="O199" s="21">
        <v>-4223262.203986235</v>
      </c>
      <c r="P199" s="21">
        <v>-7535961.3502042517</v>
      </c>
      <c r="Q199" s="15">
        <v>2886968.3828516314</v>
      </c>
      <c r="R199" s="12">
        <f t="shared" si="62"/>
        <v>-24663835.232808024</v>
      </c>
      <c r="S199" s="15"/>
      <c r="T199" s="15">
        <v>-15791580.061469169</v>
      </c>
      <c r="U199" s="21">
        <v>-3183314.9033171684</v>
      </c>
      <c r="V199" s="21">
        <v>-2491517.88</v>
      </c>
      <c r="W199" s="21">
        <v>-954056.88</v>
      </c>
      <c r="X199" s="144">
        <f t="shared" si="63"/>
        <v>-7535961.3502042517</v>
      </c>
      <c r="Y199" s="15">
        <f t="shared" si="96"/>
        <v>4130465.0198894371</v>
      </c>
      <c r="Z199" s="12">
        <f t="shared" si="97"/>
        <v>-25825966.055101149</v>
      </c>
      <c r="AA199" s="12"/>
      <c r="AB199" s="15">
        <v>-15791580.061469169</v>
      </c>
      <c r="AC199" s="21">
        <v>-2117041.6971583082</v>
      </c>
      <c r="AD199" s="21">
        <v>-2482489</v>
      </c>
      <c r="AE199" s="21">
        <v>-951343.1</v>
      </c>
      <c r="AF199" s="131">
        <f t="shared" si="65"/>
        <v>-21342453.85862748</v>
      </c>
      <c r="AG199" s="164"/>
      <c r="AH199" s="15">
        <f t="shared" si="66"/>
        <v>-157.21821103701805</v>
      </c>
      <c r="AI199" s="15">
        <f t="shared" si="67"/>
        <v>-40.102270552258972</v>
      </c>
      <c r="AJ199" s="15">
        <f t="shared" si="68"/>
        <v>-197.32048158927702</v>
      </c>
      <c r="AL199" s="144">
        <f t="shared" si="69"/>
        <v>-189.79123924606898</v>
      </c>
      <c r="AM199" s="144">
        <f t="shared" si="70"/>
        <v>-50.757312709407309</v>
      </c>
      <c r="AN199" s="144">
        <f t="shared" si="71"/>
        <v>-90.571015566423313</v>
      </c>
      <c r="AO199" s="144">
        <f t="shared" si="72"/>
        <v>34.69705405746808</v>
      </c>
      <c r="AP199" s="144">
        <f t="shared" si="73"/>
        <v>-296.42251346443152</v>
      </c>
      <c r="AR199" s="144">
        <f t="shared" si="101"/>
        <v>-190.01732800843706</v>
      </c>
      <c r="AS199" s="144">
        <f t="shared" si="102"/>
        <v>-38.304272896267037</v>
      </c>
      <c r="AT199" s="144">
        <f t="shared" si="103"/>
        <v>-29.98</v>
      </c>
      <c r="AU199" s="144">
        <f t="shared" si="104"/>
        <v>-11.48</v>
      </c>
      <c r="AV199" s="144">
        <f t="shared" si="105"/>
        <v>-90.678908264195741</v>
      </c>
      <c r="AW199" s="144">
        <f t="shared" si="106"/>
        <v>49.701165016839184</v>
      </c>
      <c r="AX199" s="144">
        <f t="shared" si="100"/>
        <v>-310.75934415206063</v>
      </c>
      <c r="AZ199" s="15">
        <f t="shared" si="87"/>
        <v>-189.56341229781128</v>
      </c>
      <c r="BA199" s="15">
        <f t="shared" si="88"/>
        <v>-25.413140833783185</v>
      </c>
      <c r="BB199" s="15">
        <f t="shared" si="89"/>
        <v>-29.8</v>
      </c>
      <c r="BC199" s="15">
        <f t="shared" si="90"/>
        <v>-11.42</v>
      </c>
      <c r="BD199" s="15">
        <f t="shared" si="91"/>
        <v>-256.1965531315945</v>
      </c>
    </row>
    <row r="200" spans="1:56">
      <c r="A200" s="49">
        <v>611</v>
      </c>
      <c r="B200" s="53">
        <v>1</v>
      </c>
      <c r="C200" s="137">
        <v>33</v>
      </c>
      <c r="D200" s="11" t="s">
        <v>212</v>
      </c>
      <c r="E200" s="14">
        <v>5066</v>
      </c>
      <c r="F200" s="14">
        <v>5011</v>
      </c>
      <c r="G200" s="21">
        <v>4973</v>
      </c>
      <c r="H200" s="21">
        <v>4961</v>
      </c>
      <c r="I200" s="21"/>
      <c r="J200" s="15">
        <v>450249.09415179363</v>
      </c>
      <c r="K200" s="15">
        <v>202976.75938680599</v>
      </c>
      <c r="L200" s="131">
        <f t="shared" si="61"/>
        <v>653225.85353859956</v>
      </c>
      <c r="M200" s="131"/>
      <c r="N200" s="21">
        <v>516078.08943939657</v>
      </c>
      <c r="O200" s="15">
        <v>150700.77149704285</v>
      </c>
      <c r="P200" s="15">
        <v>-453851.35900334723</v>
      </c>
      <c r="Q200" s="15">
        <v>173866.93788197255</v>
      </c>
      <c r="R200" s="12">
        <f t="shared" si="62"/>
        <v>386794.43981506466</v>
      </c>
      <c r="S200" s="15"/>
      <c r="T200" s="15">
        <v>516078.08943939657</v>
      </c>
      <c r="U200" s="21">
        <v>63001.333646585445</v>
      </c>
      <c r="V200" s="21">
        <v>-149090.54</v>
      </c>
      <c r="W200" s="21">
        <v>-57090.04</v>
      </c>
      <c r="X200" s="144">
        <f t="shared" si="63"/>
        <v>-453851.35900334723</v>
      </c>
      <c r="Y200" s="15">
        <f t="shared" si="96"/>
        <v>247163.89362874127</v>
      </c>
      <c r="Z200" s="12">
        <f t="shared" si="97"/>
        <v>166211.377711376</v>
      </c>
      <c r="AA200" s="12"/>
      <c r="AB200" s="15">
        <v>516078.08943939657</v>
      </c>
      <c r="AC200" s="15">
        <v>-21180.049941844718</v>
      </c>
      <c r="AD200" s="15">
        <v>-147837.80000000002</v>
      </c>
      <c r="AE200" s="15">
        <v>-56654.62</v>
      </c>
      <c r="AF200" s="131">
        <f t="shared" si="65"/>
        <v>290405.61949755182</v>
      </c>
      <c r="AG200" s="164"/>
      <c r="AH200" s="15">
        <f t="shared" si="66"/>
        <v>88.87664708878674</v>
      </c>
      <c r="AI200" s="15">
        <f t="shared" si="67"/>
        <v>40.066474415082112</v>
      </c>
      <c r="AJ200" s="15">
        <f t="shared" si="68"/>
        <v>128.94312150386884</v>
      </c>
      <c r="AL200" s="144">
        <f t="shared" si="69"/>
        <v>102.98904199548925</v>
      </c>
      <c r="AM200" s="144">
        <f t="shared" si="70"/>
        <v>30.073991518068819</v>
      </c>
      <c r="AN200" s="144">
        <f t="shared" si="71"/>
        <v>-90.571015566423313</v>
      </c>
      <c r="AO200" s="144">
        <f t="shared" si="72"/>
        <v>34.69705405746808</v>
      </c>
      <c r="AP200" s="144">
        <f t="shared" si="73"/>
        <v>77.189072004602806</v>
      </c>
      <c r="AR200" s="144">
        <f t="shared" si="101"/>
        <v>103.77600833287686</v>
      </c>
      <c r="AS200" s="144">
        <f t="shared" si="102"/>
        <v>12.668677588293876</v>
      </c>
      <c r="AT200" s="144">
        <f t="shared" si="103"/>
        <v>-29.98</v>
      </c>
      <c r="AU200" s="144">
        <f t="shared" si="104"/>
        <v>-11.48</v>
      </c>
      <c r="AV200" s="144">
        <f t="shared" si="105"/>
        <v>-91.263092500170359</v>
      </c>
      <c r="AW200" s="144">
        <f t="shared" si="106"/>
        <v>49.701165016839184</v>
      </c>
      <c r="AX200" s="144">
        <f t="shared" si="100"/>
        <v>33.422758437839533</v>
      </c>
      <c r="AZ200" s="15">
        <f t="shared" si="87"/>
        <v>104.0270287118316</v>
      </c>
      <c r="BA200" s="15">
        <f t="shared" si="88"/>
        <v>-4.2693106111358032</v>
      </c>
      <c r="BB200" s="15">
        <f t="shared" si="89"/>
        <v>-29.800000000000004</v>
      </c>
      <c r="BC200" s="15">
        <f t="shared" si="90"/>
        <v>-11.42</v>
      </c>
      <c r="BD200" s="15">
        <f t="shared" si="91"/>
        <v>58.537718100695791</v>
      </c>
    </row>
    <row r="201" spans="1:56">
      <c r="A201" s="49">
        <v>614</v>
      </c>
      <c r="B201" s="53">
        <v>19</v>
      </c>
      <c r="C201" s="53">
        <v>19</v>
      </c>
      <c r="D201" s="11" t="s">
        <v>213</v>
      </c>
      <c r="E201" s="14">
        <v>3066</v>
      </c>
      <c r="F201" s="14">
        <v>2999</v>
      </c>
      <c r="G201" s="21">
        <v>2923</v>
      </c>
      <c r="H201" s="21">
        <v>2878</v>
      </c>
      <c r="I201" s="21"/>
      <c r="J201" s="15">
        <v>-529647.12186705426</v>
      </c>
      <c r="K201" s="21">
        <v>-341448.28079382353</v>
      </c>
      <c r="L201" s="131">
        <f t="shared" si="61"/>
        <v>-871095.40266087779</v>
      </c>
      <c r="M201" s="131"/>
      <c r="N201" s="21">
        <v>-682283.78183482669</v>
      </c>
      <c r="O201" s="21">
        <v>-410944.64775938384</v>
      </c>
      <c r="P201" s="21">
        <v>-271622.47568370349</v>
      </c>
      <c r="Q201" s="15">
        <v>104056.46511834676</v>
      </c>
      <c r="R201" s="12">
        <f t="shared" si="62"/>
        <v>-1260794.4401595674</v>
      </c>
      <c r="S201" s="15"/>
      <c r="T201" s="15">
        <v>-682283.78183482669</v>
      </c>
      <c r="U201" s="21">
        <v>-373461.29994727485</v>
      </c>
      <c r="V201" s="21">
        <v>-87631.540000000008</v>
      </c>
      <c r="W201" s="21">
        <v>-33556.04</v>
      </c>
      <c r="X201" s="144">
        <f t="shared" si="63"/>
        <v>-271622.47568370349</v>
      </c>
      <c r="Y201" s="15">
        <f t="shared" si="96"/>
        <v>145276.50534422093</v>
      </c>
      <c r="Z201" s="12">
        <f t="shared" si="97"/>
        <v>-1303278.6321215844</v>
      </c>
      <c r="AA201" s="12"/>
      <c r="AB201" s="15">
        <v>-682283.78183482669</v>
      </c>
      <c r="AC201" s="21">
        <v>-335029.07417634252</v>
      </c>
      <c r="AD201" s="21">
        <v>-85764.400000000009</v>
      </c>
      <c r="AE201" s="21">
        <v>-32866.76</v>
      </c>
      <c r="AF201" s="131">
        <f t="shared" si="65"/>
        <v>-1135944.0160111692</v>
      </c>
      <c r="AG201" s="164"/>
      <c r="AH201" s="15">
        <f t="shared" si="66"/>
        <v>-172.74857203752586</v>
      </c>
      <c r="AI201" s="15">
        <f t="shared" si="67"/>
        <v>-111.36604070248647</v>
      </c>
      <c r="AJ201" s="15">
        <f t="shared" si="68"/>
        <v>-284.11461274001232</v>
      </c>
      <c r="AL201" s="144">
        <f t="shared" si="69"/>
        <v>-227.50376186556409</v>
      </c>
      <c r="AM201" s="144">
        <f t="shared" si="70"/>
        <v>-137.02722499479287</v>
      </c>
      <c r="AN201" s="144">
        <f t="shared" si="71"/>
        <v>-90.571015566423313</v>
      </c>
      <c r="AO201" s="144">
        <f t="shared" si="72"/>
        <v>34.69705405746808</v>
      </c>
      <c r="AP201" s="144">
        <f t="shared" si="73"/>
        <v>-420.40494836931225</v>
      </c>
      <c r="AR201" s="144">
        <f t="shared" si="101"/>
        <v>-233.41901533863384</v>
      </c>
      <c r="AS201" s="144">
        <f t="shared" si="102"/>
        <v>-127.76643857245119</v>
      </c>
      <c r="AT201" s="144">
        <f t="shared" si="103"/>
        <v>-29.980000000000004</v>
      </c>
      <c r="AU201" s="144">
        <f t="shared" si="104"/>
        <v>-11.48</v>
      </c>
      <c r="AV201" s="144">
        <f t="shared" si="105"/>
        <v>-92.925923942423367</v>
      </c>
      <c r="AW201" s="144">
        <f t="shared" si="106"/>
        <v>49.701165016839184</v>
      </c>
      <c r="AX201" s="144">
        <f t="shared" si="100"/>
        <v>-445.87021283666928</v>
      </c>
      <c r="AZ201" s="15">
        <f t="shared" si="87"/>
        <v>-237.06872197179524</v>
      </c>
      <c r="BA201" s="15">
        <f t="shared" si="88"/>
        <v>-116.41038018635946</v>
      </c>
      <c r="BB201" s="15">
        <f t="shared" si="89"/>
        <v>-29.800000000000004</v>
      </c>
      <c r="BC201" s="15">
        <f t="shared" si="90"/>
        <v>-11.42</v>
      </c>
      <c r="BD201" s="15">
        <f t="shared" si="91"/>
        <v>-394.69910215815469</v>
      </c>
    </row>
    <row r="202" spans="1:56">
      <c r="A202" s="49">
        <v>615</v>
      </c>
      <c r="B202" s="53">
        <v>17</v>
      </c>
      <c r="C202" s="53">
        <v>17</v>
      </c>
      <c r="D202" s="11" t="s">
        <v>214</v>
      </c>
      <c r="E202" s="14">
        <v>7702</v>
      </c>
      <c r="F202" s="14">
        <v>7603</v>
      </c>
      <c r="G202" s="21">
        <v>7479</v>
      </c>
      <c r="H202" s="21">
        <v>7304</v>
      </c>
      <c r="I202" s="21"/>
      <c r="J202" s="15">
        <v>2028894.164462195</v>
      </c>
      <c r="K202" s="21">
        <v>483654.7357061751</v>
      </c>
      <c r="L202" s="131">
        <f t="shared" si="61"/>
        <v>2512548.90016837</v>
      </c>
      <c r="M202" s="131"/>
      <c r="N202" s="21">
        <v>2046202.4918174073</v>
      </c>
      <c r="O202" s="21">
        <v>349218.54907369835</v>
      </c>
      <c r="P202" s="21">
        <v>-688611.4313515164</v>
      </c>
      <c r="Q202" s="15">
        <v>263801.70199892978</v>
      </c>
      <c r="R202" s="12">
        <f t="shared" si="62"/>
        <v>1970611.3115385191</v>
      </c>
      <c r="S202" s="15"/>
      <c r="T202" s="15">
        <v>2046202.4918174073</v>
      </c>
      <c r="U202" s="15">
        <v>216155.52253667428</v>
      </c>
      <c r="V202" s="15">
        <v>-224220.42</v>
      </c>
      <c r="W202" s="15">
        <v>-85858.92</v>
      </c>
      <c r="X202" s="144">
        <f t="shared" si="63"/>
        <v>-688611.4313515164</v>
      </c>
      <c r="Y202" s="15">
        <f t="shared" si="96"/>
        <v>371715.01316094026</v>
      </c>
      <c r="Z202" s="12">
        <f t="shared" si="97"/>
        <v>1635382.2561635058</v>
      </c>
      <c r="AA202" s="12"/>
      <c r="AB202" s="15">
        <v>2046202.4918174073</v>
      </c>
      <c r="AC202" s="21">
        <v>85498.070898260892</v>
      </c>
      <c r="AD202" s="21">
        <v>-217659.2</v>
      </c>
      <c r="AE202" s="21">
        <v>-83411.679999999993</v>
      </c>
      <c r="AF202" s="131">
        <f t="shared" si="65"/>
        <v>1830629.6827156683</v>
      </c>
      <c r="AG202" s="164"/>
      <c r="AH202" s="15">
        <f t="shared" si="66"/>
        <v>263.42432672840755</v>
      </c>
      <c r="AI202" s="15">
        <f t="shared" si="67"/>
        <v>62.795992691012088</v>
      </c>
      <c r="AJ202" s="15">
        <f t="shared" si="68"/>
        <v>326.22031941941964</v>
      </c>
      <c r="AL202" s="144">
        <f t="shared" si="69"/>
        <v>269.13093408094272</v>
      </c>
      <c r="AM202" s="144">
        <f t="shared" si="70"/>
        <v>45.931678163053839</v>
      </c>
      <c r="AN202" s="144">
        <f t="shared" si="71"/>
        <v>-90.571015566423313</v>
      </c>
      <c r="AO202" s="144">
        <f t="shared" si="72"/>
        <v>34.69705405746808</v>
      </c>
      <c r="AP202" s="144">
        <f t="shared" si="73"/>
        <v>259.18865073504134</v>
      </c>
      <c r="AR202" s="144">
        <f t="shared" si="101"/>
        <v>273.59305947551911</v>
      </c>
      <c r="AS202" s="144">
        <f t="shared" si="102"/>
        <v>28.901660988992415</v>
      </c>
      <c r="AT202" s="144">
        <f t="shared" si="103"/>
        <v>-29.98</v>
      </c>
      <c r="AU202" s="144">
        <f t="shared" si="104"/>
        <v>-11.48</v>
      </c>
      <c r="AV202" s="144">
        <f t="shared" si="105"/>
        <v>-92.072660964235382</v>
      </c>
      <c r="AW202" s="144">
        <f t="shared" si="106"/>
        <v>49.701165016839184</v>
      </c>
      <c r="AX202" s="144">
        <f t="shared" si="100"/>
        <v>218.66322451711537</v>
      </c>
      <c r="AZ202" s="15">
        <f t="shared" si="87"/>
        <v>280.14820534192324</v>
      </c>
      <c r="BA202" s="15">
        <f t="shared" si="88"/>
        <v>11.705650451569126</v>
      </c>
      <c r="BB202" s="15">
        <f t="shared" si="89"/>
        <v>-29.8</v>
      </c>
      <c r="BC202" s="15">
        <f t="shared" si="90"/>
        <v>-11.42</v>
      </c>
      <c r="BD202" s="15">
        <f t="shared" si="91"/>
        <v>250.63385579349239</v>
      </c>
    </row>
    <row r="203" spans="1:56">
      <c r="A203" s="49">
        <v>616</v>
      </c>
      <c r="B203" s="53">
        <v>1</v>
      </c>
      <c r="C203" s="137">
        <v>32</v>
      </c>
      <c r="D203" s="11" t="s">
        <v>215</v>
      </c>
      <c r="E203" s="14">
        <v>1848</v>
      </c>
      <c r="F203" s="14">
        <v>1807</v>
      </c>
      <c r="G203" s="21">
        <v>1781</v>
      </c>
      <c r="H203" s="21">
        <v>1743</v>
      </c>
      <c r="I203" s="21"/>
      <c r="J203" s="15">
        <v>-16580.564826977003</v>
      </c>
      <c r="K203" s="21">
        <v>-39335.543554665368</v>
      </c>
      <c r="L203" s="131">
        <f t="shared" ref="L203:L266" si="107">SUM(J203:K203)</f>
        <v>-55916.108381642371</v>
      </c>
      <c r="M203" s="131"/>
      <c r="N203" s="21">
        <v>-211724.65895705426</v>
      </c>
      <c r="O203" s="21">
        <v>-149995.72517772709</v>
      </c>
      <c r="P203" s="21">
        <v>-163661.82512852692</v>
      </c>
      <c r="Q203" s="15">
        <v>62697.576681844817</v>
      </c>
      <c r="R203" s="12">
        <f t="shared" ref="R203:R266" si="108">SUM(N203:Q203)</f>
        <v>-462684.63258146337</v>
      </c>
      <c r="S203" s="15"/>
      <c r="T203" s="15">
        <v>-211724.65895705426</v>
      </c>
      <c r="U203" s="21">
        <v>-127410.72701284515</v>
      </c>
      <c r="V203" s="21">
        <v>-53394.38</v>
      </c>
      <c r="W203" s="21">
        <v>-20445.88</v>
      </c>
      <c r="X203" s="144">
        <f t="shared" ref="X203:X266" si="109">P203</f>
        <v>-163661.82512852692</v>
      </c>
      <c r="Y203" s="15">
        <f t="shared" si="96"/>
        <v>88517.77489499058</v>
      </c>
      <c r="Z203" s="12">
        <f t="shared" si="97"/>
        <v>-488119.69620343577</v>
      </c>
      <c r="AA203" s="12"/>
      <c r="AB203" s="15">
        <v>-211724.65895705426</v>
      </c>
      <c r="AC203" s="21">
        <v>-104253.99744696496</v>
      </c>
      <c r="AD203" s="21">
        <v>-51941.4</v>
      </c>
      <c r="AE203" s="21">
        <v>-19905.060000000001</v>
      </c>
      <c r="AF203" s="131">
        <f t="shared" si="65"/>
        <v>-387825.11640401924</v>
      </c>
      <c r="AG203" s="164"/>
      <c r="AH203" s="15">
        <f t="shared" ref="AH203:AH266" si="110">J203/E203</f>
        <v>-8.9721671141650443</v>
      </c>
      <c r="AI203" s="15">
        <f t="shared" ref="AI203:AI266" si="111">K203/E203</f>
        <v>-21.285467291485588</v>
      </c>
      <c r="AJ203" s="15">
        <f t="shared" ref="AJ203:AJ266" si="112">L203/E203</f>
        <v>-30.257634405650634</v>
      </c>
      <c r="AL203" s="144">
        <f t="shared" ref="AL203:AL266" si="113">N203/F203</f>
        <v>-117.16915271558067</v>
      </c>
      <c r="AM203" s="144">
        <f t="shared" ref="AM203:AM266" si="114">O203/F203</f>
        <v>-83.008148963877744</v>
      </c>
      <c r="AN203" s="144">
        <f t="shared" ref="AN203:AN266" si="115">P203/F203</f>
        <v>-90.571015566423313</v>
      </c>
      <c r="AO203" s="144">
        <f t="shared" ref="AO203:AO266" si="116">Q203/F203</f>
        <v>34.69705405746808</v>
      </c>
      <c r="AP203" s="144">
        <f t="shared" ref="AP203:AP266" si="117">R203/F203</f>
        <v>-256.0512631884136</v>
      </c>
      <c r="AR203" s="144">
        <f t="shared" si="101"/>
        <v>-118.87965129537017</v>
      </c>
      <c r="AS203" s="144">
        <f t="shared" si="102"/>
        <v>-71.538869743315644</v>
      </c>
      <c r="AT203" s="144">
        <f t="shared" si="103"/>
        <v>-29.979999999999997</v>
      </c>
      <c r="AU203" s="144">
        <f t="shared" si="104"/>
        <v>-11.48</v>
      </c>
      <c r="AV203" s="144">
        <f t="shared" si="105"/>
        <v>-91.893220173232407</v>
      </c>
      <c r="AW203" s="144">
        <f t="shared" si="106"/>
        <v>49.701165016839177</v>
      </c>
      <c r="AX203" s="144">
        <f t="shared" si="100"/>
        <v>-274.07057619507901</v>
      </c>
      <c r="AZ203" s="15">
        <f t="shared" si="87"/>
        <v>-121.47140502412752</v>
      </c>
      <c r="BA203" s="15">
        <f t="shared" si="88"/>
        <v>-59.812964685579438</v>
      </c>
      <c r="BB203" s="15">
        <f t="shared" si="89"/>
        <v>-29.8</v>
      </c>
      <c r="BC203" s="15">
        <f t="shared" si="90"/>
        <v>-11.42</v>
      </c>
      <c r="BD203" s="15">
        <f t="shared" si="91"/>
        <v>-222.50436970970696</v>
      </c>
    </row>
    <row r="204" spans="1:56">
      <c r="A204" s="49">
        <v>619</v>
      </c>
      <c r="B204" s="53">
        <v>6</v>
      </c>
      <c r="C204" s="53">
        <v>6</v>
      </c>
      <c r="D204" s="11" t="s">
        <v>216</v>
      </c>
      <c r="E204" s="14">
        <v>2721</v>
      </c>
      <c r="F204" s="14">
        <v>2675</v>
      </c>
      <c r="G204" s="21">
        <v>2650</v>
      </c>
      <c r="H204" s="21">
        <v>2607</v>
      </c>
      <c r="I204" s="21"/>
      <c r="J204" s="15">
        <v>738596.321678682</v>
      </c>
      <c r="K204" s="21">
        <v>413689.23469098029</v>
      </c>
      <c r="L204" s="131">
        <f t="shared" si="107"/>
        <v>1152285.5563696623</v>
      </c>
      <c r="M204" s="131"/>
      <c r="N204" s="21">
        <v>773848.59838102816</v>
      </c>
      <c r="O204" s="21">
        <v>385780.19521208655</v>
      </c>
      <c r="P204" s="21">
        <v>-242277.46664018236</v>
      </c>
      <c r="Q204" s="15">
        <v>92814.619603727115</v>
      </c>
      <c r="R204" s="12">
        <f t="shared" si="108"/>
        <v>1010165.9465566595</v>
      </c>
      <c r="S204" s="15"/>
      <c r="T204" s="15">
        <v>773848.59838102816</v>
      </c>
      <c r="U204" s="21">
        <v>338963.99161001638</v>
      </c>
      <c r="V204" s="21">
        <v>-79447</v>
      </c>
      <c r="W204" s="21">
        <v>-30422</v>
      </c>
      <c r="X204" s="144">
        <f t="shared" si="109"/>
        <v>-242277.46664018236</v>
      </c>
      <c r="Y204" s="15">
        <f t="shared" si="96"/>
        <v>131708.08729462384</v>
      </c>
      <c r="Z204" s="12">
        <f t="shared" si="97"/>
        <v>892374.21064548602</v>
      </c>
      <c r="AA204" s="12"/>
      <c r="AB204" s="15">
        <v>773848.59838102816</v>
      </c>
      <c r="AC204" s="21">
        <v>292994.15297621972</v>
      </c>
      <c r="AD204" s="21">
        <v>-77688.600000000006</v>
      </c>
      <c r="AE204" s="21">
        <v>-29771.94</v>
      </c>
      <c r="AF204" s="131">
        <f t="shared" ref="AF204:AF267" si="118">SUM(AB204:AE204)</f>
        <v>959382.2113572479</v>
      </c>
      <c r="AG204" s="164"/>
      <c r="AH204" s="15">
        <f t="shared" si="110"/>
        <v>271.44297011344435</v>
      </c>
      <c r="AI204" s="15">
        <f t="shared" si="111"/>
        <v>152.03573491031983</v>
      </c>
      <c r="AJ204" s="15">
        <f t="shared" si="112"/>
        <v>423.47870502376418</v>
      </c>
      <c r="AL204" s="144">
        <f t="shared" si="113"/>
        <v>289.28919565645913</v>
      </c>
      <c r="AM204" s="144">
        <f t="shared" si="114"/>
        <v>144.21689540638749</v>
      </c>
      <c r="AN204" s="144">
        <f t="shared" si="115"/>
        <v>-90.571015566423313</v>
      </c>
      <c r="AO204" s="144">
        <f t="shared" si="116"/>
        <v>34.69705405746808</v>
      </c>
      <c r="AP204" s="144">
        <f t="shared" si="117"/>
        <v>377.63212955389139</v>
      </c>
      <c r="AR204" s="144">
        <f t="shared" si="101"/>
        <v>292.01833901170875</v>
      </c>
      <c r="AS204" s="144">
        <f t="shared" si="102"/>
        <v>127.91094023019487</v>
      </c>
      <c r="AT204" s="144">
        <f t="shared" si="103"/>
        <v>-29.98</v>
      </c>
      <c r="AU204" s="144">
        <f t="shared" si="104"/>
        <v>-11.48</v>
      </c>
      <c r="AV204" s="144">
        <f t="shared" si="105"/>
        <v>-91.425459109502782</v>
      </c>
      <c r="AW204" s="144">
        <f t="shared" si="106"/>
        <v>49.701165016839184</v>
      </c>
      <c r="AX204" s="144">
        <f t="shared" si="100"/>
        <v>336.74498514923999</v>
      </c>
      <c r="AZ204" s="15">
        <f t="shared" si="87"/>
        <v>296.83490540123825</v>
      </c>
      <c r="BA204" s="15">
        <f t="shared" si="88"/>
        <v>112.3874771677099</v>
      </c>
      <c r="BB204" s="15">
        <f t="shared" si="89"/>
        <v>-29.8</v>
      </c>
      <c r="BC204" s="15">
        <f t="shared" si="90"/>
        <v>-11.42</v>
      </c>
      <c r="BD204" s="15">
        <f t="shared" si="91"/>
        <v>368.00238256894818</v>
      </c>
    </row>
    <row r="205" spans="1:56">
      <c r="A205" s="49">
        <v>620</v>
      </c>
      <c r="B205" s="53">
        <v>18</v>
      </c>
      <c r="C205" s="53">
        <v>18</v>
      </c>
      <c r="D205" s="11" t="s">
        <v>217</v>
      </c>
      <c r="E205" s="14">
        <v>2446</v>
      </c>
      <c r="F205" s="14">
        <v>2380</v>
      </c>
      <c r="G205" s="21">
        <v>2359</v>
      </c>
      <c r="H205" s="21">
        <v>2345</v>
      </c>
      <c r="I205" s="21"/>
      <c r="J205" s="15">
        <v>425094.39130486135</v>
      </c>
      <c r="K205" s="21">
        <v>477446.47942081996</v>
      </c>
      <c r="L205" s="131">
        <f t="shared" si="107"/>
        <v>902540.87072568131</v>
      </c>
      <c r="M205" s="131"/>
      <c r="N205" s="21">
        <v>280238.32780430245</v>
      </c>
      <c r="O205" s="21">
        <v>335019.38552573917</v>
      </c>
      <c r="P205" s="21">
        <v>-215559.01704808749</v>
      </c>
      <c r="Q205" s="15">
        <v>82578.988656774032</v>
      </c>
      <c r="R205" s="12">
        <f t="shared" si="108"/>
        <v>482277.68493872817</v>
      </c>
      <c r="S205" s="15"/>
      <c r="T205" s="15">
        <v>280238.32780430245</v>
      </c>
      <c r="U205" s="21">
        <v>293366.09035828983</v>
      </c>
      <c r="V205" s="21">
        <v>-70722.820000000007</v>
      </c>
      <c r="W205" s="21">
        <v>-27081.32</v>
      </c>
      <c r="X205" s="144">
        <f t="shared" si="109"/>
        <v>-215559.01704808749</v>
      </c>
      <c r="Y205" s="15">
        <f t="shared" si="96"/>
        <v>117245.04827472364</v>
      </c>
      <c r="Z205" s="12">
        <f t="shared" si="97"/>
        <v>377486.30938922835</v>
      </c>
      <c r="AA205" s="12"/>
      <c r="AB205" s="15">
        <v>280238.32780430245</v>
      </c>
      <c r="AC205" s="21">
        <v>252465.82271401468</v>
      </c>
      <c r="AD205" s="21">
        <v>-69881</v>
      </c>
      <c r="AE205" s="21">
        <v>-26779.9</v>
      </c>
      <c r="AF205" s="131">
        <f t="shared" si="118"/>
        <v>436043.2505183171</v>
      </c>
      <c r="AG205" s="164"/>
      <c r="AH205" s="15">
        <f t="shared" si="110"/>
        <v>173.79165629798092</v>
      </c>
      <c r="AI205" s="15">
        <f t="shared" si="111"/>
        <v>195.1947994361488</v>
      </c>
      <c r="AJ205" s="15">
        <f t="shared" si="112"/>
        <v>368.98645573412972</v>
      </c>
      <c r="AL205" s="144">
        <f t="shared" si="113"/>
        <v>117.7471965564296</v>
      </c>
      <c r="AM205" s="144">
        <f t="shared" si="114"/>
        <v>140.76444769989041</v>
      </c>
      <c r="AN205" s="144">
        <f t="shared" si="115"/>
        <v>-90.571015566423313</v>
      </c>
      <c r="AO205" s="144">
        <f t="shared" si="116"/>
        <v>34.69705405746808</v>
      </c>
      <c r="AP205" s="144">
        <f t="shared" si="117"/>
        <v>202.63768274736478</v>
      </c>
      <c r="AR205" s="144">
        <f t="shared" si="101"/>
        <v>118.79539118452838</v>
      </c>
      <c r="AS205" s="144">
        <f t="shared" si="102"/>
        <v>124.3603604740525</v>
      </c>
      <c r="AT205" s="144">
        <f t="shared" si="103"/>
        <v>-29.980000000000004</v>
      </c>
      <c r="AU205" s="144">
        <f t="shared" si="104"/>
        <v>-11.48</v>
      </c>
      <c r="AV205" s="144">
        <f t="shared" si="105"/>
        <v>-91.377285734670409</v>
      </c>
      <c r="AW205" s="144">
        <f t="shared" si="106"/>
        <v>49.701165016839184</v>
      </c>
      <c r="AX205" s="144">
        <f t="shared" si="100"/>
        <v>160.01963094074961</v>
      </c>
      <c r="AZ205" s="15">
        <f t="shared" si="87"/>
        <v>119.50461740055542</v>
      </c>
      <c r="BA205" s="15">
        <f t="shared" si="88"/>
        <v>107.66133164776745</v>
      </c>
      <c r="BB205" s="15">
        <f t="shared" si="89"/>
        <v>-29.8</v>
      </c>
      <c r="BC205" s="15">
        <f t="shared" si="90"/>
        <v>-11.42</v>
      </c>
      <c r="BD205" s="15">
        <f t="shared" si="91"/>
        <v>185.94594904832286</v>
      </c>
    </row>
    <row r="206" spans="1:56">
      <c r="A206" s="49">
        <v>623</v>
      </c>
      <c r="B206" s="53">
        <v>10</v>
      </c>
      <c r="C206" s="53">
        <v>10</v>
      </c>
      <c r="D206" s="11" t="s">
        <v>218</v>
      </c>
      <c r="E206" s="14">
        <v>2117</v>
      </c>
      <c r="F206" s="14">
        <v>2107</v>
      </c>
      <c r="G206" s="21">
        <v>2108</v>
      </c>
      <c r="H206" s="21">
        <v>2101</v>
      </c>
      <c r="I206" s="21"/>
      <c r="J206" s="15">
        <v>488578.59961381136</v>
      </c>
      <c r="K206" s="21">
        <v>130320.03979379506</v>
      </c>
      <c r="L206" s="131">
        <f t="shared" si="107"/>
        <v>618898.63940760645</v>
      </c>
      <c r="M206" s="131"/>
      <c r="N206" s="21">
        <v>507635.85202716128</v>
      </c>
      <c r="O206" s="21">
        <v>102651.19525432005</v>
      </c>
      <c r="P206" s="21">
        <v>-190833.12979845391</v>
      </c>
      <c r="Q206" s="15">
        <v>73106.692899085247</v>
      </c>
      <c r="R206" s="12">
        <f t="shared" si="108"/>
        <v>492560.61038211267</v>
      </c>
      <c r="S206" s="15"/>
      <c r="T206" s="15">
        <v>507635.85202716128</v>
      </c>
      <c r="U206" s="21">
        <v>65775.778061960504</v>
      </c>
      <c r="V206" s="21">
        <v>-63197.840000000004</v>
      </c>
      <c r="W206" s="21">
        <v>-24199.84</v>
      </c>
      <c r="X206" s="144">
        <f t="shared" si="109"/>
        <v>-190833.12979845391</v>
      </c>
      <c r="Y206" s="15">
        <f t="shared" si="96"/>
        <v>104770.055855497</v>
      </c>
      <c r="Z206" s="12">
        <f t="shared" si="97"/>
        <v>399950.87614616484</v>
      </c>
      <c r="AA206" s="12"/>
      <c r="AB206" s="15">
        <v>507635.85202716128</v>
      </c>
      <c r="AC206" s="21">
        <v>29567.011706293397</v>
      </c>
      <c r="AD206" s="21">
        <v>-62609.8</v>
      </c>
      <c r="AE206" s="21">
        <v>-23993.42</v>
      </c>
      <c r="AF206" s="131">
        <f t="shared" si="118"/>
        <v>450599.64373345475</v>
      </c>
      <c r="AG206" s="164"/>
      <c r="AH206" s="15">
        <f t="shared" si="110"/>
        <v>230.78819065366619</v>
      </c>
      <c r="AI206" s="15">
        <f t="shared" si="111"/>
        <v>61.558828433535695</v>
      </c>
      <c r="AJ206" s="15">
        <f t="shared" si="112"/>
        <v>292.34701908720189</v>
      </c>
      <c r="AL206" s="144">
        <f t="shared" si="113"/>
        <v>240.92826389518808</v>
      </c>
      <c r="AM206" s="144">
        <f t="shared" si="114"/>
        <v>48.71912446811583</v>
      </c>
      <c r="AN206" s="144">
        <f t="shared" si="115"/>
        <v>-90.571015566423313</v>
      </c>
      <c r="AO206" s="144">
        <f t="shared" si="116"/>
        <v>34.69705405746808</v>
      </c>
      <c r="AP206" s="144">
        <f t="shared" si="117"/>
        <v>233.77342685434868</v>
      </c>
      <c r="AR206" s="144">
        <f t="shared" si="101"/>
        <v>240.81397154988676</v>
      </c>
      <c r="AS206" s="144">
        <f t="shared" si="102"/>
        <v>31.202930769430978</v>
      </c>
      <c r="AT206" s="144">
        <f t="shared" si="103"/>
        <v>-29.98</v>
      </c>
      <c r="AU206" s="144">
        <f t="shared" si="104"/>
        <v>-11.48</v>
      </c>
      <c r="AV206" s="144">
        <f t="shared" si="105"/>
        <v>-90.528050189019879</v>
      </c>
      <c r="AW206" s="144">
        <f t="shared" si="106"/>
        <v>49.701165016839184</v>
      </c>
      <c r="AX206" s="144">
        <f t="shared" si="100"/>
        <v>189.73001714713703</v>
      </c>
      <c r="AZ206" s="15">
        <f t="shared" si="87"/>
        <v>241.6163027259216</v>
      </c>
      <c r="BA206" s="15">
        <f t="shared" si="88"/>
        <v>14.072828037264825</v>
      </c>
      <c r="BB206" s="15">
        <f t="shared" si="89"/>
        <v>-29.8</v>
      </c>
      <c r="BC206" s="15">
        <f t="shared" si="90"/>
        <v>-11.42</v>
      </c>
      <c r="BD206" s="15">
        <f t="shared" si="91"/>
        <v>214.46913076318646</v>
      </c>
    </row>
    <row r="207" spans="1:56">
      <c r="A207" s="49">
        <v>624</v>
      </c>
      <c r="B207" s="53">
        <v>8</v>
      </c>
      <c r="C207" s="53">
        <v>8</v>
      </c>
      <c r="D207" s="11" t="s">
        <v>219</v>
      </c>
      <c r="E207" s="14">
        <v>5119</v>
      </c>
      <c r="F207" s="14">
        <v>5117</v>
      </c>
      <c r="G207" s="21">
        <v>5065</v>
      </c>
      <c r="H207" s="21">
        <v>5001</v>
      </c>
      <c r="I207" s="21"/>
      <c r="J207" s="15">
        <v>1230772.7042678252</v>
      </c>
      <c r="K207" s="21">
        <v>1242135.8190745302</v>
      </c>
      <c r="L207" s="131">
        <f t="shared" si="107"/>
        <v>2472908.5233423552</v>
      </c>
      <c r="M207" s="131"/>
      <c r="N207" s="21">
        <v>725888.94401539117</v>
      </c>
      <c r="O207" s="21">
        <v>807599.48619995406</v>
      </c>
      <c r="P207" s="21">
        <v>-463451.88665338809</v>
      </c>
      <c r="Q207" s="15">
        <v>177544.82561206416</v>
      </c>
      <c r="R207" s="12">
        <f t="shared" si="108"/>
        <v>1247581.3691740213</v>
      </c>
      <c r="S207" s="15"/>
      <c r="T207" s="15">
        <v>725888.94401539117</v>
      </c>
      <c r="U207" s="21">
        <v>718044.90158993797</v>
      </c>
      <c r="V207" s="21">
        <v>-151848.70000000001</v>
      </c>
      <c r="W207" s="21">
        <v>-58146.200000000004</v>
      </c>
      <c r="X207" s="144">
        <f t="shared" si="109"/>
        <v>-463451.88665338809</v>
      </c>
      <c r="Y207" s="15">
        <f t="shared" si="96"/>
        <v>251736.40081029048</v>
      </c>
      <c r="Z207" s="12">
        <f t="shared" si="97"/>
        <v>1022223.4597622316</v>
      </c>
      <c r="AA207" s="12"/>
      <c r="AB207" s="15">
        <v>725888.94401539117</v>
      </c>
      <c r="AC207" s="21">
        <v>630109.32615474646</v>
      </c>
      <c r="AD207" s="21">
        <v>-149029.80000000002</v>
      </c>
      <c r="AE207" s="21">
        <v>-57111.42</v>
      </c>
      <c r="AF207" s="131">
        <f t="shared" si="118"/>
        <v>1149857.0501701378</v>
      </c>
      <c r="AG207" s="164"/>
      <c r="AH207" s="15">
        <f t="shared" si="110"/>
        <v>240.43225322676795</v>
      </c>
      <c r="AI207" s="15">
        <f t="shared" si="111"/>
        <v>242.65204514056069</v>
      </c>
      <c r="AJ207" s="15">
        <f t="shared" si="112"/>
        <v>483.08429836732859</v>
      </c>
      <c r="AL207" s="144">
        <f t="shared" si="113"/>
        <v>141.85830447828633</v>
      </c>
      <c r="AM207" s="144">
        <f t="shared" si="114"/>
        <v>157.82675126049523</v>
      </c>
      <c r="AN207" s="144">
        <f t="shared" si="115"/>
        <v>-90.571015566423313</v>
      </c>
      <c r="AO207" s="144">
        <f t="shared" si="116"/>
        <v>34.69705405746808</v>
      </c>
      <c r="AP207" s="144">
        <f t="shared" si="117"/>
        <v>243.81109422982632</v>
      </c>
      <c r="AR207" s="144">
        <f t="shared" si="101"/>
        <v>143.31469773255503</v>
      </c>
      <c r="AS207" s="144">
        <f t="shared" si="102"/>
        <v>141.76602203157708</v>
      </c>
      <c r="AT207" s="144">
        <f t="shared" si="103"/>
        <v>-29.980000000000004</v>
      </c>
      <c r="AU207" s="144">
        <f t="shared" si="104"/>
        <v>-11.48</v>
      </c>
      <c r="AV207" s="144">
        <f t="shared" si="105"/>
        <v>-91.500866071744937</v>
      </c>
      <c r="AW207" s="144">
        <f t="shared" si="106"/>
        <v>49.701165016839184</v>
      </c>
      <c r="AX207" s="144">
        <f t="shared" si="100"/>
        <v>201.82101870922637</v>
      </c>
      <c r="AZ207" s="15">
        <f t="shared" si="87"/>
        <v>145.14875905126797</v>
      </c>
      <c r="BA207" s="15">
        <f t="shared" si="88"/>
        <v>125.99666589776974</v>
      </c>
      <c r="BB207" s="15">
        <f t="shared" si="89"/>
        <v>-29.800000000000004</v>
      </c>
      <c r="BC207" s="15">
        <f t="shared" si="90"/>
        <v>-11.42</v>
      </c>
      <c r="BD207" s="15">
        <f t="shared" si="91"/>
        <v>229.92542494903776</v>
      </c>
    </row>
    <row r="208" spans="1:56">
      <c r="A208" s="49">
        <v>625</v>
      </c>
      <c r="B208" s="53">
        <v>17</v>
      </c>
      <c r="C208" s="53">
        <v>17</v>
      </c>
      <c r="D208" s="11" t="s">
        <v>220</v>
      </c>
      <c r="E208" s="14">
        <v>3048</v>
      </c>
      <c r="F208" s="14">
        <v>2991</v>
      </c>
      <c r="G208" s="21">
        <v>2980</v>
      </c>
      <c r="H208" s="21">
        <v>2976</v>
      </c>
      <c r="I208" s="21"/>
      <c r="J208" s="15">
        <v>926376.7372162512</v>
      </c>
      <c r="K208" s="21">
        <v>624383.3613538905</v>
      </c>
      <c r="L208" s="131">
        <f t="shared" si="107"/>
        <v>1550760.0985701417</v>
      </c>
      <c r="M208" s="131"/>
      <c r="N208" s="21">
        <v>866263.96259344369</v>
      </c>
      <c r="O208" s="21">
        <v>526799.0707816052</v>
      </c>
      <c r="P208" s="21">
        <v>-270897.90755917213</v>
      </c>
      <c r="Q208" s="15">
        <v>103778.88868588702</v>
      </c>
      <c r="R208" s="12">
        <f t="shared" si="108"/>
        <v>1225944.0145017637</v>
      </c>
      <c r="S208" s="15"/>
      <c r="T208" s="15">
        <v>866263.96259344369</v>
      </c>
      <c r="U208" s="21">
        <v>474452.42966990732</v>
      </c>
      <c r="V208" s="21">
        <v>-89340.4</v>
      </c>
      <c r="W208" s="21">
        <v>-34210.400000000001</v>
      </c>
      <c r="X208" s="144">
        <f t="shared" si="109"/>
        <v>-270897.90755917213</v>
      </c>
      <c r="Y208" s="15">
        <f t="shared" si="96"/>
        <v>148109.47175018079</v>
      </c>
      <c r="Z208" s="12">
        <f t="shared" si="97"/>
        <v>1094377.1564543599</v>
      </c>
      <c r="AA208" s="12"/>
      <c r="AB208" s="15">
        <v>866263.96259344369</v>
      </c>
      <c r="AC208" s="21">
        <v>423052.13533208088</v>
      </c>
      <c r="AD208" s="21">
        <v>-88684.800000000003</v>
      </c>
      <c r="AE208" s="21">
        <v>-33985.919999999998</v>
      </c>
      <c r="AF208" s="131">
        <f t="shared" si="118"/>
        <v>1166645.3779255247</v>
      </c>
      <c r="AG208" s="164"/>
      <c r="AH208" s="15">
        <f t="shared" si="110"/>
        <v>303.92937572711656</v>
      </c>
      <c r="AI208" s="15">
        <f t="shared" si="111"/>
        <v>204.85018417122393</v>
      </c>
      <c r="AJ208" s="15">
        <f t="shared" si="112"/>
        <v>508.77955989834044</v>
      </c>
      <c r="AL208" s="144">
        <f t="shared" si="113"/>
        <v>289.62352477213096</v>
      </c>
      <c r="AM208" s="144">
        <f t="shared" si="114"/>
        <v>176.12807448398704</v>
      </c>
      <c r="AN208" s="144">
        <f t="shared" si="115"/>
        <v>-90.571015566423313</v>
      </c>
      <c r="AO208" s="144">
        <f t="shared" si="116"/>
        <v>34.69705405746808</v>
      </c>
      <c r="AP208" s="144">
        <f t="shared" si="117"/>
        <v>409.87763774716274</v>
      </c>
      <c r="AR208" s="144">
        <f t="shared" si="101"/>
        <v>290.69260489712877</v>
      </c>
      <c r="AS208" s="144">
        <f t="shared" si="102"/>
        <v>159.21222472144541</v>
      </c>
      <c r="AT208" s="144">
        <f t="shared" si="103"/>
        <v>-29.979999999999997</v>
      </c>
      <c r="AU208" s="144">
        <f t="shared" si="104"/>
        <v>-11.48</v>
      </c>
      <c r="AV208" s="144">
        <f t="shared" si="105"/>
        <v>-90.90533810710474</v>
      </c>
      <c r="AW208" s="144">
        <f t="shared" si="106"/>
        <v>49.701165016839191</v>
      </c>
      <c r="AX208" s="144">
        <f t="shared" si="100"/>
        <v>367.2406565283087</v>
      </c>
      <c r="AZ208" s="15">
        <f t="shared" si="87"/>
        <v>291.083320763926</v>
      </c>
      <c r="BA208" s="15">
        <f t="shared" si="88"/>
        <v>142.15461536696267</v>
      </c>
      <c r="BB208" s="15">
        <f t="shared" si="89"/>
        <v>-29.8</v>
      </c>
      <c r="BC208" s="15">
        <f t="shared" si="90"/>
        <v>-11.42</v>
      </c>
      <c r="BD208" s="15">
        <f t="shared" si="91"/>
        <v>392.0179361308887</v>
      </c>
    </row>
    <row r="209" spans="1:56">
      <c r="A209" s="49">
        <v>626</v>
      </c>
      <c r="B209" s="53">
        <v>17</v>
      </c>
      <c r="C209" s="53">
        <v>17</v>
      </c>
      <c r="D209" s="11" t="s">
        <v>221</v>
      </c>
      <c r="E209" s="14">
        <v>4964</v>
      </c>
      <c r="F209" s="14">
        <v>4835</v>
      </c>
      <c r="G209" s="21">
        <v>4756</v>
      </c>
      <c r="H209" s="21">
        <v>4702</v>
      </c>
      <c r="I209" s="21"/>
      <c r="J209" s="15">
        <v>-290975.44823777484</v>
      </c>
      <c r="K209" s="21">
        <v>-340119.33275351027</v>
      </c>
      <c r="L209" s="131">
        <f t="shared" si="107"/>
        <v>-631094.78099128511</v>
      </c>
      <c r="M209" s="131"/>
      <c r="N209" s="21">
        <v>-810274.76302125945</v>
      </c>
      <c r="O209" s="21">
        <v>-634403.05447880784</v>
      </c>
      <c r="P209" s="21">
        <v>-437910.86026365671</v>
      </c>
      <c r="Q209" s="15">
        <v>167760.25636785818</v>
      </c>
      <c r="R209" s="12">
        <f t="shared" si="108"/>
        <v>-1714828.421395866</v>
      </c>
      <c r="S209" s="15"/>
      <c r="T209" s="15">
        <v>-810274.76302125945</v>
      </c>
      <c r="U209" s="21">
        <v>-573972.24865301687</v>
      </c>
      <c r="V209" s="21">
        <v>-142584.88</v>
      </c>
      <c r="W209" s="21">
        <v>-54598.880000000005</v>
      </c>
      <c r="X209" s="144">
        <f t="shared" si="109"/>
        <v>-437910.86026365671</v>
      </c>
      <c r="Y209" s="15">
        <f t="shared" si="96"/>
        <v>236378.74082008717</v>
      </c>
      <c r="Z209" s="12">
        <f t="shared" si="97"/>
        <v>-1782962.8911178459</v>
      </c>
      <c r="AA209" s="12"/>
      <c r="AB209" s="15">
        <v>-810274.76302125945</v>
      </c>
      <c r="AC209" s="21">
        <v>-512011.65792195394</v>
      </c>
      <c r="AD209" s="21">
        <v>-140119.6</v>
      </c>
      <c r="AE209" s="21">
        <v>-53696.84</v>
      </c>
      <c r="AF209" s="131">
        <f t="shared" si="118"/>
        <v>-1516102.8609432136</v>
      </c>
      <c r="AG209" s="164"/>
      <c r="AH209" s="15">
        <f t="shared" si="110"/>
        <v>-58.61713300519235</v>
      </c>
      <c r="AI209" s="15">
        <f t="shared" si="111"/>
        <v>-68.517190321013345</v>
      </c>
      <c r="AJ209" s="15">
        <f t="shared" si="112"/>
        <v>-127.1343233262057</v>
      </c>
      <c r="AL209" s="144">
        <f t="shared" si="113"/>
        <v>-167.58526639529669</v>
      </c>
      <c r="AM209" s="144">
        <f t="shared" si="114"/>
        <v>-131.2105593544587</v>
      </c>
      <c r="AN209" s="144">
        <f t="shared" si="115"/>
        <v>-90.571015566423313</v>
      </c>
      <c r="AO209" s="144">
        <f t="shared" si="116"/>
        <v>34.69705405746808</v>
      </c>
      <c r="AP209" s="144">
        <f t="shared" si="117"/>
        <v>-354.66978725871064</v>
      </c>
      <c r="AR209" s="144">
        <f t="shared" si="101"/>
        <v>-170.36895774206465</v>
      </c>
      <c r="AS209" s="144">
        <f t="shared" si="102"/>
        <v>-120.68382015412466</v>
      </c>
      <c r="AT209" s="144">
        <f t="shared" si="103"/>
        <v>-29.98</v>
      </c>
      <c r="AU209" s="144">
        <f t="shared" si="104"/>
        <v>-11.48</v>
      </c>
      <c r="AV209" s="144">
        <f t="shared" si="105"/>
        <v>-92.075454218598978</v>
      </c>
      <c r="AW209" s="144">
        <f t="shared" si="106"/>
        <v>49.701165016839184</v>
      </c>
      <c r="AX209" s="144">
        <f t="shared" si="100"/>
        <v>-374.88706709794911</v>
      </c>
      <c r="AZ209" s="15">
        <f t="shared" si="87"/>
        <v>-172.32555572549117</v>
      </c>
      <c r="BA209" s="15">
        <f t="shared" si="88"/>
        <v>-108.8923134670255</v>
      </c>
      <c r="BB209" s="15">
        <f t="shared" si="89"/>
        <v>-29.8</v>
      </c>
      <c r="BC209" s="15">
        <f t="shared" si="90"/>
        <v>-11.42</v>
      </c>
      <c r="BD209" s="15">
        <f t="shared" si="91"/>
        <v>-322.4378691925167</v>
      </c>
    </row>
    <row r="210" spans="1:56">
      <c r="A210" s="49">
        <v>630</v>
      </c>
      <c r="B210" s="53">
        <v>17</v>
      </c>
      <c r="C210" s="53">
        <v>17</v>
      </c>
      <c r="D210" s="11" t="s">
        <v>222</v>
      </c>
      <c r="E210" s="14">
        <v>1631</v>
      </c>
      <c r="F210" s="14">
        <v>1635</v>
      </c>
      <c r="G210" s="21">
        <v>1646</v>
      </c>
      <c r="H210" s="21">
        <v>1641</v>
      </c>
      <c r="I210" s="21"/>
      <c r="J210" s="15">
        <v>-353312.35339960601</v>
      </c>
      <c r="K210" s="21">
        <v>-467785.08220569883</v>
      </c>
      <c r="L210" s="131">
        <f t="shared" si="107"/>
        <v>-821097.43560530478</v>
      </c>
      <c r="M210" s="131"/>
      <c r="N210" s="21">
        <v>-212876.4904722666</v>
      </c>
      <c r="O210" s="21">
        <v>-356386.24548224919</v>
      </c>
      <c r="P210" s="21">
        <v>-148083.61045110211</v>
      </c>
      <c r="Q210" s="15">
        <v>56729.683383960313</v>
      </c>
      <c r="R210" s="12">
        <f t="shared" si="108"/>
        <v>-660616.66302165762</v>
      </c>
      <c r="S210" s="15"/>
      <c r="T210" s="15">
        <v>-212876.4904722666</v>
      </c>
      <c r="U210" s="21">
        <v>-335951.00917921547</v>
      </c>
      <c r="V210" s="21">
        <v>-49347.08</v>
      </c>
      <c r="W210" s="21">
        <v>-18896.080000000002</v>
      </c>
      <c r="X210" s="144">
        <f t="shared" si="109"/>
        <v>-148083.61045110211</v>
      </c>
      <c r="Y210" s="15">
        <f t="shared" si="96"/>
        <v>81808.117617717289</v>
      </c>
      <c r="Z210" s="12">
        <f t="shared" si="97"/>
        <v>-683346.15248486691</v>
      </c>
      <c r="AA210" s="12"/>
      <c r="AB210" s="15">
        <v>-212876.4904722666</v>
      </c>
      <c r="AC210" s="21">
        <v>-314998.46195164818</v>
      </c>
      <c r="AD210" s="21">
        <v>-48901.8</v>
      </c>
      <c r="AE210" s="21">
        <v>-18740.22</v>
      </c>
      <c r="AF210" s="131">
        <f t="shared" si="118"/>
        <v>-595516.97242391482</v>
      </c>
      <c r="AG210" s="164"/>
      <c r="AH210" s="15">
        <f t="shared" si="110"/>
        <v>-216.62314739399511</v>
      </c>
      <c r="AI210" s="15">
        <f t="shared" si="111"/>
        <v>-286.80875671716666</v>
      </c>
      <c r="AJ210" s="15">
        <f t="shared" si="112"/>
        <v>-503.43190411116171</v>
      </c>
      <c r="AL210" s="144">
        <f t="shared" si="113"/>
        <v>-130.19968836224257</v>
      </c>
      <c r="AM210" s="144">
        <f t="shared" si="114"/>
        <v>-217.97323882706371</v>
      </c>
      <c r="AN210" s="144">
        <f t="shared" si="115"/>
        <v>-90.571015566423313</v>
      </c>
      <c r="AO210" s="144">
        <f t="shared" si="116"/>
        <v>34.69705405746808</v>
      </c>
      <c r="AP210" s="144">
        <f t="shared" si="117"/>
        <v>-404.04688869826151</v>
      </c>
      <c r="AR210" s="144">
        <f t="shared" si="101"/>
        <v>-129.32958108886186</v>
      </c>
      <c r="AS210" s="144">
        <f t="shared" si="102"/>
        <v>-204.10146365687453</v>
      </c>
      <c r="AT210" s="144">
        <f t="shared" si="103"/>
        <v>-29.98</v>
      </c>
      <c r="AU210" s="144">
        <f t="shared" si="104"/>
        <v>-11.48</v>
      </c>
      <c r="AV210" s="144">
        <f t="shared" si="105"/>
        <v>-89.965741464825101</v>
      </c>
      <c r="AW210" s="144">
        <f t="shared" si="106"/>
        <v>49.701165016839177</v>
      </c>
      <c r="AX210" s="144">
        <f t="shared" si="100"/>
        <v>-415.15562119372231</v>
      </c>
      <c r="AZ210" s="15">
        <f t="shared" si="87"/>
        <v>-129.72363831338609</v>
      </c>
      <c r="BA210" s="15">
        <f t="shared" si="88"/>
        <v>-191.95518705158329</v>
      </c>
      <c r="BB210" s="15">
        <f t="shared" si="89"/>
        <v>-29.8</v>
      </c>
      <c r="BC210" s="15">
        <f t="shared" si="90"/>
        <v>-11.42</v>
      </c>
      <c r="BD210" s="15">
        <f t="shared" si="91"/>
        <v>-362.89882536496941</v>
      </c>
    </row>
    <row r="211" spans="1:56">
      <c r="A211" s="49">
        <v>631</v>
      </c>
      <c r="B211" s="53">
        <v>2</v>
      </c>
      <c r="C211" s="53">
        <v>2</v>
      </c>
      <c r="D211" s="11" t="s">
        <v>223</v>
      </c>
      <c r="E211" s="14">
        <v>1985</v>
      </c>
      <c r="F211" s="14">
        <v>1963</v>
      </c>
      <c r="G211" s="21">
        <v>1930</v>
      </c>
      <c r="H211" s="21">
        <v>1919</v>
      </c>
      <c r="I211" s="21"/>
      <c r="J211" s="15">
        <v>562070.08676746942</v>
      </c>
      <c r="K211" s="21">
        <v>552852.39864837914</v>
      </c>
      <c r="L211" s="131">
        <f t="shared" si="107"/>
        <v>1114922.4854158484</v>
      </c>
      <c r="M211" s="131"/>
      <c r="N211" s="21">
        <v>142206.73888944913</v>
      </c>
      <c r="O211" s="21">
        <v>235270.97998128511</v>
      </c>
      <c r="P211" s="21">
        <v>-177790.90355688895</v>
      </c>
      <c r="Q211" s="15">
        <v>68110.317114809834</v>
      </c>
      <c r="R211" s="12">
        <f t="shared" si="108"/>
        <v>267797.13242865511</v>
      </c>
      <c r="S211" s="15"/>
      <c r="T211" s="15">
        <v>142206.73888944913</v>
      </c>
      <c r="U211" s="21">
        <v>200915.76216040147</v>
      </c>
      <c r="V211" s="21">
        <v>-57861.4</v>
      </c>
      <c r="W211" s="21">
        <v>-22156.400000000001</v>
      </c>
      <c r="X211" s="144">
        <f t="shared" si="109"/>
        <v>-177790.90355688895</v>
      </c>
      <c r="Y211" s="15">
        <f t="shared" si="96"/>
        <v>95923.248482499621</v>
      </c>
      <c r="Z211" s="12">
        <f t="shared" si="97"/>
        <v>181237.04597546122</v>
      </c>
      <c r="AA211" s="12"/>
      <c r="AB211" s="15">
        <v>142206.73888944913</v>
      </c>
      <c r="AC211" s="21">
        <v>167181.63384707706</v>
      </c>
      <c r="AD211" s="21">
        <v>-57186.200000000004</v>
      </c>
      <c r="AE211" s="21">
        <v>-21914.98</v>
      </c>
      <c r="AF211" s="131">
        <f t="shared" si="118"/>
        <v>230287.19273652617</v>
      </c>
      <c r="AG211" s="164"/>
      <c r="AH211" s="15">
        <f t="shared" si="110"/>
        <v>283.1587338878939</v>
      </c>
      <c r="AI211" s="15">
        <f t="shared" si="111"/>
        <v>278.51506229137487</v>
      </c>
      <c r="AJ211" s="15">
        <f t="shared" si="112"/>
        <v>561.67379617926872</v>
      </c>
      <c r="AL211" s="144">
        <f t="shared" si="113"/>
        <v>72.443575593198744</v>
      </c>
      <c r="AM211" s="144">
        <f t="shared" si="114"/>
        <v>119.85276616468931</v>
      </c>
      <c r="AN211" s="144">
        <f t="shared" si="115"/>
        <v>-90.571015566423313</v>
      </c>
      <c r="AO211" s="144">
        <f t="shared" si="116"/>
        <v>34.69705405746808</v>
      </c>
      <c r="AP211" s="144">
        <f t="shared" si="117"/>
        <v>136.42238024893282</v>
      </c>
      <c r="AR211" s="144">
        <f t="shared" si="101"/>
        <v>73.682248129248251</v>
      </c>
      <c r="AS211" s="144">
        <f t="shared" si="102"/>
        <v>104.10143117119247</v>
      </c>
      <c r="AT211" s="144">
        <f t="shared" si="103"/>
        <v>-29.98</v>
      </c>
      <c r="AU211" s="144">
        <f t="shared" si="104"/>
        <v>-11.48</v>
      </c>
      <c r="AV211" s="144">
        <f t="shared" si="105"/>
        <v>-92.119639148647124</v>
      </c>
      <c r="AW211" s="144">
        <f t="shared" si="106"/>
        <v>49.701165016839184</v>
      </c>
      <c r="AX211" s="144">
        <f t="shared" si="100"/>
        <v>93.905205168632762</v>
      </c>
      <c r="AZ211" s="15">
        <f t="shared" si="87"/>
        <v>74.104605987206426</v>
      </c>
      <c r="BA211" s="15">
        <f t="shared" si="88"/>
        <v>87.119142181905715</v>
      </c>
      <c r="BB211" s="15">
        <f t="shared" si="89"/>
        <v>-29.8</v>
      </c>
      <c r="BC211" s="15">
        <f t="shared" si="90"/>
        <v>-11.42</v>
      </c>
      <c r="BD211" s="15">
        <f t="shared" si="91"/>
        <v>120.00374816911213</v>
      </c>
    </row>
    <row r="212" spans="1:56">
      <c r="A212" s="49">
        <v>635</v>
      </c>
      <c r="B212" s="53">
        <v>6</v>
      </c>
      <c r="C212" s="53">
        <v>6</v>
      </c>
      <c r="D212" s="11" t="s">
        <v>224</v>
      </c>
      <c r="E212" s="14">
        <v>6439</v>
      </c>
      <c r="F212" s="14">
        <v>6347</v>
      </c>
      <c r="G212" s="21">
        <v>6337</v>
      </c>
      <c r="H212" s="21">
        <v>6238</v>
      </c>
      <c r="I212" s="21"/>
      <c r="J212" s="15">
        <v>-40000.643998499349</v>
      </c>
      <c r="K212" s="21">
        <v>-88598.224881671558</v>
      </c>
      <c r="L212" s="131">
        <f t="shared" si="107"/>
        <v>-128598.86888017091</v>
      </c>
      <c r="M212" s="131"/>
      <c r="N212" s="21">
        <v>-114422.80464292956</v>
      </c>
      <c r="O212" s="21">
        <v>-69706.290798041548</v>
      </c>
      <c r="P212" s="21">
        <v>-574854.23580008873</v>
      </c>
      <c r="Q212" s="15">
        <v>220222.2021027499</v>
      </c>
      <c r="R212" s="12">
        <f t="shared" si="108"/>
        <v>-538761.12913830997</v>
      </c>
      <c r="S212" s="15"/>
      <c r="T212" s="15">
        <v>-114422.80464292956</v>
      </c>
      <c r="U212" s="21">
        <v>-12958.827423141587</v>
      </c>
      <c r="V212" s="21">
        <v>-189983.26</v>
      </c>
      <c r="W212" s="21">
        <v>-72748.760000000009</v>
      </c>
      <c r="X212" s="144">
        <f t="shared" si="109"/>
        <v>-574854.23580008873</v>
      </c>
      <c r="Y212" s="15">
        <f t="shared" si="96"/>
        <v>314956.28271170991</v>
      </c>
      <c r="Z212" s="12">
        <f t="shared" si="97"/>
        <v>-650011.60515445005</v>
      </c>
      <c r="AA212" s="12"/>
      <c r="AB212" s="15">
        <v>-114422.80464292956</v>
      </c>
      <c r="AC212" s="21">
        <v>-26826.936136676995</v>
      </c>
      <c r="AD212" s="21">
        <v>-185892.4</v>
      </c>
      <c r="AE212" s="21">
        <v>-71237.960000000006</v>
      </c>
      <c r="AF212" s="131">
        <f t="shared" si="118"/>
        <v>-398380.10077960655</v>
      </c>
      <c r="AG212" s="164"/>
      <c r="AH212" s="15">
        <f t="shared" si="110"/>
        <v>-6.2122447582698168</v>
      </c>
      <c r="AI212" s="15">
        <f t="shared" si="111"/>
        <v>-13.759624923384308</v>
      </c>
      <c r="AJ212" s="15">
        <f t="shared" si="112"/>
        <v>-19.971869681654123</v>
      </c>
      <c r="AL212" s="144">
        <f t="shared" si="113"/>
        <v>-18.027856411364354</v>
      </c>
      <c r="AM212" s="144">
        <f t="shared" si="114"/>
        <v>-10.982557239332211</v>
      </c>
      <c r="AN212" s="144">
        <f t="shared" si="115"/>
        <v>-90.571015566423313</v>
      </c>
      <c r="AO212" s="144">
        <f t="shared" si="116"/>
        <v>34.69705405746808</v>
      </c>
      <c r="AP212" s="144">
        <f t="shared" si="117"/>
        <v>-84.884375159651796</v>
      </c>
      <c r="AR212" s="144">
        <f t="shared" si="101"/>
        <v>-18.056304977580805</v>
      </c>
      <c r="AS212" s="144">
        <f t="shared" si="102"/>
        <v>-2.0449467292317478</v>
      </c>
      <c r="AT212" s="144">
        <f t="shared" si="103"/>
        <v>-29.98</v>
      </c>
      <c r="AU212" s="144">
        <f t="shared" si="104"/>
        <v>-11.480000000000002</v>
      </c>
      <c r="AV212" s="144">
        <f t="shared" si="105"/>
        <v>-90.713939687563311</v>
      </c>
      <c r="AW212" s="144">
        <f t="shared" si="106"/>
        <v>49.701165016839184</v>
      </c>
      <c r="AX212" s="144">
        <f t="shared" si="100"/>
        <v>-102.5740263775367</v>
      </c>
      <c r="AZ212" s="15">
        <f t="shared" si="87"/>
        <v>-18.342867047600123</v>
      </c>
      <c r="BA212" s="15">
        <f t="shared" si="88"/>
        <v>-4.3005668702592166</v>
      </c>
      <c r="BB212" s="15">
        <f t="shared" si="89"/>
        <v>-29.8</v>
      </c>
      <c r="BC212" s="15">
        <f t="shared" si="90"/>
        <v>-11.420000000000002</v>
      </c>
      <c r="BD212" s="15">
        <f t="shared" si="91"/>
        <v>-63.863433917859339</v>
      </c>
    </row>
    <row r="213" spans="1:56">
      <c r="A213" s="49">
        <v>636</v>
      </c>
      <c r="B213" s="53">
        <v>2</v>
      </c>
      <c r="C213" s="53">
        <v>2</v>
      </c>
      <c r="D213" s="11" t="s">
        <v>225</v>
      </c>
      <c r="E213" s="14">
        <v>8222</v>
      </c>
      <c r="F213" s="14">
        <v>8154</v>
      </c>
      <c r="G213" s="21">
        <v>8130</v>
      </c>
      <c r="H213" s="21">
        <v>8011</v>
      </c>
      <c r="I213" s="21"/>
      <c r="J213" s="15">
        <v>547609.04309370148</v>
      </c>
      <c r="K213" s="21">
        <v>227655.28563894515</v>
      </c>
      <c r="L213" s="131">
        <f t="shared" si="107"/>
        <v>775264.32873264665</v>
      </c>
      <c r="M213" s="131"/>
      <c r="N213" s="21">
        <v>736313.75676624791</v>
      </c>
      <c r="O213" s="21">
        <v>197080.27186350423</v>
      </c>
      <c r="P213" s="21">
        <v>-738516.06092861574</v>
      </c>
      <c r="Q213" s="15">
        <v>282919.77878459473</v>
      </c>
      <c r="R213" s="12">
        <f t="shared" si="108"/>
        <v>477797.7464857311</v>
      </c>
      <c r="S213" s="15"/>
      <c r="T213" s="15">
        <v>736313.75676624791</v>
      </c>
      <c r="U213" s="21">
        <v>54373.982453679906</v>
      </c>
      <c r="V213" s="21">
        <v>-243737.4</v>
      </c>
      <c r="W213" s="21">
        <v>-93332.400000000009</v>
      </c>
      <c r="X213" s="144">
        <f t="shared" si="109"/>
        <v>-738516.06092861574</v>
      </c>
      <c r="Y213" s="15">
        <f t="shared" si="96"/>
        <v>404070.47158690257</v>
      </c>
      <c r="Z213" s="12">
        <f t="shared" si="97"/>
        <v>119172.34987821459</v>
      </c>
      <c r="AA213" s="12"/>
      <c r="AB213" s="15">
        <v>736313.75676624791</v>
      </c>
      <c r="AC213" s="21">
        <v>-34464.603317861074</v>
      </c>
      <c r="AD213" s="21">
        <v>-238727.80000000002</v>
      </c>
      <c r="AE213" s="21">
        <v>-91485.62</v>
      </c>
      <c r="AF213" s="131">
        <f t="shared" si="118"/>
        <v>371635.73344838677</v>
      </c>
      <c r="AG213" s="164"/>
      <c r="AH213" s="15">
        <f t="shared" si="110"/>
        <v>66.602899914096511</v>
      </c>
      <c r="AI213" s="15">
        <f t="shared" si="111"/>
        <v>27.688553349421692</v>
      </c>
      <c r="AJ213" s="15">
        <f t="shared" si="112"/>
        <v>94.291453263518207</v>
      </c>
      <c r="AL213" s="144">
        <f t="shared" si="113"/>
        <v>90.30092675573313</v>
      </c>
      <c r="AM213" s="144">
        <f t="shared" si="114"/>
        <v>24.16976598767528</v>
      </c>
      <c r="AN213" s="144">
        <f t="shared" si="115"/>
        <v>-90.571015566423313</v>
      </c>
      <c r="AO213" s="144">
        <f t="shared" si="116"/>
        <v>34.69705405746808</v>
      </c>
      <c r="AP213" s="144">
        <f t="shared" si="117"/>
        <v>58.596731234453166</v>
      </c>
      <c r="AR213" s="144">
        <f t="shared" si="101"/>
        <v>90.567497757226064</v>
      </c>
      <c r="AS213" s="144">
        <f t="shared" si="102"/>
        <v>6.6880667224698529</v>
      </c>
      <c r="AT213" s="144">
        <f t="shared" si="103"/>
        <v>-29.98</v>
      </c>
      <c r="AU213" s="144">
        <f t="shared" si="104"/>
        <v>-11.48</v>
      </c>
      <c r="AV213" s="144">
        <f t="shared" si="105"/>
        <v>-90.838383878058522</v>
      </c>
      <c r="AW213" s="144">
        <f t="shared" si="106"/>
        <v>49.701165016839184</v>
      </c>
      <c r="AX213" s="144">
        <f t="shared" si="100"/>
        <v>14.658345618476579</v>
      </c>
      <c r="AZ213" s="15">
        <f t="shared" si="87"/>
        <v>91.912839441548854</v>
      </c>
      <c r="BA213" s="15">
        <f t="shared" si="88"/>
        <v>-4.3021599448085226</v>
      </c>
      <c r="BB213" s="15">
        <f t="shared" si="89"/>
        <v>-29.8</v>
      </c>
      <c r="BC213" s="15">
        <f t="shared" si="90"/>
        <v>-11.42</v>
      </c>
      <c r="BD213" s="15">
        <f t="shared" si="91"/>
        <v>46.390679496740326</v>
      </c>
    </row>
    <row r="214" spans="1:56">
      <c r="A214" s="49">
        <v>638</v>
      </c>
      <c r="B214" s="53">
        <v>1</v>
      </c>
      <c r="C214" s="137">
        <v>32</v>
      </c>
      <c r="D214" s="11" t="s">
        <v>226</v>
      </c>
      <c r="E214" s="14">
        <v>51149</v>
      </c>
      <c r="F214" s="14">
        <v>51232</v>
      </c>
      <c r="G214" s="21">
        <v>51289</v>
      </c>
      <c r="H214" s="21">
        <v>51737</v>
      </c>
      <c r="I214" s="21"/>
      <c r="J214" s="15">
        <v>13635707.035093911</v>
      </c>
      <c r="K214" s="21">
        <v>5791297.8341033831</v>
      </c>
      <c r="L214" s="131">
        <f t="shared" si="107"/>
        <v>19427004.869197294</v>
      </c>
      <c r="M214" s="131"/>
      <c r="N214" s="21">
        <v>14522566.989777571</v>
      </c>
      <c r="O214" s="21">
        <v>5402351.0373497</v>
      </c>
      <c r="P214" s="21">
        <v>-4640134.2694989992</v>
      </c>
      <c r="Q214" s="15">
        <v>1777599.4734722048</v>
      </c>
      <c r="R214" s="12">
        <f t="shared" si="108"/>
        <v>17062383.231100474</v>
      </c>
      <c r="S214" s="15"/>
      <c r="T214" s="15">
        <v>14522566.989777571</v>
      </c>
      <c r="U214" s="21">
        <v>4505720.105409042</v>
      </c>
      <c r="V214" s="21">
        <v>-1537644.22</v>
      </c>
      <c r="W214" s="21">
        <v>-588797.72</v>
      </c>
      <c r="X214" s="144">
        <f t="shared" si="109"/>
        <v>-4640134.2694989992</v>
      </c>
      <c r="Y214" s="15">
        <f t="shared" si="96"/>
        <v>2549123.0525486646</v>
      </c>
      <c r="Z214" s="12">
        <f t="shared" si="97"/>
        <v>14810833.938236281</v>
      </c>
      <c r="AA214" s="12"/>
      <c r="AB214" s="15">
        <v>14522566.989777571</v>
      </c>
      <c r="AC214" s="21">
        <v>3625298.8819000069</v>
      </c>
      <c r="AD214" s="21">
        <v>-1541762.6</v>
      </c>
      <c r="AE214" s="21">
        <v>-590836.54</v>
      </c>
      <c r="AF214" s="131">
        <f t="shared" si="118"/>
        <v>16015266.731677577</v>
      </c>
      <c r="AG214" s="164"/>
      <c r="AH214" s="15">
        <f t="shared" si="110"/>
        <v>266.58794961961939</v>
      </c>
      <c r="AI214" s="15">
        <f t="shared" si="111"/>
        <v>113.22406760842603</v>
      </c>
      <c r="AJ214" s="15">
        <f t="shared" si="112"/>
        <v>379.81201722804542</v>
      </c>
      <c r="AL214" s="144">
        <f t="shared" si="113"/>
        <v>283.46671981920616</v>
      </c>
      <c r="AM214" s="144">
        <f t="shared" si="114"/>
        <v>105.44876322122306</v>
      </c>
      <c r="AN214" s="144">
        <f t="shared" si="115"/>
        <v>-90.571015566423313</v>
      </c>
      <c r="AO214" s="144">
        <f t="shared" si="116"/>
        <v>34.69705405746808</v>
      </c>
      <c r="AP214" s="144">
        <f t="shared" si="117"/>
        <v>333.04152153147396</v>
      </c>
      <c r="AR214" s="144">
        <f t="shared" si="101"/>
        <v>283.15168924676971</v>
      </c>
      <c r="AS214" s="144">
        <f t="shared" si="102"/>
        <v>87.849638429469124</v>
      </c>
      <c r="AT214" s="144">
        <f t="shared" si="103"/>
        <v>-29.98</v>
      </c>
      <c r="AU214" s="144">
        <f t="shared" si="104"/>
        <v>-11.479999999999999</v>
      </c>
      <c r="AV214" s="144">
        <f t="shared" si="105"/>
        <v>-90.47035952151532</v>
      </c>
      <c r="AW214" s="144">
        <f t="shared" si="106"/>
        <v>49.701165016839177</v>
      </c>
      <c r="AX214" s="144">
        <f t="shared" si="100"/>
        <v>288.77213317156276</v>
      </c>
      <c r="AZ214" s="15">
        <f t="shared" si="87"/>
        <v>280.69982777852545</v>
      </c>
      <c r="BA214" s="15">
        <f t="shared" si="88"/>
        <v>70.07168722384381</v>
      </c>
      <c r="BB214" s="15">
        <f t="shared" si="89"/>
        <v>-29.8</v>
      </c>
      <c r="BC214" s="15">
        <f t="shared" si="90"/>
        <v>-11.42</v>
      </c>
      <c r="BD214" s="15">
        <f t="shared" si="91"/>
        <v>309.55151500236923</v>
      </c>
    </row>
    <row r="215" spans="1:56">
      <c r="A215" s="49">
        <v>678</v>
      </c>
      <c r="B215" s="53">
        <v>17</v>
      </c>
      <c r="C215" s="53">
        <v>17</v>
      </c>
      <c r="D215" s="11" t="s">
        <v>227</v>
      </c>
      <c r="E215" s="14">
        <v>24260</v>
      </c>
      <c r="F215" s="14">
        <v>24073</v>
      </c>
      <c r="G215" s="21">
        <v>23797</v>
      </c>
      <c r="H215" s="21">
        <v>23571</v>
      </c>
      <c r="I215" s="21"/>
      <c r="J215" s="15">
        <v>2016187.6418590839</v>
      </c>
      <c r="K215" s="21">
        <v>1338054.1044095384</v>
      </c>
      <c r="L215" s="131">
        <f t="shared" si="107"/>
        <v>3354241.7462686226</v>
      </c>
      <c r="M215" s="131"/>
      <c r="N215" s="21">
        <v>1514748.4909656369</v>
      </c>
      <c r="O215" s="21">
        <v>542150.00276506203</v>
      </c>
      <c r="P215" s="21">
        <v>-2180316.0577305085</v>
      </c>
      <c r="Q215" s="15">
        <v>835262.18232542905</v>
      </c>
      <c r="R215" s="12">
        <f t="shared" si="108"/>
        <v>711844.61832561949</v>
      </c>
      <c r="S215" s="15"/>
      <c r="T215" s="15">
        <v>1514748.4909656369</v>
      </c>
      <c r="U215" s="21">
        <v>120839.17311547887</v>
      </c>
      <c r="V215" s="21">
        <v>-713434.06</v>
      </c>
      <c r="W215" s="21">
        <v>-273189.56</v>
      </c>
      <c r="X215" s="144">
        <f t="shared" si="109"/>
        <v>-2180316.0577305085</v>
      </c>
      <c r="Y215" s="15">
        <f t="shared" si="96"/>
        <v>1182738.6239057221</v>
      </c>
      <c r="Z215" s="12">
        <f t="shared" si="97"/>
        <v>-348613.38974367082</v>
      </c>
      <c r="AA215" s="12"/>
      <c r="AB215" s="15">
        <v>1514748.4909656369</v>
      </c>
      <c r="AC215" s="21">
        <v>-101749.61928757292</v>
      </c>
      <c r="AD215" s="21">
        <v>-702415.8</v>
      </c>
      <c r="AE215" s="21">
        <v>-269180.82</v>
      </c>
      <c r="AF215" s="131">
        <f t="shared" si="118"/>
        <v>441402.25167806406</v>
      </c>
      <c r="AG215" s="164"/>
      <c r="AH215" s="15">
        <f t="shared" si="110"/>
        <v>83.107487298395867</v>
      </c>
      <c r="AI215" s="15">
        <f t="shared" si="111"/>
        <v>55.154744617046106</v>
      </c>
      <c r="AJ215" s="15">
        <f t="shared" si="112"/>
        <v>138.26223191544199</v>
      </c>
      <c r="AL215" s="144">
        <f t="shared" si="113"/>
        <v>62.92312927203244</v>
      </c>
      <c r="AM215" s="144">
        <f t="shared" si="114"/>
        <v>22.521081824660907</v>
      </c>
      <c r="AN215" s="144">
        <f t="shared" si="115"/>
        <v>-90.571015566423313</v>
      </c>
      <c r="AO215" s="144">
        <f t="shared" si="116"/>
        <v>34.69705405746808</v>
      </c>
      <c r="AP215" s="144">
        <f t="shared" si="117"/>
        <v>29.570249587738108</v>
      </c>
      <c r="AR215" s="144">
        <f t="shared" si="101"/>
        <v>63.652918055453917</v>
      </c>
      <c r="AS215" s="144">
        <f t="shared" si="102"/>
        <v>5.0779162548001375</v>
      </c>
      <c r="AT215" s="144">
        <f t="shared" si="103"/>
        <v>-29.980000000000004</v>
      </c>
      <c r="AU215" s="144">
        <f t="shared" si="104"/>
        <v>-11.48</v>
      </c>
      <c r="AV215" s="144">
        <f t="shared" si="105"/>
        <v>-91.621467316489827</v>
      </c>
      <c r="AW215" s="144">
        <f t="shared" si="106"/>
        <v>49.701165016839184</v>
      </c>
      <c r="AX215" s="144">
        <f t="shared" si="100"/>
        <v>-14.649467989396596</v>
      </c>
      <c r="AZ215" s="15">
        <f t="shared" si="87"/>
        <v>64.263225614765474</v>
      </c>
      <c r="BA215" s="15">
        <f t="shared" si="88"/>
        <v>-4.3167290012122068</v>
      </c>
      <c r="BB215" s="15">
        <f t="shared" si="89"/>
        <v>-29.8</v>
      </c>
      <c r="BC215" s="15">
        <f t="shared" si="90"/>
        <v>-11.42</v>
      </c>
      <c r="BD215" s="15">
        <f t="shared" si="91"/>
        <v>18.726496613553266</v>
      </c>
    </row>
    <row r="216" spans="1:56">
      <c r="A216" s="49">
        <v>680</v>
      </c>
      <c r="B216" s="53">
        <v>2</v>
      </c>
      <c r="C216" s="53">
        <v>2</v>
      </c>
      <c r="D216" s="11" t="s">
        <v>228</v>
      </c>
      <c r="E216" s="14">
        <v>24810</v>
      </c>
      <c r="F216" s="14">
        <v>24942</v>
      </c>
      <c r="G216" s="21">
        <v>25331</v>
      </c>
      <c r="H216" s="21">
        <v>25738</v>
      </c>
      <c r="I216" s="21"/>
      <c r="J216" s="15">
        <v>123682.93708904352</v>
      </c>
      <c r="K216" s="21">
        <v>750431.68923208234</v>
      </c>
      <c r="L216" s="131">
        <f t="shared" si="107"/>
        <v>874114.62632112589</v>
      </c>
      <c r="M216" s="131"/>
      <c r="N216" s="21">
        <v>787177.58923664829</v>
      </c>
      <c r="O216" s="21">
        <v>715983.87553536065</v>
      </c>
      <c r="P216" s="21">
        <v>-2259022.27025773</v>
      </c>
      <c r="Q216" s="15">
        <v>865413.92230136879</v>
      </c>
      <c r="R216" s="12">
        <f t="shared" si="108"/>
        <v>109553.11681564758</v>
      </c>
      <c r="S216" s="15"/>
      <c r="T216" s="15">
        <v>787177.58923664829</v>
      </c>
      <c r="U216" s="21">
        <v>279464.34273430123</v>
      </c>
      <c r="V216" s="21">
        <v>-759423.38</v>
      </c>
      <c r="W216" s="21">
        <v>-290799.88</v>
      </c>
      <c r="X216" s="144">
        <f t="shared" si="109"/>
        <v>-2259022.27025773</v>
      </c>
      <c r="Y216" s="15">
        <f t="shared" si="96"/>
        <v>1258980.2110415534</v>
      </c>
      <c r="Z216" s="12">
        <f t="shared" si="97"/>
        <v>-983623.38724522712</v>
      </c>
      <c r="AA216" s="12"/>
      <c r="AB216" s="15">
        <v>787177.58923664829</v>
      </c>
      <c r="AC216" s="21">
        <v>-105422.63134094811</v>
      </c>
      <c r="AD216" s="21">
        <v>-766992.4</v>
      </c>
      <c r="AE216" s="21">
        <v>-293927.96000000002</v>
      </c>
      <c r="AF216" s="131">
        <f t="shared" si="118"/>
        <v>-379165.40210429992</v>
      </c>
      <c r="AG216" s="164"/>
      <c r="AH216" s="15">
        <f t="shared" si="110"/>
        <v>4.9852050418800289</v>
      </c>
      <c r="AI216" s="15">
        <f t="shared" si="111"/>
        <v>30.247145877955756</v>
      </c>
      <c r="AJ216" s="15">
        <f t="shared" si="112"/>
        <v>35.232350919835788</v>
      </c>
      <c r="AL216" s="144">
        <f t="shared" si="113"/>
        <v>31.560323520032405</v>
      </c>
      <c r="AM216" s="144">
        <f t="shared" si="114"/>
        <v>28.705952831984632</v>
      </c>
      <c r="AN216" s="144">
        <f t="shared" si="115"/>
        <v>-90.571015566423299</v>
      </c>
      <c r="AO216" s="144">
        <f t="shared" si="116"/>
        <v>34.69705405746808</v>
      </c>
      <c r="AP216" s="144">
        <f t="shared" si="117"/>
        <v>4.3923148430618069</v>
      </c>
      <c r="AR216" s="144">
        <f t="shared" si="101"/>
        <v>31.075661807139404</v>
      </c>
      <c r="AS216" s="144">
        <f t="shared" si="102"/>
        <v>11.032503364821808</v>
      </c>
      <c r="AT216" s="144">
        <f t="shared" si="103"/>
        <v>-29.98</v>
      </c>
      <c r="AU216" s="144">
        <f t="shared" si="104"/>
        <v>-11.48</v>
      </c>
      <c r="AV216" s="144">
        <f t="shared" si="105"/>
        <v>-89.180145681486323</v>
      </c>
      <c r="AW216" s="144">
        <f t="shared" si="106"/>
        <v>49.701165016839184</v>
      </c>
      <c r="AX216" s="144">
        <f t="shared" si="100"/>
        <v>-38.830815492685922</v>
      </c>
      <c r="AZ216" s="15">
        <f t="shared" si="87"/>
        <v>30.58425632281639</v>
      </c>
      <c r="BA216" s="15">
        <f t="shared" si="88"/>
        <v>-4.0959915821333475</v>
      </c>
      <c r="BB216" s="15">
        <f t="shared" si="89"/>
        <v>-29.8</v>
      </c>
      <c r="BC216" s="15">
        <f t="shared" si="90"/>
        <v>-11.42</v>
      </c>
      <c r="BD216" s="15">
        <f t="shared" si="91"/>
        <v>-14.731735259316959</v>
      </c>
    </row>
    <row r="217" spans="1:56">
      <c r="A217" s="49">
        <v>681</v>
      </c>
      <c r="B217" s="53">
        <v>10</v>
      </c>
      <c r="C217" s="53">
        <v>10</v>
      </c>
      <c r="D217" s="11" t="s">
        <v>229</v>
      </c>
      <c r="E217" s="14">
        <v>3330</v>
      </c>
      <c r="F217" s="14">
        <v>3308</v>
      </c>
      <c r="G217" s="21">
        <v>3297</v>
      </c>
      <c r="H217" s="21">
        <v>3246</v>
      </c>
      <c r="I217" s="21"/>
      <c r="J217" s="15">
        <v>371221.84530391701</v>
      </c>
      <c r="K217" s="21">
        <v>373672.73274623655</v>
      </c>
      <c r="L217" s="131">
        <f t="shared" si="107"/>
        <v>744894.57805015356</v>
      </c>
      <c r="M217" s="131"/>
      <c r="N217" s="21">
        <v>335908.79838194582</v>
      </c>
      <c r="O217" s="21">
        <v>286714.98700340791</v>
      </c>
      <c r="P217" s="21">
        <v>-299608.91949372832</v>
      </c>
      <c r="Q217" s="15">
        <v>114777.8548221044</v>
      </c>
      <c r="R217" s="12">
        <f t="shared" si="108"/>
        <v>437792.7207137298</v>
      </c>
      <c r="S217" s="15"/>
      <c r="T217" s="15">
        <v>335908.79838194582</v>
      </c>
      <c r="U217" s="21">
        <v>228820.40699755811</v>
      </c>
      <c r="V217" s="21">
        <v>-98844.06</v>
      </c>
      <c r="W217" s="21">
        <v>-37849.560000000005</v>
      </c>
      <c r="X217" s="144">
        <f t="shared" si="109"/>
        <v>-299608.91949372832</v>
      </c>
      <c r="Y217" s="15">
        <f t="shared" si="96"/>
        <v>163864.74106051878</v>
      </c>
      <c r="Z217" s="12">
        <f t="shared" si="97"/>
        <v>292291.40694629436</v>
      </c>
      <c r="AA217" s="12"/>
      <c r="AB217" s="15">
        <v>335908.79838194582</v>
      </c>
      <c r="AC217" s="21">
        <v>171972.47196929672</v>
      </c>
      <c r="AD217" s="21">
        <v>-96730.8</v>
      </c>
      <c r="AE217" s="21">
        <v>-37069.32</v>
      </c>
      <c r="AF217" s="131">
        <f t="shared" si="118"/>
        <v>374081.15035124251</v>
      </c>
      <c r="AG217" s="164"/>
      <c r="AH217" s="15">
        <f t="shared" si="110"/>
        <v>111.4780316227979</v>
      </c>
      <c r="AI217" s="15">
        <f t="shared" si="111"/>
        <v>112.21403385772869</v>
      </c>
      <c r="AJ217" s="15">
        <f t="shared" si="112"/>
        <v>223.69206548052659</v>
      </c>
      <c r="AL217" s="144">
        <f t="shared" si="113"/>
        <v>101.54437677809729</v>
      </c>
      <c r="AM217" s="144">
        <f t="shared" si="114"/>
        <v>86.673212516145071</v>
      </c>
      <c r="AN217" s="144">
        <f t="shared" si="115"/>
        <v>-90.571015566423313</v>
      </c>
      <c r="AO217" s="144">
        <f t="shared" si="116"/>
        <v>34.69705405746808</v>
      </c>
      <c r="AP217" s="144">
        <f t="shared" si="117"/>
        <v>132.34362778528711</v>
      </c>
      <c r="AR217" s="144">
        <f t="shared" si="101"/>
        <v>101.88316602424806</v>
      </c>
      <c r="AS217" s="144">
        <f t="shared" si="102"/>
        <v>69.402610554309405</v>
      </c>
      <c r="AT217" s="144">
        <f t="shared" si="103"/>
        <v>-29.98</v>
      </c>
      <c r="AU217" s="144">
        <f t="shared" si="104"/>
        <v>-11.480000000000002</v>
      </c>
      <c r="AV217" s="144">
        <f t="shared" si="105"/>
        <v>-90.873193659001615</v>
      </c>
      <c r="AW217" s="144">
        <f t="shared" si="106"/>
        <v>49.701165016839177</v>
      </c>
      <c r="AX217" s="144">
        <f t="shared" si="100"/>
        <v>88.653747936395007</v>
      </c>
      <c r="AZ217" s="15">
        <f t="shared" si="87"/>
        <v>103.4839181706549</v>
      </c>
      <c r="BA217" s="15">
        <f t="shared" si="88"/>
        <v>52.979812683085868</v>
      </c>
      <c r="BB217" s="15">
        <f t="shared" si="89"/>
        <v>-29.8</v>
      </c>
      <c r="BC217" s="15">
        <f t="shared" si="90"/>
        <v>-11.42</v>
      </c>
      <c r="BD217" s="15">
        <f t="shared" si="91"/>
        <v>115.24373085374076</v>
      </c>
    </row>
    <row r="218" spans="1:56">
      <c r="A218" s="49">
        <v>683</v>
      </c>
      <c r="B218" s="53">
        <v>19</v>
      </c>
      <c r="C218" s="53">
        <v>19</v>
      </c>
      <c r="D218" s="11" t="s">
        <v>230</v>
      </c>
      <c r="E218" s="14">
        <v>3670</v>
      </c>
      <c r="F218" s="14">
        <v>3618</v>
      </c>
      <c r="G218" s="21">
        <v>3599</v>
      </c>
      <c r="H218" s="21">
        <v>3570</v>
      </c>
      <c r="I218" s="21"/>
      <c r="J218" s="15">
        <v>-388451.5013686202</v>
      </c>
      <c r="K218" s="21">
        <v>39568.52792225578</v>
      </c>
      <c r="L218" s="131">
        <f t="shared" si="107"/>
        <v>-348882.9734463644</v>
      </c>
      <c r="M218" s="131"/>
      <c r="N218" s="21">
        <v>-129120.03389231845</v>
      </c>
      <c r="O218" s="21">
        <v>142969.46351055618</v>
      </c>
      <c r="P218" s="21">
        <v>-327685.93431931955</v>
      </c>
      <c r="Q218" s="15">
        <v>125533.94157991951</v>
      </c>
      <c r="R218" s="12">
        <f t="shared" si="108"/>
        <v>-188302.56312116233</v>
      </c>
      <c r="S218" s="15"/>
      <c r="T218" s="15">
        <v>-129120.03389231845</v>
      </c>
      <c r="U218" s="21">
        <v>79649.454302223545</v>
      </c>
      <c r="V218" s="21">
        <v>-107898.02</v>
      </c>
      <c r="W218" s="21">
        <v>-41316.520000000004</v>
      </c>
      <c r="X218" s="144">
        <f t="shared" si="109"/>
        <v>-327685.93431931955</v>
      </c>
      <c r="Y218" s="15">
        <f t="shared" si="96"/>
        <v>178874.49289560423</v>
      </c>
      <c r="Z218" s="12">
        <f t="shared" si="97"/>
        <v>-347496.56101381022</v>
      </c>
      <c r="AA218" s="12"/>
      <c r="AB218" s="15">
        <v>-129120.03389231845</v>
      </c>
      <c r="AC218" s="21">
        <v>17474.173488363282</v>
      </c>
      <c r="AD218" s="21">
        <v>-106386</v>
      </c>
      <c r="AE218" s="21">
        <v>-40769.4</v>
      </c>
      <c r="AF218" s="131">
        <f t="shared" si="118"/>
        <v>-258801.26040395515</v>
      </c>
      <c r="AG218" s="164"/>
      <c r="AH218" s="15">
        <f t="shared" si="110"/>
        <v>-105.84509574076844</v>
      </c>
      <c r="AI218" s="15">
        <f t="shared" si="111"/>
        <v>10.781615237671875</v>
      </c>
      <c r="AJ218" s="15">
        <f t="shared" si="112"/>
        <v>-95.063480503096571</v>
      </c>
      <c r="AL218" s="144">
        <f t="shared" si="113"/>
        <v>-35.688234906666239</v>
      </c>
      <c r="AM218" s="144">
        <f t="shared" si="114"/>
        <v>39.516159068699885</v>
      </c>
      <c r="AN218" s="144">
        <f t="shared" si="115"/>
        <v>-90.571015566423313</v>
      </c>
      <c r="AO218" s="144">
        <f t="shared" si="116"/>
        <v>34.69705405746808</v>
      </c>
      <c r="AP218" s="144">
        <f t="shared" si="117"/>
        <v>-52.046037346921594</v>
      </c>
      <c r="AR218" s="144">
        <f t="shared" si="101"/>
        <v>-35.876641815037075</v>
      </c>
      <c r="AS218" s="144">
        <f t="shared" si="102"/>
        <v>22.130995916149914</v>
      </c>
      <c r="AT218" s="144">
        <f t="shared" si="103"/>
        <v>-29.98</v>
      </c>
      <c r="AU218" s="144">
        <f t="shared" si="104"/>
        <v>-11.48</v>
      </c>
      <c r="AV218" s="144">
        <f t="shared" si="105"/>
        <v>-91.049162078166034</v>
      </c>
      <c r="AW218" s="144">
        <f t="shared" si="106"/>
        <v>49.701165016839184</v>
      </c>
      <c r="AX218" s="144">
        <f t="shared" si="100"/>
        <v>-96.553642960214006</v>
      </c>
      <c r="AZ218" s="15">
        <f t="shared" si="87"/>
        <v>-36.168076720537378</v>
      </c>
      <c r="BA218" s="15">
        <f t="shared" si="88"/>
        <v>4.8947264673286499</v>
      </c>
      <c r="BB218" s="15">
        <f t="shared" si="89"/>
        <v>-29.8</v>
      </c>
      <c r="BC218" s="15">
        <f t="shared" si="90"/>
        <v>-11.42</v>
      </c>
      <c r="BD218" s="15">
        <f t="shared" si="91"/>
        <v>-72.493350253208732</v>
      </c>
    </row>
    <row r="219" spans="1:56">
      <c r="A219" s="49">
        <v>684</v>
      </c>
      <c r="B219" s="53">
        <v>4</v>
      </c>
      <c r="C219" s="53">
        <v>4</v>
      </c>
      <c r="D219" s="11" t="s">
        <v>231</v>
      </c>
      <c r="E219" s="14">
        <v>38959</v>
      </c>
      <c r="F219" s="14">
        <v>38667</v>
      </c>
      <c r="G219" s="21">
        <v>38832</v>
      </c>
      <c r="H219" s="21">
        <v>38968</v>
      </c>
      <c r="I219" s="21"/>
      <c r="J219" s="15">
        <v>4224861.5882231388</v>
      </c>
      <c r="K219" s="21">
        <v>4584242.9445898756</v>
      </c>
      <c r="L219" s="131">
        <f t="shared" si="107"/>
        <v>8809104.5328130145</v>
      </c>
      <c r="M219" s="131"/>
      <c r="N219" s="21">
        <v>-324383.78114465909</v>
      </c>
      <c r="O219" s="21">
        <v>809991.02204050089</v>
      </c>
      <c r="P219" s="21">
        <v>-3502109.4589068904</v>
      </c>
      <c r="Q219" s="15">
        <v>1341630.9892401183</v>
      </c>
      <c r="R219" s="12">
        <f t="shared" si="108"/>
        <v>-1674871.2287709303</v>
      </c>
      <c r="S219" s="15"/>
      <c r="T219" s="15">
        <v>-324383.78114465909</v>
      </c>
      <c r="U219" s="21">
        <v>133264.98664564223</v>
      </c>
      <c r="V219" s="21">
        <v>-1164183.3600000001</v>
      </c>
      <c r="W219" s="21">
        <v>-445791.36000000004</v>
      </c>
      <c r="X219" s="144">
        <f t="shared" si="109"/>
        <v>-3502109.4589068904</v>
      </c>
      <c r="Y219" s="15">
        <f t="shared" si="96"/>
        <v>1929995.6399338993</v>
      </c>
      <c r="Z219" s="12">
        <f t="shared" si="97"/>
        <v>-3373207.3334720079</v>
      </c>
      <c r="AA219" s="12"/>
      <c r="AB219" s="15">
        <v>-324383.78114465909</v>
      </c>
      <c r="AC219" s="21">
        <v>-163434.24288591294</v>
      </c>
      <c r="AD219" s="21">
        <v>-1161246.4000000001</v>
      </c>
      <c r="AE219" s="21">
        <v>-445014.56</v>
      </c>
      <c r="AF219" s="131">
        <f t="shared" si="118"/>
        <v>-2094078.9840305722</v>
      </c>
      <c r="AG219" s="164"/>
      <c r="AH219" s="15">
        <f t="shared" si="110"/>
        <v>108.44378932270179</v>
      </c>
      <c r="AI219" s="15">
        <f t="shared" si="111"/>
        <v>117.66839355706963</v>
      </c>
      <c r="AJ219" s="15">
        <f t="shared" si="112"/>
        <v>226.11218287977141</v>
      </c>
      <c r="AL219" s="144">
        <f t="shared" si="113"/>
        <v>-8.3891633988842962</v>
      </c>
      <c r="AM219" s="144">
        <f t="shared" si="114"/>
        <v>20.947863088434605</v>
      </c>
      <c r="AN219" s="144">
        <f t="shared" si="115"/>
        <v>-90.571015566423313</v>
      </c>
      <c r="AO219" s="144">
        <f t="shared" si="116"/>
        <v>34.69705405746808</v>
      </c>
      <c r="AP219" s="144">
        <f t="shared" si="117"/>
        <v>-43.315261819404924</v>
      </c>
      <c r="AR219" s="144">
        <f t="shared" si="101"/>
        <v>-8.353517231784588</v>
      </c>
      <c r="AS219" s="144">
        <f t="shared" si="102"/>
        <v>3.4318342255264276</v>
      </c>
      <c r="AT219" s="144">
        <f t="shared" si="103"/>
        <v>-29.980000000000004</v>
      </c>
      <c r="AU219" s="144">
        <f t="shared" si="104"/>
        <v>-11.48</v>
      </c>
      <c r="AV219" s="144">
        <f t="shared" si="105"/>
        <v>-90.186172715978842</v>
      </c>
      <c r="AW219" s="144">
        <f t="shared" si="106"/>
        <v>49.701165016839184</v>
      </c>
      <c r="AX219" s="144">
        <f t="shared" si="100"/>
        <v>-86.866690705397815</v>
      </c>
      <c r="AZ219" s="15">
        <f t="shared" si="87"/>
        <v>-8.3243630965063407</v>
      </c>
      <c r="BA219" s="15">
        <f t="shared" si="88"/>
        <v>-4.1940628948345555</v>
      </c>
      <c r="BB219" s="15">
        <f t="shared" si="89"/>
        <v>-29.800000000000004</v>
      </c>
      <c r="BC219" s="15">
        <f t="shared" si="90"/>
        <v>-11.42</v>
      </c>
      <c r="BD219" s="15">
        <f t="shared" si="91"/>
        <v>-53.738425991340904</v>
      </c>
    </row>
    <row r="220" spans="1:56">
      <c r="A220" s="49">
        <v>686</v>
      </c>
      <c r="B220" s="53">
        <v>11</v>
      </c>
      <c r="C220" s="53">
        <v>11</v>
      </c>
      <c r="D220" s="11" t="s">
        <v>232</v>
      </c>
      <c r="E220" s="14">
        <v>3033</v>
      </c>
      <c r="F220" s="14">
        <v>2964</v>
      </c>
      <c r="G220" s="21">
        <v>2933</v>
      </c>
      <c r="H220" s="21">
        <v>2935</v>
      </c>
      <c r="I220" s="21"/>
      <c r="J220" s="15">
        <v>-437443.22531851195</v>
      </c>
      <c r="K220" s="21">
        <v>-426852.19623817643</v>
      </c>
      <c r="L220" s="131">
        <f t="shared" si="107"/>
        <v>-864295.42155668838</v>
      </c>
      <c r="M220" s="131"/>
      <c r="N220" s="21">
        <v>-180845.56850963301</v>
      </c>
      <c r="O220" s="21">
        <v>-223914.84800246346</v>
      </c>
      <c r="P220" s="21">
        <v>-268452.4901388787</v>
      </c>
      <c r="Q220" s="15">
        <v>102842.06822633538</v>
      </c>
      <c r="R220" s="12">
        <f t="shared" si="108"/>
        <v>-570370.83842463978</v>
      </c>
      <c r="S220" s="15"/>
      <c r="T220" s="15">
        <v>-180845.56850963301</v>
      </c>
      <c r="U220" s="21">
        <v>-186868.95173200962</v>
      </c>
      <c r="V220" s="21">
        <v>-87931.34</v>
      </c>
      <c r="W220" s="21">
        <v>-33670.840000000004</v>
      </c>
      <c r="X220" s="144">
        <f t="shared" si="109"/>
        <v>-268452.4901388787</v>
      </c>
      <c r="Y220" s="15">
        <f t="shared" si="96"/>
        <v>145773.51699438933</v>
      </c>
      <c r="Z220" s="12">
        <f t="shared" si="97"/>
        <v>-611995.673386132</v>
      </c>
      <c r="AA220" s="12"/>
      <c r="AB220" s="15">
        <v>-180845.56850963301</v>
      </c>
      <c r="AC220" s="21">
        <v>-148885.25143689683</v>
      </c>
      <c r="AD220" s="21">
        <v>-87463</v>
      </c>
      <c r="AE220" s="21">
        <v>-33517.699999999997</v>
      </c>
      <c r="AF220" s="131">
        <f t="shared" si="118"/>
        <v>-450711.51994652982</v>
      </c>
      <c r="AG220" s="164"/>
      <c r="AH220" s="15">
        <f t="shared" si="110"/>
        <v>-144.22790152275368</v>
      </c>
      <c r="AI220" s="15">
        <f t="shared" si="111"/>
        <v>-140.7359697455247</v>
      </c>
      <c r="AJ220" s="15">
        <f t="shared" si="112"/>
        <v>-284.96387126827841</v>
      </c>
      <c r="AL220" s="144">
        <f t="shared" si="113"/>
        <v>-61.014024463438936</v>
      </c>
      <c r="AM220" s="144">
        <f t="shared" si="114"/>
        <v>-75.544820513651644</v>
      </c>
      <c r="AN220" s="144">
        <f t="shared" si="115"/>
        <v>-90.571015566423313</v>
      </c>
      <c r="AO220" s="144">
        <f t="shared" si="116"/>
        <v>34.69705405746808</v>
      </c>
      <c r="AP220" s="144">
        <f t="shared" si="117"/>
        <v>-192.43280648604582</v>
      </c>
      <c r="AR220" s="144">
        <f t="shared" si="101"/>
        <v>-61.65890504931231</v>
      </c>
      <c r="AS220" s="144">
        <f t="shared" si="102"/>
        <v>-63.712564518243987</v>
      </c>
      <c r="AT220" s="144">
        <f t="shared" si="103"/>
        <v>-29.98</v>
      </c>
      <c r="AU220" s="144">
        <f t="shared" si="104"/>
        <v>-11.48</v>
      </c>
      <c r="AV220" s="144">
        <f t="shared" si="105"/>
        <v>-91.528295308175487</v>
      </c>
      <c r="AW220" s="144">
        <f t="shared" si="106"/>
        <v>49.701165016839184</v>
      </c>
      <c r="AX220" s="144">
        <f t="shared" si="100"/>
        <v>-208.65859985889259</v>
      </c>
      <c r="AZ220" s="15">
        <f t="shared" si="87"/>
        <v>-61.61688875967053</v>
      </c>
      <c r="BA220" s="15">
        <f t="shared" si="88"/>
        <v>-50.727513266404372</v>
      </c>
      <c r="BB220" s="15">
        <f t="shared" si="89"/>
        <v>-29.8</v>
      </c>
      <c r="BC220" s="15">
        <f t="shared" si="90"/>
        <v>-11.419999999999998</v>
      </c>
      <c r="BD220" s="15">
        <f t="shared" si="91"/>
        <v>-153.5644020260749</v>
      </c>
    </row>
    <row r="221" spans="1:56">
      <c r="A221" s="49">
        <v>687</v>
      </c>
      <c r="B221" s="53">
        <v>11</v>
      </c>
      <c r="C221" s="53">
        <v>11</v>
      </c>
      <c r="D221" s="11" t="s">
        <v>233</v>
      </c>
      <c r="E221" s="14">
        <v>1513</v>
      </c>
      <c r="F221" s="14">
        <v>1477</v>
      </c>
      <c r="G221" s="21">
        <v>1424</v>
      </c>
      <c r="H221" s="21">
        <v>1413</v>
      </c>
      <c r="I221" s="21"/>
      <c r="J221" s="15">
        <v>-184051.24712608245</v>
      </c>
      <c r="K221" s="21">
        <v>-280279.81793716457</v>
      </c>
      <c r="L221" s="131">
        <f t="shared" si="107"/>
        <v>-464331.06506324699</v>
      </c>
      <c r="M221" s="131"/>
      <c r="N221" s="21">
        <v>81211.573948834237</v>
      </c>
      <c r="O221" s="21">
        <v>-87563.051754543267</v>
      </c>
      <c r="P221" s="21">
        <v>-133773.38999160723</v>
      </c>
      <c r="Q221" s="15">
        <v>51247.548842880351</v>
      </c>
      <c r="R221" s="12">
        <f t="shared" si="108"/>
        <v>-88877.318954435905</v>
      </c>
      <c r="S221" s="15"/>
      <c r="T221" s="15">
        <v>81211.573948834237</v>
      </c>
      <c r="U221" s="21">
        <v>-69102.596696695648</v>
      </c>
      <c r="V221" s="21">
        <v>-42691.520000000004</v>
      </c>
      <c r="W221" s="21">
        <v>-16347.52</v>
      </c>
      <c r="X221" s="144">
        <f t="shared" si="109"/>
        <v>-133773.38999160723</v>
      </c>
      <c r="Y221" s="15">
        <f t="shared" si="96"/>
        <v>70774.458983979013</v>
      </c>
      <c r="Z221" s="12">
        <f t="shared" si="97"/>
        <v>-109928.99375548965</v>
      </c>
      <c r="AA221" s="12"/>
      <c r="AB221" s="15">
        <v>81211.573948834237</v>
      </c>
      <c r="AC221" s="21">
        <v>-50174.821617113463</v>
      </c>
      <c r="AD221" s="21">
        <v>-42107.4</v>
      </c>
      <c r="AE221" s="21">
        <v>-16136.46</v>
      </c>
      <c r="AF221" s="131">
        <f t="shared" si="118"/>
        <v>-27207.107668279226</v>
      </c>
      <c r="AG221" s="164"/>
      <c r="AH221" s="15">
        <f t="shared" si="110"/>
        <v>-121.64656122014702</v>
      </c>
      <c r="AI221" s="15">
        <f t="shared" si="111"/>
        <v>-185.24773161742536</v>
      </c>
      <c r="AJ221" s="15">
        <f t="shared" si="112"/>
        <v>-306.89429283757238</v>
      </c>
      <c r="AL221" s="144">
        <f t="shared" si="113"/>
        <v>54.984139437260822</v>
      </c>
      <c r="AM221" s="144">
        <f t="shared" si="114"/>
        <v>-59.28439522988711</v>
      </c>
      <c r="AN221" s="144">
        <f t="shared" si="115"/>
        <v>-90.571015566423313</v>
      </c>
      <c r="AO221" s="144">
        <f t="shared" si="116"/>
        <v>34.69705405746808</v>
      </c>
      <c r="AP221" s="144">
        <f t="shared" si="117"/>
        <v>-60.174217301581521</v>
      </c>
      <c r="AR221" s="144">
        <f t="shared" si="101"/>
        <v>57.030599683170109</v>
      </c>
      <c r="AS221" s="144">
        <f t="shared" si="102"/>
        <v>-48.527104421836832</v>
      </c>
      <c r="AT221" s="144">
        <f t="shared" si="103"/>
        <v>-29.980000000000004</v>
      </c>
      <c r="AU221" s="144">
        <f t="shared" si="104"/>
        <v>-11.48</v>
      </c>
      <c r="AV221" s="144">
        <f t="shared" si="105"/>
        <v>-93.941987353656756</v>
      </c>
      <c r="AW221" s="144">
        <f t="shared" si="106"/>
        <v>49.701165016839198</v>
      </c>
      <c r="AX221" s="144">
        <f t="shared" si="100"/>
        <v>-77.197327075484296</v>
      </c>
      <c r="AZ221" s="15">
        <f t="shared" si="87"/>
        <v>57.474574627625081</v>
      </c>
      <c r="BA221" s="15">
        <f t="shared" si="88"/>
        <v>-35.509427896046326</v>
      </c>
      <c r="BB221" s="15">
        <f t="shared" si="89"/>
        <v>-29.8</v>
      </c>
      <c r="BC221" s="15">
        <f t="shared" si="90"/>
        <v>-11.42</v>
      </c>
      <c r="BD221" s="15">
        <f t="shared" si="91"/>
        <v>-19.25485326842125</v>
      </c>
    </row>
    <row r="222" spans="1:56">
      <c r="A222" s="49">
        <v>689</v>
      </c>
      <c r="B222" s="53">
        <v>9</v>
      </c>
      <c r="C222" s="53">
        <v>9</v>
      </c>
      <c r="D222" s="11" t="s">
        <v>234</v>
      </c>
      <c r="E222" s="14">
        <v>3092</v>
      </c>
      <c r="F222" s="14">
        <v>3093</v>
      </c>
      <c r="G222" s="21">
        <v>3032</v>
      </c>
      <c r="H222" s="21">
        <v>3008</v>
      </c>
      <c r="I222" s="21"/>
      <c r="J222" s="15">
        <v>1478680.7573115446</v>
      </c>
      <c r="K222" s="21">
        <v>1022459.7179055756</v>
      </c>
      <c r="L222" s="131">
        <f t="shared" si="107"/>
        <v>2501140.4752171203</v>
      </c>
      <c r="M222" s="131"/>
      <c r="N222" s="21">
        <v>1376801.1554838896</v>
      </c>
      <c r="O222" s="21">
        <v>895345.04002921132</v>
      </c>
      <c r="P222" s="21">
        <v>-280136.15114694729</v>
      </c>
      <c r="Q222" s="15">
        <v>107317.98819974877</v>
      </c>
      <c r="R222" s="12">
        <f t="shared" si="108"/>
        <v>2099328.032565902</v>
      </c>
      <c r="S222" s="15"/>
      <c r="T222" s="15">
        <v>1376801.1554838896</v>
      </c>
      <c r="U222" s="21">
        <v>841213.25769605138</v>
      </c>
      <c r="V222" s="21">
        <v>-90899.36</v>
      </c>
      <c r="W222" s="21">
        <v>-34807.360000000001</v>
      </c>
      <c r="X222" s="144">
        <f t="shared" si="109"/>
        <v>-280136.15114694729</v>
      </c>
      <c r="Y222" s="15">
        <f t="shared" ref="Y222:Y253" si="119">G222/$G$10*277000000</f>
        <v>150693.93233105639</v>
      </c>
      <c r="Z222" s="12">
        <f t="shared" ref="Z222:Z253" si="120">SUM(T222:Y222)</f>
        <v>1962865.4743640502</v>
      </c>
      <c r="AA222" s="12"/>
      <c r="AB222" s="15">
        <v>1376801.1554838896</v>
      </c>
      <c r="AC222" s="21">
        <v>788060.09474489884</v>
      </c>
      <c r="AD222" s="21">
        <v>-89638.400000000009</v>
      </c>
      <c r="AE222" s="21">
        <v>-34351.360000000001</v>
      </c>
      <c r="AF222" s="131">
        <f t="shared" si="118"/>
        <v>2040871.4902287887</v>
      </c>
      <c r="AG222" s="164"/>
      <c r="AH222" s="15">
        <f t="shared" si="110"/>
        <v>478.22792927281523</v>
      </c>
      <c r="AI222" s="15">
        <f t="shared" si="111"/>
        <v>330.67908082327801</v>
      </c>
      <c r="AJ222" s="15">
        <f t="shared" si="112"/>
        <v>808.90701009609325</v>
      </c>
      <c r="AL222" s="144">
        <f t="shared" si="113"/>
        <v>445.13454752146447</v>
      </c>
      <c r="AM222" s="144">
        <f t="shared" si="114"/>
        <v>289.47463305179804</v>
      </c>
      <c r="AN222" s="144">
        <f t="shared" si="115"/>
        <v>-90.571015566423313</v>
      </c>
      <c r="AO222" s="144">
        <f t="shared" si="116"/>
        <v>34.69705405746808</v>
      </c>
      <c r="AP222" s="144">
        <f t="shared" si="117"/>
        <v>678.7352190643071</v>
      </c>
      <c r="AR222" s="144">
        <f t="shared" si="101"/>
        <v>454.09009085880263</v>
      </c>
      <c r="AS222" s="144">
        <f t="shared" si="102"/>
        <v>277.44500583642855</v>
      </c>
      <c r="AT222" s="144">
        <f t="shared" si="103"/>
        <v>-29.98</v>
      </c>
      <c r="AU222" s="144">
        <f t="shared" si="104"/>
        <v>-11.48</v>
      </c>
      <c r="AV222" s="144">
        <f t="shared" si="105"/>
        <v>-92.39318969226494</v>
      </c>
      <c r="AW222" s="144">
        <f t="shared" si="106"/>
        <v>49.701165016839177</v>
      </c>
      <c r="AX222" s="144">
        <f t="shared" ref="AX222:AX253" si="121">Z222/$G222</f>
        <v>647.38307201980547</v>
      </c>
      <c r="AZ222" s="15">
        <f t="shared" si="87"/>
        <v>457.71315009437819</v>
      </c>
      <c r="BA222" s="15">
        <f t="shared" si="88"/>
        <v>261.98806341253288</v>
      </c>
      <c r="BB222" s="15">
        <f t="shared" si="89"/>
        <v>-29.800000000000004</v>
      </c>
      <c r="BC222" s="15">
        <f t="shared" si="90"/>
        <v>-11.42</v>
      </c>
      <c r="BD222" s="15">
        <f t="shared" si="91"/>
        <v>678.4812135069111</v>
      </c>
    </row>
    <row r="223" spans="1:56">
      <c r="A223" s="49">
        <v>691</v>
      </c>
      <c r="B223" s="53">
        <v>17</v>
      </c>
      <c r="C223" s="53">
        <v>17</v>
      </c>
      <c r="D223" s="11" t="s">
        <v>235</v>
      </c>
      <c r="E223" s="14">
        <v>2690</v>
      </c>
      <c r="F223" s="14">
        <v>2636</v>
      </c>
      <c r="G223" s="21">
        <v>2598</v>
      </c>
      <c r="H223" s="21">
        <v>2556</v>
      </c>
      <c r="I223" s="21"/>
      <c r="J223" s="15">
        <v>538032.02669340617</v>
      </c>
      <c r="K223" s="21">
        <v>55127.68437012424</v>
      </c>
      <c r="L223" s="131">
        <f t="shared" si="107"/>
        <v>593159.71106353041</v>
      </c>
      <c r="M223" s="131"/>
      <c r="N223" s="21">
        <v>540346.54838544631</v>
      </c>
      <c r="O223" s="21">
        <v>5969.9586773742358</v>
      </c>
      <c r="P223" s="21">
        <v>-238745.19703309186</v>
      </c>
      <c r="Q223" s="15">
        <v>91461.434495485853</v>
      </c>
      <c r="R223" s="12">
        <f t="shared" si="108"/>
        <v>399032.7445252146</v>
      </c>
      <c r="S223" s="15"/>
      <c r="T223" s="15">
        <v>540346.54838544631</v>
      </c>
      <c r="U223" s="21">
        <v>-5381.9866216167047</v>
      </c>
      <c r="V223" s="21">
        <v>-77888.040000000008</v>
      </c>
      <c r="W223" s="21">
        <v>-29825.040000000001</v>
      </c>
      <c r="X223" s="144">
        <f t="shared" si="109"/>
        <v>-238745.19703309186</v>
      </c>
      <c r="Y223" s="15">
        <f t="shared" si="119"/>
        <v>129123.62671374819</v>
      </c>
      <c r="Z223" s="12">
        <f t="shared" si="120"/>
        <v>317629.91144448589</v>
      </c>
      <c r="AA223" s="12"/>
      <c r="AB223" s="15">
        <v>540346.54838544631</v>
      </c>
      <c r="AC223" s="21">
        <v>-11141.610785612189</v>
      </c>
      <c r="AD223" s="21">
        <v>-76168.800000000003</v>
      </c>
      <c r="AE223" s="21">
        <v>-29189.52</v>
      </c>
      <c r="AF223" s="131">
        <f t="shared" si="118"/>
        <v>423846.61759983416</v>
      </c>
      <c r="AG223" s="164"/>
      <c r="AH223" s="15">
        <f t="shared" si="110"/>
        <v>200.01190583397999</v>
      </c>
      <c r="AI223" s="15">
        <f t="shared" si="111"/>
        <v>20.493562962871465</v>
      </c>
      <c r="AJ223" s="15">
        <f t="shared" si="112"/>
        <v>220.50546879685146</v>
      </c>
      <c r="AL223" s="144">
        <f t="shared" si="113"/>
        <v>204.98730970616324</v>
      </c>
      <c r="AM223" s="144">
        <f t="shared" si="114"/>
        <v>2.2647794678961439</v>
      </c>
      <c r="AN223" s="144">
        <f t="shared" si="115"/>
        <v>-90.571015566423313</v>
      </c>
      <c r="AO223" s="144">
        <f t="shared" si="116"/>
        <v>34.69705405746808</v>
      </c>
      <c r="AP223" s="144">
        <f t="shared" si="117"/>
        <v>151.37812766510416</v>
      </c>
      <c r="AR223" s="144">
        <f t="shared" si="101"/>
        <v>207.98558444397472</v>
      </c>
      <c r="AS223" s="144">
        <f t="shared" si="102"/>
        <v>-2.0715883839941127</v>
      </c>
      <c r="AT223" s="144">
        <f t="shared" si="103"/>
        <v>-29.980000000000004</v>
      </c>
      <c r="AU223" s="144">
        <f t="shared" si="104"/>
        <v>-11.48</v>
      </c>
      <c r="AV223" s="144">
        <f t="shared" si="105"/>
        <v>-91.895764831829041</v>
      </c>
      <c r="AW223" s="144">
        <f t="shared" si="106"/>
        <v>49.701165016839184</v>
      </c>
      <c r="AX223" s="144">
        <f t="shared" si="121"/>
        <v>122.25939624499073</v>
      </c>
      <c r="AZ223" s="15">
        <f t="shared" ref="AZ223:AZ286" si="122">AB223/$H223</f>
        <v>211.40318794422782</v>
      </c>
      <c r="BA223" s="15">
        <f t="shared" ref="BA223:BA286" si="123">AC223/$H223</f>
        <v>-4.3590026547778518</v>
      </c>
      <c r="BB223" s="15">
        <f t="shared" ref="BB223:BB286" si="124">AD223/$H223</f>
        <v>-29.8</v>
      </c>
      <c r="BC223" s="15">
        <f t="shared" ref="BC223:BC286" si="125">AE223/$H223</f>
        <v>-11.42</v>
      </c>
      <c r="BD223" s="15">
        <f t="shared" ref="BD223:BD286" si="126">AF223/$H223</f>
        <v>165.82418528944999</v>
      </c>
    </row>
    <row r="224" spans="1:56">
      <c r="A224" s="49">
        <v>694</v>
      </c>
      <c r="B224" s="53">
        <v>5</v>
      </c>
      <c r="C224" s="53">
        <v>5</v>
      </c>
      <c r="D224" s="11" t="s">
        <v>236</v>
      </c>
      <c r="E224" s="14">
        <v>28521</v>
      </c>
      <c r="F224" s="14">
        <v>28349</v>
      </c>
      <c r="G224" s="21">
        <v>28483</v>
      </c>
      <c r="H224" s="21">
        <v>28643</v>
      </c>
      <c r="I224" s="21"/>
      <c r="J224" s="15">
        <v>182336.14887084407</v>
      </c>
      <c r="K224" s="21">
        <v>1703642.2988672403</v>
      </c>
      <c r="L224" s="131">
        <f t="shared" si="107"/>
        <v>1885978.4477380845</v>
      </c>
      <c r="M224" s="131"/>
      <c r="N224" s="21">
        <v>-1473514.3347520274</v>
      </c>
      <c r="O224" s="21">
        <v>56357.402221216857</v>
      </c>
      <c r="P224" s="21">
        <v>-2567597.7202925347</v>
      </c>
      <c r="Q224" s="15">
        <v>983626.78547516256</v>
      </c>
      <c r="R224" s="12">
        <f t="shared" si="108"/>
        <v>-3001127.8673481829</v>
      </c>
      <c r="S224" s="15"/>
      <c r="T224" s="15">
        <v>-1473514.3347520274</v>
      </c>
      <c r="U224" s="21">
        <v>-57880.856880201805</v>
      </c>
      <c r="V224" s="21">
        <v>-853920.34</v>
      </c>
      <c r="W224" s="21">
        <v>-326984.84000000003</v>
      </c>
      <c r="X224" s="144">
        <f t="shared" si="109"/>
        <v>-2567597.7202925347</v>
      </c>
      <c r="Y224" s="15">
        <f t="shared" si="119"/>
        <v>1415638.2831746305</v>
      </c>
      <c r="Z224" s="12">
        <f t="shared" si="120"/>
        <v>-3864259.808750134</v>
      </c>
      <c r="AA224" s="12"/>
      <c r="AB224" s="15">
        <v>-1473514.3347520274</v>
      </c>
      <c r="AC224" s="21">
        <v>-119823.03648001516</v>
      </c>
      <c r="AD224" s="21">
        <v>-853561.4</v>
      </c>
      <c r="AE224" s="21">
        <v>-327103.06</v>
      </c>
      <c r="AF224" s="131">
        <f t="shared" si="118"/>
        <v>-2774001.8312320425</v>
      </c>
      <c r="AG224" s="164"/>
      <c r="AH224" s="15">
        <f t="shared" si="110"/>
        <v>6.3930489418619292</v>
      </c>
      <c r="AI224" s="15">
        <f t="shared" si="111"/>
        <v>59.732909044817511</v>
      </c>
      <c r="AJ224" s="15">
        <f t="shared" si="112"/>
        <v>66.125957986679452</v>
      </c>
      <c r="AL224" s="144">
        <f t="shared" si="113"/>
        <v>-51.977647703694217</v>
      </c>
      <c r="AM224" s="144">
        <f t="shared" si="114"/>
        <v>1.9879855452120658</v>
      </c>
      <c r="AN224" s="144">
        <f t="shared" si="115"/>
        <v>-90.571015566423313</v>
      </c>
      <c r="AO224" s="144">
        <f t="shared" si="116"/>
        <v>34.69705405746808</v>
      </c>
      <c r="AP224" s="144">
        <f t="shared" si="117"/>
        <v>-105.86362366743741</v>
      </c>
      <c r="AR224" s="144">
        <f t="shared" si="101"/>
        <v>-51.733115709441684</v>
      </c>
      <c r="AS224" s="144">
        <f t="shared" si="102"/>
        <v>-2.0321194003511498</v>
      </c>
      <c r="AT224" s="144">
        <f t="shared" si="103"/>
        <v>-29.98</v>
      </c>
      <c r="AU224" s="144">
        <f t="shared" si="104"/>
        <v>-11.48</v>
      </c>
      <c r="AV224" s="144">
        <f t="shared" si="105"/>
        <v>-90.144918733719578</v>
      </c>
      <c r="AW224" s="144">
        <f t="shared" si="106"/>
        <v>49.701165016839184</v>
      </c>
      <c r="AX224" s="144">
        <f t="shared" si="121"/>
        <v>-135.66898882667323</v>
      </c>
      <c r="AZ224" s="15">
        <f t="shared" si="122"/>
        <v>-51.444134160249533</v>
      </c>
      <c r="BA224" s="15">
        <f t="shared" si="123"/>
        <v>-4.1833270425589202</v>
      </c>
      <c r="BB224" s="15">
        <f t="shared" si="124"/>
        <v>-29.8</v>
      </c>
      <c r="BC224" s="15">
        <f t="shared" si="125"/>
        <v>-11.42</v>
      </c>
      <c r="BD224" s="15">
        <f t="shared" si="126"/>
        <v>-96.847461202808447</v>
      </c>
    </row>
    <row r="225" spans="1:56">
      <c r="A225" s="49">
        <v>697</v>
      </c>
      <c r="B225" s="53">
        <v>18</v>
      </c>
      <c r="C225" s="53">
        <v>18</v>
      </c>
      <c r="D225" s="11" t="s">
        <v>237</v>
      </c>
      <c r="E225" s="14">
        <v>1210</v>
      </c>
      <c r="F225" s="14">
        <v>1174</v>
      </c>
      <c r="G225" s="21">
        <v>1164</v>
      </c>
      <c r="H225" s="21">
        <v>1163</v>
      </c>
      <c r="I225" s="21"/>
      <c r="J225" s="15">
        <v>-130762.00988030998</v>
      </c>
      <c r="K225" s="21">
        <v>-75527.227030838651</v>
      </c>
      <c r="L225" s="131">
        <f t="shared" si="107"/>
        <v>-206289.23691114865</v>
      </c>
      <c r="M225" s="131"/>
      <c r="N225" s="21">
        <v>-129552.52919706824</v>
      </c>
      <c r="O225" s="21">
        <v>-62136.642070308364</v>
      </c>
      <c r="P225" s="21">
        <v>-106330.37227498097</v>
      </c>
      <c r="Q225" s="15">
        <v>40734.341463467528</v>
      </c>
      <c r="R225" s="12">
        <f t="shared" si="108"/>
        <v>-257285.20207889006</v>
      </c>
      <c r="S225" s="15"/>
      <c r="T225" s="15">
        <v>-129552.52919706824</v>
      </c>
      <c r="U225" s="21">
        <v>-47463.267501646813</v>
      </c>
      <c r="V225" s="21">
        <v>-34896.720000000001</v>
      </c>
      <c r="W225" s="21">
        <v>-13362.720000000001</v>
      </c>
      <c r="X225" s="144">
        <f t="shared" si="109"/>
        <v>-106330.37227498097</v>
      </c>
      <c r="Y225" s="15">
        <f t="shared" si="119"/>
        <v>57852.156079600813</v>
      </c>
      <c r="Z225" s="12">
        <f t="shared" si="120"/>
        <v>-273753.45289409522</v>
      </c>
      <c r="AA225" s="12"/>
      <c r="AB225" s="15">
        <v>-129552.52919706824</v>
      </c>
      <c r="AC225" s="21">
        <v>-32418.441541301858</v>
      </c>
      <c r="AD225" s="21">
        <v>-34657.4</v>
      </c>
      <c r="AE225" s="21">
        <v>-13281.46</v>
      </c>
      <c r="AF225" s="131">
        <f t="shared" si="118"/>
        <v>-209909.83073837007</v>
      </c>
      <c r="AG225" s="164"/>
      <c r="AH225" s="15">
        <f t="shared" si="110"/>
        <v>-108.06777676058677</v>
      </c>
      <c r="AI225" s="15">
        <f t="shared" si="111"/>
        <v>-62.419195893255086</v>
      </c>
      <c r="AJ225" s="15">
        <f t="shared" si="112"/>
        <v>-170.48697265384186</v>
      </c>
      <c r="AL225" s="144">
        <f t="shared" si="113"/>
        <v>-110.35138773174467</v>
      </c>
      <c r="AM225" s="144">
        <f t="shared" si="114"/>
        <v>-52.927293075220071</v>
      </c>
      <c r="AN225" s="144">
        <f t="shared" si="115"/>
        <v>-90.571015566423313</v>
      </c>
      <c r="AO225" s="144">
        <f t="shared" si="116"/>
        <v>34.69705405746808</v>
      </c>
      <c r="AP225" s="144">
        <f t="shared" si="117"/>
        <v>-219.15264231591999</v>
      </c>
      <c r="AR225" s="144">
        <f t="shared" si="101"/>
        <v>-111.29942370882152</v>
      </c>
      <c r="AS225" s="144">
        <f t="shared" si="102"/>
        <v>-40.776003008287638</v>
      </c>
      <c r="AT225" s="144">
        <f t="shared" si="103"/>
        <v>-29.98</v>
      </c>
      <c r="AU225" s="144">
        <f t="shared" si="104"/>
        <v>-11.48</v>
      </c>
      <c r="AV225" s="144">
        <f t="shared" si="105"/>
        <v>-91.34911707472591</v>
      </c>
      <c r="AW225" s="144">
        <f t="shared" si="106"/>
        <v>49.701165016839184</v>
      </c>
      <c r="AX225" s="144">
        <f t="shared" si="121"/>
        <v>-235.1833787749959</v>
      </c>
      <c r="AZ225" s="15">
        <f t="shared" si="122"/>
        <v>-111.395123987161</v>
      </c>
      <c r="BA225" s="15">
        <f t="shared" si="123"/>
        <v>-27.874842253913894</v>
      </c>
      <c r="BB225" s="15">
        <f t="shared" si="124"/>
        <v>-29.8</v>
      </c>
      <c r="BC225" s="15">
        <f t="shared" si="125"/>
        <v>-11.42</v>
      </c>
      <c r="BD225" s="15">
        <f t="shared" si="126"/>
        <v>-180.48996624107488</v>
      </c>
    </row>
    <row r="226" spans="1:56">
      <c r="A226" s="49">
        <v>698</v>
      </c>
      <c r="B226" s="53">
        <v>19</v>
      </c>
      <c r="C226" s="53">
        <v>19</v>
      </c>
      <c r="D226" s="11" t="s">
        <v>238</v>
      </c>
      <c r="E226" s="14">
        <v>64180</v>
      </c>
      <c r="F226" s="14">
        <v>64535</v>
      </c>
      <c r="G226" s="21">
        <v>65286</v>
      </c>
      <c r="H226" s="21">
        <v>65722</v>
      </c>
      <c r="I226" s="21"/>
      <c r="J226" s="15">
        <v>-18309719.873889558</v>
      </c>
      <c r="K226" s="21">
        <v>-11865842.428295489</v>
      </c>
      <c r="L226" s="131">
        <f t="shared" si="107"/>
        <v>-30175562.302185047</v>
      </c>
      <c r="M226" s="131"/>
      <c r="N226" s="21">
        <v>-18170790.172582045</v>
      </c>
      <c r="O226" s="21">
        <v>-11070725.067709833</v>
      </c>
      <c r="P226" s="21">
        <v>-5845000.4895791281</v>
      </c>
      <c r="Q226" s="15">
        <v>2239174.3835987025</v>
      </c>
      <c r="R226" s="12">
        <f t="shared" si="108"/>
        <v>-32847341.346272301</v>
      </c>
      <c r="S226" s="15"/>
      <c r="T226" s="15">
        <v>-18170790.172582045</v>
      </c>
      <c r="U226" s="21">
        <v>-10264126.917975103</v>
      </c>
      <c r="V226" s="21">
        <v>-1957274.28</v>
      </c>
      <c r="W226" s="21">
        <v>-749483.28</v>
      </c>
      <c r="X226" s="144">
        <f t="shared" si="109"/>
        <v>-5845000.4895791281</v>
      </c>
      <c r="Y226" s="15">
        <f t="shared" si="119"/>
        <v>3244790.2592893634</v>
      </c>
      <c r="Z226" s="12">
        <f t="shared" si="120"/>
        <v>-33741884.880846918</v>
      </c>
      <c r="AA226" s="12"/>
      <c r="AB226" s="15">
        <v>-18170790.172582045</v>
      </c>
      <c r="AC226" s="21">
        <v>-9437110.0156319514</v>
      </c>
      <c r="AD226" s="21">
        <v>-1958515.6</v>
      </c>
      <c r="AE226" s="21">
        <v>-750545.24</v>
      </c>
      <c r="AF226" s="131">
        <f t="shared" si="118"/>
        <v>-30316961.028213996</v>
      </c>
      <c r="AG226" s="164"/>
      <c r="AH226" s="15">
        <f t="shared" si="110"/>
        <v>-285.28700333265124</v>
      </c>
      <c r="AI226" s="15">
        <f t="shared" si="111"/>
        <v>-184.8838022482937</v>
      </c>
      <c r="AJ226" s="15">
        <f t="shared" si="112"/>
        <v>-470.17080558094494</v>
      </c>
      <c r="AL226" s="144">
        <f t="shared" si="113"/>
        <v>-281.56488994471289</v>
      </c>
      <c r="AM226" s="144">
        <f t="shared" si="114"/>
        <v>-171.5460613265644</v>
      </c>
      <c r="AN226" s="144">
        <f t="shared" si="115"/>
        <v>-90.571015566423313</v>
      </c>
      <c r="AO226" s="144">
        <f t="shared" si="116"/>
        <v>34.69705405746808</v>
      </c>
      <c r="AP226" s="144">
        <f t="shared" si="117"/>
        <v>-508.98491278023243</v>
      </c>
      <c r="AR226" s="144">
        <f t="shared" si="101"/>
        <v>-278.32598371139363</v>
      </c>
      <c r="AS226" s="144">
        <f t="shared" si="102"/>
        <v>-157.2178861926769</v>
      </c>
      <c r="AT226" s="144">
        <f t="shared" si="103"/>
        <v>-29.98</v>
      </c>
      <c r="AU226" s="144">
        <f t="shared" si="104"/>
        <v>-11.48</v>
      </c>
      <c r="AV226" s="144">
        <f t="shared" si="105"/>
        <v>-89.52915616792464</v>
      </c>
      <c r="AW226" s="144">
        <f t="shared" si="106"/>
        <v>49.701165016839191</v>
      </c>
      <c r="AX226" s="144">
        <f t="shared" si="121"/>
        <v>-516.83186105515608</v>
      </c>
      <c r="AZ226" s="15">
        <f t="shared" si="122"/>
        <v>-276.47956806825789</v>
      </c>
      <c r="BA226" s="15">
        <f t="shared" si="123"/>
        <v>-143.59133951541267</v>
      </c>
      <c r="BB226" s="15">
        <f t="shared" si="124"/>
        <v>-29.8</v>
      </c>
      <c r="BC226" s="15">
        <f t="shared" si="125"/>
        <v>-11.42</v>
      </c>
      <c r="BD226" s="15">
        <f t="shared" si="126"/>
        <v>-461.29090758367056</v>
      </c>
    </row>
    <row r="227" spans="1:56">
      <c r="A227" s="49">
        <v>700</v>
      </c>
      <c r="B227" s="53">
        <v>9</v>
      </c>
      <c r="C227" s="53">
        <v>9</v>
      </c>
      <c r="D227" s="11" t="s">
        <v>239</v>
      </c>
      <c r="E227" s="14">
        <v>4913</v>
      </c>
      <c r="F227" s="14">
        <v>4842</v>
      </c>
      <c r="G227" s="21">
        <v>4758</v>
      </c>
      <c r="H227" s="21">
        <v>4733</v>
      </c>
      <c r="I227" s="21"/>
      <c r="J227" s="15">
        <v>242837.30904163822</v>
      </c>
      <c r="K227" s="21">
        <v>508720.88065454521</v>
      </c>
      <c r="L227" s="131">
        <f t="shared" si="107"/>
        <v>751558.18969618343</v>
      </c>
      <c r="M227" s="131"/>
      <c r="N227" s="21">
        <v>262424.35537567706</v>
      </c>
      <c r="O227" s="21">
        <v>428777.55756141309</v>
      </c>
      <c r="P227" s="21">
        <v>-438544.85737262166</v>
      </c>
      <c r="Q227" s="15">
        <v>168003.13574626044</v>
      </c>
      <c r="R227" s="12">
        <f t="shared" si="108"/>
        <v>420660.1913107289</v>
      </c>
      <c r="S227" s="15"/>
      <c r="T227" s="15">
        <v>262424.35537567706</v>
      </c>
      <c r="U227" s="21">
        <v>344035.85369553498</v>
      </c>
      <c r="V227" s="21">
        <v>-142644.84</v>
      </c>
      <c r="W227" s="21">
        <v>-54621.840000000004</v>
      </c>
      <c r="X227" s="144">
        <f t="shared" si="109"/>
        <v>-438544.85737262166</v>
      </c>
      <c r="Y227" s="15">
        <f t="shared" si="119"/>
        <v>236478.14315012086</v>
      </c>
      <c r="Z227" s="12">
        <f t="shared" si="120"/>
        <v>207126.81484871119</v>
      </c>
      <c r="AA227" s="12"/>
      <c r="AB227" s="15">
        <v>262424.35537567706</v>
      </c>
      <c r="AC227" s="21">
        <v>260826.14952176184</v>
      </c>
      <c r="AD227" s="21">
        <v>-141043.4</v>
      </c>
      <c r="AE227" s="21">
        <v>-54050.86</v>
      </c>
      <c r="AF227" s="131">
        <f t="shared" si="118"/>
        <v>328156.24489743891</v>
      </c>
      <c r="AG227" s="164"/>
      <c r="AH227" s="15">
        <f t="shared" si="110"/>
        <v>49.427500313787547</v>
      </c>
      <c r="AI227" s="15">
        <f t="shared" si="111"/>
        <v>103.5458743445034</v>
      </c>
      <c r="AJ227" s="15">
        <f t="shared" si="112"/>
        <v>152.97337465829094</v>
      </c>
      <c r="AL227" s="144">
        <f t="shared" si="113"/>
        <v>54.197512469160898</v>
      </c>
      <c r="AM227" s="144">
        <f t="shared" si="114"/>
        <v>88.553811970552061</v>
      </c>
      <c r="AN227" s="144">
        <f t="shared" si="115"/>
        <v>-90.571015566423313</v>
      </c>
      <c r="AO227" s="144">
        <f t="shared" si="116"/>
        <v>34.69705405746808</v>
      </c>
      <c r="AP227" s="144">
        <f t="shared" si="117"/>
        <v>86.877362930757727</v>
      </c>
      <c r="AR227" s="144">
        <f t="shared" si="101"/>
        <v>55.154341188666891</v>
      </c>
      <c r="AS227" s="144">
        <f t="shared" si="102"/>
        <v>72.30682086917507</v>
      </c>
      <c r="AT227" s="144">
        <f t="shared" si="103"/>
        <v>-29.98</v>
      </c>
      <c r="AU227" s="144">
        <f t="shared" si="104"/>
        <v>-11.48</v>
      </c>
      <c r="AV227" s="144">
        <f t="shared" si="105"/>
        <v>-92.169999447797736</v>
      </c>
      <c r="AW227" s="144">
        <f t="shared" si="106"/>
        <v>49.701165016839191</v>
      </c>
      <c r="AX227" s="144">
        <f t="shared" si="121"/>
        <v>43.532327626883394</v>
      </c>
      <c r="AZ227" s="15">
        <f t="shared" si="122"/>
        <v>55.445669844850421</v>
      </c>
      <c r="BA227" s="15">
        <f t="shared" si="123"/>
        <v>55.107996941001865</v>
      </c>
      <c r="BB227" s="15">
        <f t="shared" si="124"/>
        <v>-29.799999999999997</v>
      </c>
      <c r="BC227" s="15">
        <f t="shared" si="125"/>
        <v>-11.42</v>
      </c>
      <c r="BD227" s="15">
        <f t="shared" si="126"/>
        <v>69.333666785852301</v>
      </c>
    </row>
    <row r="228" spans="1:56">
      <c r="A228" s="49">
        <v>702</v>
      </c>
      <c r="B228" s="53">
        <v>6</v>
      </c>
      <c r="C228" s="53">
        <v>6</v>
      </c>
      <c r="D228" s="11" t="s">
        <v>240</v>
      </c>
      <c r="E228" s="14">
        <v>4155</v>
      </c>
      <c r="F228" s="14">
        <v>4114</v>
      </c>
      <c r="G228" s="21">
        <v>4124</v>
      </c>
      <c r="H228" s="21">
        <v>4039</v>
      </c>
      <c r="I228" s="21"/>
      <c r="J228" s="15">
        <v>595501.04167854588</v>
      </c>
      <c r="K228" s="21">
        <v>219068.59101016991</v>
      </c>
      <c r="L228" s="131">
        <f t="shared" si="107"/>
        <v>814569.63268871582</v>
      </c>
      <c r="M228" s="131"/>
      <c r="N228" s="21">
        <v>631630.07506514434</v>
      </c>
      <c r="O228" s="21">
        <v>164224.75068798894</v>
      </c>
      <c r="P228" s="21">
        <v>-372609.15804026549</v>
      </c>
      <c r="Q228" s="15">
        <v>142743.68039242367</v>
      </c>
      <c r="R228" s="12">
        <f t="shared" si="108"/>
        <v>565989.34810529149</v>
      </c>
      <c r="S228" s="15"/>
      <c r="T228" s="15">
        <v>631630.07506514434</v>
      </c>
      <c r="U228" s="21">
        <v>92224.054755683654</v>
      </c>
      <c r="V228" s="21">
        <v>-123637.52</v>
      </c>
      <c r="W228" s="21">
        <v>-47343.520000000004</v>
      </c>
      <c r="X228" s="144">
        <f t="shared" si="109"/>
        <v>-372609.15804026549</v>
      </c>
      <c r="Y228" s="15">
        <f t="shared" si="119"/>
        <v>204967.6045294448</v>
      </c>
      <c r="Z228" s="12">
        <f t="shared" si="120"/>
        <v>385231.53631000721</v>
      </c>
      <c r="AA228" s="12"/>
      <c r="AB228" s="15">
        <v>631630.07506514434</v>
      </c>
      <c r="AC228" s="21">
        <v>21525.020684865212</v>
      </c>
      <c r="AD228" s="21">
        <v>-120362.2</v>
      </c>
      <c r="AE228" s="21">
        <v>-46125.38</v>
      </c>
      <c r="AF228" s="131">
        <f t="shared" si="118"/>
        <v>486667.51575000957</v>
      </c>
      <c r="AG228" s="164"/>
      <c r="AH228" s="15">
        <f t="shared" si="110"/>
        <v>143.3215503438137</v>
      </c>
      <c r="AI228" s="15">
        <f t="shared" si="111"/>
        <v>52.724089292459666</v>
      </c>
      <c r="AJ228" s="15">
        <f t="shared" si="112"/>
        <v>196.04563963627336</v>
      </c>
      <c r="AL228" s="144">
        <f t="shared" si="113"/>
        <v>153.53186073532919</v>
      </c>
      <c r="AM228" s="144">
        <f t="shared" si="114"/>
        <v>39.918510133201003</v>
      </c>
      <c r="AN228" s="144">
        <f t="shared" si="115"/>
        <v>-90.571015566423313</v>
      </c>
      <c r="AO228" s="144">
        <f t="shared" si="116"/>
        <v>34.69705405746808</v>
      </c>
      <c r="AP228" s="144">
        <f t="shared" si="117"/>
        <v>137.576409359575</v>
      </c>
      <c r="AR228" s="144">
        <f t="shared" si="101"/>
        <v>153.15957203325519</v>
      </c>
      <c r="AS228" s="144">
        <f t="shared" si="102"/>
        <v>22.36276788450137</v>
      </c>
      <c r="AT228" s="144">
        <f t="shared" si="103"/>
        <v>-29.98</v>
      </c>
      <c r="AU228" s="144">
        <f t="shared" si="104"/>
        <v>-11.48</v>
      </c>
      <c r="AV228" s="144">
        <f t="shared" si="105"/>
        <v>-90.351396227028488</v>
      </c>
      <c r="AW228" s="144">
        <f t="shared" si="106"/>
        <v>49.701165016839184</v>
      </c>
      <c r="AX228" s="144">
        <f t="shared" si="121"/>
        <v>93.412108707567214</v>
      </c>
      <c r="AZ228" s="15">
        <f t="shared" si="122"/>
        <v>156.38278659696567</v>
      </c>
      <c r="BA228" s="15">
        <f t="shared" si="123"/>
        <v>5.3292945493600428</v>
      </c>
      <c r="BB228" s="15">
        <f t="shared" si="124"/>
        <v>-29.8</v>
      </c>
      <c r="BC228" s="15">
        <f t="shared" si="125"/>
        <v>-11.42</v>
      </c>
      <c r="BD228" s="15">
        <f t="shared" si="126"/>
        <v>120.49208114632572</v>
      </c>
    </row>
    <row r="229" spans="1:56">
      <c r="A229" s="49">
        <v>704</v>
      </c>
      <c r="B229" s="53">
        <v>2</v>
      </c>
      <c r="C229" s="53">
        <v>2</v>
      </c>
      <c r="D229" s="11" t="s">
        <v>241</v>
      </c>
      <c r="E229" s="14">
        <v>6379</v>
      </c>
      <c r="F229" s="14">
        <v>6428</v>
      </c>
      <c r="G229" s="21">
        <v>6436</v>
      </c>
      <c r="H229" s="21">
        <v>6418</v>
      </c>
      <c r="I229" s="21"/>
      <c r="J229" s="15">
        <v>454971.36601067602</v>
      </c>
      <c r="K229" s="21">
        <v>-5509.4448884603189</v>
      </c>
      <c r="L229" s="131">
        <f t="shared" si="107"/>
        <v>449461.92112221569</v>
      </c>
      <c r="M229" s="131"/>
      <c r="N229" s="21">
        <v>919069.55215610692</v>
      </c>
      <c r="O229" s="21">
        <v>181084.63277539014</v>
      </c>
      <c r="P229" s="21">
        <v>-582190.48806096904</v>
      </c>
      <c r="Q229" s="15">
        <v>223032.66348140483</v>
      </c>
      <c r="R229" s="12">
        <f t="shared" si="108"/>
        <v>740996.36035193293</v>
      </c>
      <c r="S229" s="15"/>
      <c r="T229" s="15">
        <v>919069.55215610692</v>
      </c>
      <c r="U229" s="21">
        <v>68585.733054228665</v>
      </c>
      <c r="V229" s="21">
        <v>-192951.28</v>
      </c>
      <c r="W229" s="21">
        <v>-73885.279999999999</v>
      </c>
      <c r="X229" s="144">
        <f t="shared" si="109"/>
        <v>-582190.48806096904</v>
      </c>
      <c r="Y229" s="15">
        <f t="shared" si="119"/>
        <v>319876.69804837694</v>
      </c>
      <c r="Z229" s="12">
        <f t="shared" si="120"/>
        <v>458504.93519774347</v>
      </c>
      <c r="AA229" s="12"/>
      <c r="AB229" s="15">
        <v>919069.55215610692</v>
      </c>
      <c r="AC229" s="21">
        <v>-27169.299745794822</v>
      </c>
      <c r="AD229" s="21">
        <v>-191256.4</v>
      </c>
      <c r="AE229" s="21">
        <v>-73293.56</v>
      </c>
      <c r="AF229" s="131">
        <f t="shared" si="118"/>
        <v>627350.29241031199</v>
      </c>
      <c r="AG229" s="164"/>
      <c r="AH229" s="15">
        <f t="shared" si="110"/>
        <v>71.323305535456342</v>
      </c>
      <c r="AI229" s="15">
        <f t="shared" si="111"/>
        <v>-0.8636847293400719</v>
      </c>
      <c r="AJ229" s="15">
        <f t="shared" si="112"/>
        <v>70.459620806116277</v>
      </c>
      <c r="AL229" s="144">
        <f t="shared" si="113"/>
        <v>142.97908403175279</v>
      </c>
      <c r="AM229" s="144">
        <f t="shared" si="114"/>
        <v>28.171224762817385</v>
      </c>
      <c r="AN229" s="144">
        <f t="shared" si="115"/>
        <v>-90.571015566423313</v>
      </c>
      <c r="AO229" s="144">
        <f t="shared" si="116"/>
        <v>34.69705405746808</v>
      </c>
      <c r="AP229" s="144">
        <f t="shared" si="117"/>
        <v>115.27634728561496</v>
      </c>
      <c r="AR229" s="144">
        <f t="shared" si="101"/>
        <v>142.80135987509431</v>
      </c>
      <c r="AS229" s="144">
        <f t="shared" si="102"/>
        <v>10.656577541054796</v>
      </c>
      <c r="AT229" s="144">
        <f t="shared" si="103"/>
        <v>-29.98</v>
      </c>
      <c r="AU229" s="144">
        <f t="shared" si="104"/>
        <v>-11.48</v>
      </c>
      <c r="AV229" s="144">
        <f t="shared" si="105"/>
        <v>-90.458435062300964</v>
      </c>
      <c r="AW229" s="144">
        <f t="shared" si="106"/>
        <v>49.701165016839177</v>
      </c>
      <c r="AX229" s="144">
        <f t="shared" si="121"/>
        <v>71.240667370687305</v>
      </c>
      <c r="AZ229" s="15">
        <f t="shared" si="122"/>
        <v>143.20186228671034</v>
      </c>
      <c r="BA229" s="15">
        <f t="shared" si="123"/>
        <v>-4.2332969376433187</v>
      </c>
      <c r="BB229" s="15">
        <f t="shared" si="124"/>
        <v>-29.8</v>
      </c>
      <c r="BC229" s="15">
        <f t="shared" si="125"/>
        <v>-11.42</v>
      </c>
      <c r="BD229" s="15">
        <f t="shared" si="126"/>
        <v>97.748565349066993</v>
      </c>
    </row>
    <row r="230" spans="1:56">
      <c r="A230" s="49">
        <v>707</v>
      </c>
      <c r="B230" s="53">
        <v>12</v>
      </c>
      <c r="C230" s="53">
        <v>12</v>
      </c>
      <c r="D230" s="11" t="s">
        <v>242</v>
      </c>
      <c r="E230" s="14">
        <v>2032</v>
      </c>
      <c r="F230" s="14">
        <v>1960</v>
      </c>
      <c r="G230" s="21">
        <v>1902</v>
      </c>
      <c r="H230" s="21">
        <v>1881</v>
      </c>
      <c r="I230" s="21"/>
      <c r="J230" s="15">
        <v>120641.47269543461</v>
      </c>
      <c r="K230" s="21">
        <v>250001.08566486579</v>
      </c>
      <c r="L230" s="131">
        <f t="shared" si="107"/>
        <v>370642.55836030038</v>
      </c>
      <c r="M230" s="131"/>
      <c r="N230" s="21">
        <v>-212619.09718746648</v>
      </c>
      <c r="O230" s="21">
        <v>900.93302301351832</v>
      </c>
      <c r="P230" s="21">
        <v>-177519.19051018968</v>
      </c>
      <c r="Q230" s="15">
        <v>68006.22595263744</v>
      </c>
      <c r="R230" s="12">
        <f t="shared" si="108"/>
        <v>-321231.12872200523</v>
      </c>
      <c r="S230" s="15"/>
      <c r="T230" s="15">
        <v>-212619.09718746648</v>
      </c>
      <c r="U230" s="21">
        <v>-4001.7806442977012</v>
      </c>
      <c r="V230" s="21">
        <v>-57021.96</v>
      </c>
      <c r="W230" s="21">
        <v>-21834.959999999999</v>
      </c>
      <c r="X230" s="144">
        <f t="shared" si="109"/>
        <v>-177519.19051018968</v>
      </c>
      <c r="Y230" s="15">
        <f t="shared" si="119"/>
        <v>94531.61586202812</v>
      </c>
      <c r="Z230" s="12">
        <f t="shared" si="120"/>
        <v>-378465.37247992575</v>
      </c>
      <c r="AA230" s="12"/>
      <c r="AB230" s="15">
        <v>-212619.09718746648</v>
      </c>
      <c r="AC230" s="21">
        <v>-8284.3539984066356</v>
      </c>
      <c r="AD230" s="21">
        <v>-56053.8</v>
      </c>
      <c r="AE230" s="21">
        <v>-21481.02</v>
      </c>
      <c r="AF230" s="131">
        <f t="shared" si="118"/>
        <v>-298438.27118587313</v>
      </c>
      <c r="AG230" s="164"/>
      <c r="AH230" s="15">
        <f t="shared" si="110"/>
        <v>59.370803491847745</v>
      </c>
      <c r="AI230" s="15">
        <f t="shared" si="111"/>
        <v>123.03203034688278</v>
      </c>
      <c r="AJ230" s="15">
        <f t="shared" si="112"/>
        <v>182.40283383873049</v>
      </c>
      <c r="AL230" s="144">
        <f t="shared" si="113"/>
        <v>-108.47913121809515</v>
      </c>
      <c r="AM230" s="144">
        <f t="shared" si="114"/>
        <v>0.45965970561914199</v>
      </c>
      <c r="AN230" s="144">
        <f t="shared" si="115"/>
        <v>-90.571015566423313</v>
      </c>
      <c r="AO230" s="144">
        <f t="shared" si="116"/>
        <v>34.69705405746808</v>
      </c>
      <c r="AP230" s="144">
        <f t="shared" si="117"/>
        <v>-163.89343302143124</v>
      </c>
      <c r="AR230" s="144">
        <f t="shared" si="101"/>
        <v>-111.78711734356807</v>
      </c>
      <c r="AS230" s="144">
        <f t="shared" si="102"/>
        <v>-2.1039856174015252</v>
      </c>
      <c r="AT230" s="144">
        <f t="shared" si="103"/>
        <v>-29.98</v>
      </c>
      <c r="AU230" s="144">
        <f t="shared" si="104"/>
        <v>-11.48</v>
      </c>
      <c r="AV230" s="144">
        <f t="shared" si="105"/>
        <v>-93.33290773406398</v>
      </c>
      <c r="AW230" s="144">
        <f t="shared" si="106"/>
        <v>49.701165016839177</v>
      </c>
      <c r="AX230" s="144">
        <f t="shared" si="121"/>
        <v>-198.98284567819439</v>
      </c>
      <c r="AZ230" s="15">
        <f t="shared" si="122"/>
        <v>-113.03513938727617</v>
      </c>
      <c r="BA230" s="15">
        <f t="shared" si="123"/>
        <v>-4.4042286009604652</v>
      </c>
      <c r="BB230" s="15">
        <f t="shared" si="124"/>
        <v>-29.8</v>
      </c>
      <c r="BC230" s="15">
        <f t="shared" si="125"/>
        <v>-11.42</v>
      </c>
      <c r="BD230" s="15">
        <f t="shared" si="126"/>
        <v>-158.65936798823665</v>
      </c>
    </row>
    <row r="231" spans="1:56">
      <c r="A231" s="49">
        <v>710</v>
      </c>
      <c r="B231" s="53">
        <v>1</v>
      </c>
      <c r="C231" s="137">
        <v>34</v>
      </c>
      <c r="D231" s="11" t="s">
        <v>243</v>
      </c>
      <c r="E231" s="14">
        <v>27484</v>
      </c>
      <c r="F231" s="14">
        <v>27306</v>
      </c>
      <c r="G231" s="21">
        <v>27209</v>
      </c>
      <c r="H231" s="21">
        <v>27036</v>
      </c>
      <c r="I231" s="21"/>
      <c r="J231" s="15">
        <v>-1876434.7318152732</v>
      </c>
      <c r="K231" s="21">
        <v>412923.11956884601</v>
      </c>
      <c r="L231" s="131">
        <f t="shared" si="107"/>
        <v>-1463511.6122464272</v>
      </c>
      <c r="M231" s="131"/>
      <c r="N231" s="21">
        <v>-2352267.1041067266</v>
      </c>
      <c r="O231" s="21">
        <v>12551.467921636291</v>
      </c>
      <c r="P231" s="21">
        <v>-2473132.1510567549</v>
      </c>
      <c r="Q231" s="15">
        <v>947437.75809322344</v>
      </c>
      <c r="R231" s="12">
        <f t="shared" si="108"/>
        <v>-3865410.029148622</v>
      </c>
      <c r="S231" s="15"/>
      <c r="T231" s="15">
        <v>-2352267.1041067266</v>
      </c>
      <c r="U231" s="21">
        <v>-55751.337894486242</v>
      </c>
      <c r="V231" s="21">
        <v>-815725.82000000007</v>
      </c>
      <c r="W231" s="21">
        <v>-312359.32</v>
      </c>
      <c r="X231" s="144">
        <f t="shared" si="109"/>
        <v>-2473132.1510567549</v>
      </c>
      <c r="Y231" s="15">
        <f t="shared" si="119"/>
        <v>1352318.9989431775</v>
      </c>
      <c r="Z231" s="12">
        <f t="shared" si="120"/>
        <v>-4656916.7341147903</v>
      </c>
      <c r="AA231" s="12"/>
      <c r="AB231" s="15">
        <v>-2352267.1041067266</v>
      </c>
      <c r="AC231" s="21">
        <v>-115414.57667372019</v>
      </c>
      <c r="AD231" s="21">
        <v>-805672.8</v>
      </c>
      <c r="AE231" s="21">
        <v>-308751.12</v>
      </c>
      <c r="AF231" s="131">
        <f t="shared" si="118"/>
        <v>-3582105.600780447</v>
      </c>
      <c r="AG231" s="164"/>
      <c r="AH231" s="15">
        <f t="shared" si="110"/>
        <v>-68.273713135470572</v>
      </c>
      <c r="AI231" s="15">
        <f t="shared" si="111"/>
        <v>15.024127476671737</v>
      </c>
      <c r="AJ231" s="15">
        <f t="shared" si="112"/>
        <v>-53.249585658798836</v>
      </c>
      <c r="AL231" s="144">
        <f t="shared" si="113"/>
        <v>-86.144697286557047</v>
      </c>
      <c r="AM231" s="144">
        <f t="shared" si="114"/>
        <v>0.45965970561914199</v>
      </c>
      <c r="AN231" s="144">
        <f t="shared" si="115"/>
        <v>-90.571015566423313</v>
      </c>
      <c r="AO231" s="144">
        <f t="shared" si="116"/>
        <v>34.69705405746808</v>
      </c>
      <c r="AP231" s="144">
        <f t="shared" si="117"/>
        <v>-141.55899908989315</v>
      </c>
      <c r="AR231" s="144">
        <f t="shared" si="101"/>
        <v>-86.451802863270487</v>
      </c>
      <c r="AS231" s="144">
        <f t="shared" si="102"/>
        <v>-2.049003561118977</v>
      </c>
      <c r="AT231" s="144">
        <f t="shared" si="103"/>
        <v>-29.980000000000004</v>
      </c>
      <c r="AU231" s="144">
        <f t="shared" si="104"/>
        <v>-11.48</v>
      </c>
      <c r="AV231" s="144">
        <f t="shared" si="105"/>
        <v>-90.893900953976811</v>
      </c>
      <c r="AW231" s="144">
        <f t="shared" si="106"/>
        <v>49.701165016839191</v>
      </c>
      <c r="AX231" s="144">
        <f t="shared" si="121"/>
        <v>-171.15354236152709</v>
      </c>
      <c r="AZ231" s="15">
        <f t="shared" si="122"/>
        <v>-87.00499719288085</v>
      </c>
      <c r="BA231" s="15">
        <f t="shared" si="123"/>
        <v>-4.2689220548054516</v>
      </c>
      <c r="BB231" s="15">
        <f t="shared" si="124"/>
        <v>-29.8</v>
      </c>
      <c r="BC231" s="15">
        <f t="shared" si="125"/>
        <v>-11.42</v>
      </c>
      <c r="BD231" s="15">
        <f t="shared" si="126"/>
        <v>-132.49391924768631</v>
      </c>
    </row>
    <row r="232" spans="1:56">
      <c r="A232" s="49">
        <v>729</v>
      </c>
      <c r="B232" s="53">
        <v>13</v>
      </c>
      <c r="C232" s="53">
        <v>13</v>
      </c>
      <c r="D232" s="11" t="s">
        <v>244</v>
      </c>
      <c r="E232" s="14">
        <v>9117</v>
      </c>
      <c r="F232" s="14">
        <v>8975</v>
      </c>
      <c r="G232" s="21">
        <v>8847</v>
      </c>
      <c r="H232" s="21">
        <v>8858</v>
      </c>
      <c r="I232" s="21"/>
      <c r="J232" s="15">
        <v>-2235.4910099561166</v>
      </c>
      <c r="K232" s="21">
        <v>199038.06417472914</v>
      </c>
      <c r="L232" s="131">
        <f t="shared" si="107"/>
        <v>196802.57316477303</v>
      </c>
      <c r="M232" s="131"/>
      <c r="N232" s="21">
        <v>-506507.40780627506</v>
      </c>
      <c r="O232" s="21">
        <v>-40326.05046439841</v>
      </c>
      <c r="P232" s="21">
        <v>-812874.86470864923</v>
      </c>
      <c r="Q232" s="15">
        <v>311406.060165776</v>
      </c>
      <c r="R232" s="12">
        <f t="shared" si="108"/>
        <v>-1048302.2628135467</v>
      </c>
      <c r="S232" s="15"/>
      <c r="T232" s="15">
        <v>-506507.40780627506</v>
      </c>
      <c r="U232" s="21">
        <v>-18324.480246210136</v>
      </c>
      <c r="V232" s="21">
        <v>-265233.06</v>
      </c>
      <c r="W232" s="21">
        <v>-101563.56</v>
      </c>
      <c r="X232" s="144">
        <f t="shared" si="109"/>
        <v>-812874.86470864923</v>
      </c>
      <c r="Y232" s="15">
        <f t="shared" si="119"/>
        <v>439706.20690397627</v>
      </c>
      <c r="Z232" s="12">
        <f t="shared" si="120"/>
        <v>-1264797.1658571581</v>
      </c>
      <c r="AA232" s="12"/>
      <c r="AB232" s="15">
        <v>-506507.40780627506</v>
      </c>
      <c r="AC232" s="21">
        <v>-37934.73323249977</v>
      </c>
      <c r="AD232" s="21">
        <v>-263968.40000000002</v>
      </c>
      <c r="AE232" s="21">
        <v>-101158.36</v>
      </c>
      <c r="AF232" s="131">
        <f t="shared" si="118"/>
        <v>-909568.90103877487</v>
      </c>
      <c r="AG232" s="164"/>
      <c r="AH232" s="15">
        <f t="shared" si="110"/>
        <v>-0.24520028627356769</v>
      </c>
      <c r="AI232" s="15">
        <f t="shared" si="111"/>
        <v>21.831530566494365</v>
      </c>
      <c r="AJ232" s="15">
        <f t="shared" si="112"/>
        <v>21.5863302802208</v>
      </c>
      <c r="AL232" s="144">
        <f t="shared" si="113"/>
        <v>-56.435365772286914</v>
      </c>
      <c r="AM232" s="144">
        <f t="shared" si="114"/>
        <v>-4.4931532550861739</v>
      </c>
      <c r="AN232" s="144">
        <f t="shared" si="115"/>
        <v>-90.571015566423313</v>
      </c>
      <c r="AO232" s="144">
        <f t="shared" si="116"/>
        <v>34.69705405746808</v>
      </c>
      <c r="AP232" s="144">
        <f t="shared" si="117"/>
        <v>-116.80248053632832</v>
      </c>
      <c r="AR232" s="144">
        <f t="shared" si="101"/>
        <v>-57.251882876260325</v>
      </c>
      <c r="AS232" s="144">
        <f t="shared" si="102"/>
        <v>-2.0712648633672583</v>
      </c>
      <c r="AT232" s="144">
        <f t="shared" si="103"/>
        <v>-29.98</v>
      </c>
      <c r="AU232" s="144">
        <f t="shared" si="104"/>
        <v>-11.48</v>
      </c>
      <c r="AV232" s="144">
        <f t="shared" si="105"/>
        <v>-91.881413440561687</v>
      </c>
      <c r="AW232" s="144">
        <f t="shared" si="106"/>
        <v>49.701165016839184</v>
      </c>
      <c r="AX232" s="144">
        <f t="shared" si="121"/>
        <v>-142.96339616335007</v>
      </c>
      <c r="AZ232" s="15">
        <f t="shared" si="122"/>
        <v>-57.18078661168154</v>
      </c>
      <c r="BA232" s="15">
        <f t="shared" si="123"/>
        <v>-4.2825393127680931</v>
      </c>
      <c r="BB232" s="15">
        <f t="shared" si="124"/>
        <v>-29.800000000000004</v>
      </c>
      <c r="BC232" s="15">
        <f t="shared" si="125"/>
        <v>-11.42</v>
      </c>
      <c r="BD232" s="15">
        <f t="shared" si="126"/>
        <v>-102.68332592444963</v>
      </c>
    </row>
    <row r="233" spans="1:56">
      <c r="A233" s="49">
        <v>732</v>
      </c>
      <c r="B233" s="53">
        <v>19</v>
      </c>
      <c r="C233" s="53">
        <v>19</v>
      </c>
      <c r="D233" s="11" t="s">
        <v>245</v>
      </c>
      <c r="E233" s="14">
        <v>3416</v>
      </c>
      <c r="F233" s="14">
        <v>3336</v>
      </c>
      <c r="G233" s="21">
        <v>3344</v>
      </c>
      <c r="H233" s="21">
        <v>3285</v>
      </c>
      <c r="I233" s="21"/>
      <c r="J233" s="15">
        <v>-604844.44520688534</v>
      </c>
      <c r="K233" s="21">
        <v>579434.21842443536</v>
      </c>
      <c r="L233" s="131">
        <f t="shared" si="107"/>
        <v>-25410.226782449987</v>
      </c>
      <c r="M233" s="131"/>
      <c r="N233" s="21">
        <v>-710272.22485074052</v>
      </c>
      <c r="O233" s="21">
        <v>444930.54671531904</v>
      </c>
      <c r="P233" s="21">
        <v>-302144.90792958817</v>
      </c>
      <c r="Q233" s="15">
        <v>115749.37233571352</v>
      </c>
      <c r="R233" s="12">
        <f t="shared" si="108"/>
        <v>-451737.21372929617</v>
      </c>
      <c r="S233" s="15"/>
      <c r="T233" s="15">
        <v>-710272.22485074052</v>
      </c>
      <c r="U233" s="21">
        <v>386545.92794279335</v>
      </c>
      <c r="V233" s="21">
        <v>-100253.12</v>
      </c>
      <c r="W233" s="21">
        <v>-38389.120000000003</v>
      </c>
      <c r="X233" s="144">
        <f t="shared" si="109"/>
        <v>-302144.90792958817</v>
      </c>
      <c r="Y233" s="15">
        <f t="shared" si="119"/>
        <v>166200.69581631024</v>
      </c>
      <c r="Z233" s="12">
        <f t="shared" si="120"/>
        <v>-598312.74902122503</v>
      </c>
      <c r="AA233" s="12"/>
      <c r="AB233" s="15">
        <v>-710272.22485074052</v>
      </c>
      <c r="AC233" s="21">
        <v>329216.81329518755</v>
      </c>
      <c r="AD233" s="21">
        <v>-97893</v>
      </c>
      <c r="AE233" s="21">
        <v>-37514.699999999997</v>
      </c>
      <c r="AF233" s="131">
        <f t="shared" si="118"/>
        <v>-516463.11155555298</v>
      </c>
      <c r="AG233" s="164"/>
      <c r="AH233" s="15">
        <f t="shared" si="110"/>
        <v>-177.06219121981422</v>
      </c>
      <c r="AI233" s="15">
        <f t="shared" si="111"/>
        <v>169.62360024134526</v>
      </c>
      <c r="AJ233" s="15">
        <f t="shared" si="112"/>
        <v>-7.4385909784689659</v>
      </c>
      <c r="AL233" s="144">
        <f t="shared" si="113"/>
        <v>-212.91133838451455</v>
      </c>
      <c r="AM233" s="144">
        <f t="shared" si="114"/>
        <v>133.37246604176229</v>
      </c>
      <c r="AN233" s="144">
        <f t="shared" si="115"/>
        <v>-90.571015566423313</v>
      </c>
      <c r="AO233" s="144">
        <f t="shared" si="116"/>
        <v>34.69705405746808</v>
      </c>
      <c r="AP233" s="144">
        <f t="shared" si="117"/>
        <v>-135.41283385170749</v>
      </c>
      <c r="AR233" s="144">
        <f t="shared" si="101"/>
        <v>-212.40198111565206</v>
      </c>
      <c r="AS233" s="144">
        <f t="shared" si="102"/>
        <v>115.59387797332337</v>
      </c>
      <c r="AT233" s="144">
        <f t="shared" si="103"/>
        <v>-29.979999999999997</v>
      </c>
      <c r="AU233" s="144">
        <f t="shared" si="104"/>
        <v>-11.48</v>
      </c>
      <c r="AV233" s="144">
        <f t="shared" si="105"/>
        <v>-90.354338495690243</v>
      </c>
      <c r="AW233" s="144">
        <f t="shared" si="106"/>
        <v>49.701165016839184</v>
      </c>
      <c r="AX233" s="144">
        <f t="shared" si="121"/>
        <v>-178.92127662117974</v>
      </c>
      <c r="AZ233" s="15">
        <f t="shared" si="122"/>
        <v>-216.21681121788143</v>
      </c>
      <c r="BA233" s="15">
        <f t="shared" si="123"/>
        <v>100.21820800462331</v>
      </c>
      <c r="BB233" s="15">
        <f t="shared" si="124"/>
        <v>-29.8</v>
      </c>
      <c r="BC233" s="15">
        <f t="shared" si="125"/>
        <v>-11.42</v>
      </c>
      <c r="BD233" s="15">
        <f t="shared" si="126"/>
        <v>-157.21860321325815</v>
      </c>
    </row>
    <row r="234" spans="1:56">
      <c r="A234" s="49">
        <v>734</v>
      </c>
      <c r="B234" s="53">
        <v>2</v>
      </c>
      <c r="C234" s="53">
        <v>2</v>
      </c>
      <c r="D234" s="11" t="s">
        <v>246</v>
      </c>
      <c r="E234" s="14">
        <v>51400</v>
      </c>
      <c r="F234" s="14">
        <v>50933</v>
      </c>
      <c r="G234" s="21">
        <v>51100</v>
      </c>
      <c r="H234" s="21">
        <v>50870</v>
      </c>
      <c r="I234" s="21"/>
      <c r="J234" s="15">
        <v>-3196452.2279215986</v>
      </c>
      <c r="K234" s="21">
        <v>-164855.49441304526</v>
      </c>
      <c r="L234" s="131">
        <f t="shared" si="107"/>
        <v>-3361307.7223346438</v>
      </c>
      <c r="M234" s="131"/>
      <c r="N234" s="21">
        <v>-1488226.3948632984</v>
      </c>
      <c r="O234" s="21">
        <v>23411.847786299761</v>
      </c>
      <c r="P234" s="21">
        <v>-4613053.5358446389</v>
      </c>
      <c r="Q234" s="15">
        <v>1767225.0543090217</v>
      </c>
      <c r="R234" s="12">
        <f t="shared" si="108"/>
        <v>-4310643.0286126155</v>
      </c>
      <c r="S234" s="15"/>
      <c r="T234" s="15">
        <v>-1488226.3948632984</v>
      </c>
      <c r="U234" s="21">
        <v>-103991.17018164022</v>
      </c>
      <c r="V234" s="21">
        <v>-1531978</v>
      </c>
      <c r="W234" s="21">
        <v>-586628</v>
      </c>
      <c r="X234" s="144">
        <f t="shared" si="109"/>
        <v>-4613053.5358446389</v>
      </c>
      <c r="Y234" s="15">
        <f t="shared" si="119"/>
        <v>2539729.532360482</v>
      </c>
      <c r="Z234" s="12">
        <f t="shared" si="120"/>
        <v>-5784147.5685290955</v>
      </c>
      <c r="AA234" s="12"/>
      <c r="AB234" s="15">
        <v>-1488226.3948632984</v>
      </c>
      <c r="AC234" s="21">
        <v>-215279.08275553325</v>
      </c>
      <c r="AD234" s="21">
        <v>-1515926</v>
      </c>
      <c r="AE234" s="21">
        <v>-580935.4</v>
      </c>
      <c r="AF234" s="131">
        <f t="shared" si="118"/>
        <v>-3800366.8776188316</v>
      </c>
      <c r="AG234" s="164"/>
      <c r="AH234" s="15">
        <f t="shared" si="110"/>
        <v>-62.187786535439663</v>
      </c>
      <c r="AI234" s="15">
        <f t="shared" si="111"/>
        <v>-3.2073053387751997</v>
      </c>
      <c r="AJ234" s="15">
        <f t="shared" si="112"/>
        <v>-65.395091874214856</v>
      </c>
      <c r="AL234" s="144">
        <f t="shared" si="113"/>
        <v>-29.219295836948508</v>
      </c>
      <c r="AM234" s="144">
        <f t="shared" si="114"/>
        <v>0.45965970561914204</v>
      </c>
      <c r="AN234" s="144">
        <f t="shared" si="115"/>
        <v>-90.571015566423313</v>
      </c>
      <c r="AO234" s="144">
        <f t="shared" si="116"/>
        <v>34.69705405746808</v>
      </c>
      <c r="AP234" s="144">
        <f t="shared" si="117"/>
        <v>-84.633597640284606</v>
      </c>
      <c r="AR234" s="144">
        <f t="shared" si="101"/>
        <v>-29.123804204761221</v>
      </c>
      <c r="AS234" s="144">
        <f t="shared" si="102"/>
        <v>-2.03505225404384</v>
      </c>
      <c r="AT234" s="144">
        <f t="shared" si="103"/>
        <v>-29.98</v>
      </c>
      <c r="AU234" s="144">
        <f t="shared" si="104"/>
        <v>-11.48</v>
      </c>
      <c r="AV234" s="144">
        <f t="shared" si="105"/>
        <v>-90.275020270932274</v>
      </c>
      <c r="AW234" s="144">
        <f t="shared" si="106"/>
        <v>49.701165016839177</v>
      </c>
      <c r="AX234" s="144">
        <f t="shared" si="121"/>
        <v>-113.19271171289815</v>
      </c>
      <c r="AZ234" s="15">
        <f t="shared" si="122"/>
        <v>-29.255482501735766</v>
      </c>
      <c r="BA234" s="15">
        <f t="shared" si="123"/>
        <v>-4.2319457982216093</v>
      </c>
      <c r="BB234" s="15">
        <f t="shared" si="124"/>
        <v>-29.8</v>
      </c>
      <c r="BC234" s="15">
        <f t="shared" si="125"/>
        <v>-11.42</v>
      </c>
      <c r="BD234" s="15">
        <f t="shared" si="126"/>
        <v>-74.707428299957371</v>
      </c>
    </row>
    <row r="235" spans="1:56">
      <c r="A235" s="49">
        <v>738</v>
      </c>
      <c r="B235" s="53">
        <v>2</v>
      </c>
      <c r="C235" s="53">
        <v>2</v>
      </c>
      <c r="D235" s="11" t="s">
        <v>247</v>
      </c>
      <c r="E235" s="14">
        <v>2959</v>
      </c>
      <c r="F235" s="14">
        <v>2917</v>
      </c>
      <c r="G235" s="21">
        <v>2974</v>
      </c>
      <c r="H235" s="21">
        <v>2965</v>
      </c>
      <c r="I235" s="21"/>
      <c r="J235" s="15">
        <v>48497.464560992346</v>
      </c>
      <c r="K235" s="21">
        <v>-5785.8933444046088</v>
      </c>
      <c r="L235" s="131">
        <f t="shared" si="107"/>
        <v>42711.571216587734</v>
      </c>
      <c r="M235" s="131"/>
      <c r="N235" s="21">
        <v>97268.16018971859</v>
      </c>
      <c r="O235" s="21">
        <v>1340.8273612910373</v>
      </c>
      <c r="P235" s="21">
        <v>-264195.65240725683</v>
      </c>
      <c r="Q235" s="15">
        <v>101211.30668563439</v>
      </c>
      <c r="R235" s="12">
        <f t="shared" si="108"/>
        <v>-64375.358170612802</v>
      </c>
      <c r="S235" s="15"/>
      <c r="T235" s="15">
        <v>97268.16018971859</v>
      </c>
      <c r="U235" s="21">
        <v>-5955.7112956206092</v>
      </c>
      <c r="V235" s="21">
        <v>-89160.52</v>
      </c>
      <c r="W235" s="21">
        <v>-34141.520000000004</v>
      </c>
      <c r="X235" s="144">
        <f t="shared" si="109"/>
        <v>-264195.65240725683</v>
      </c>
      <c r="Y235" s="15">
        <f t="shared" si="119"/>
        <v>147811.26476007974</v>
      </c>
      <c r="Z235" s="12">
        <f t="shared" si="120"/>
        <v>-148373.97875307914</v>
      </c>
      <c r="AA235" s="12"/>
      <c r="AB235" s="15">
        <v>97268.16018971859</v>
      </c>
      <c r="AC235" s="21">
        <v>-12329.316639465385</v>
      </c>
      <c r="AD235" s="21">
        <v>-88357</v>
      </c>
      <c r="AE235" s="21">
        <v>-33860.300000000003</v>
      </c>
      <c r="AF235" s="131">
        <f t="shared" si="118"/>
        <v>-37278.456449746795</v>
      </c>
      <c r="AG235" s="164"/>
      <c r="AH235" s="15">
        <f t="shared" si="110"/>
        <v>16.389815667790586</v>
      </c>
      <c r="AI235" s="15">
        <f t="shared" si="111"/>
        <v>-1.9553542900995637</v>
      </c>
      <c r="AJ235" s="15">
        <f t="shared" si="112"/>
        <v>14.434461377691022</v>
      </c>
      <c r="AL235" s="144">
        <f t="shared" si="113"/>
        <v>33.345272605320055</v>
      </c>
      <c r="AM235" s="144">
        <f t="shared" si="114"/>
        <v>0.45965970561914204</v>
      </c>
      <c r="AN235" s="144">
        <f t="shared" si="115"/>
        <v>-90.571015566423327</v>
      </c>
      <c r="AO235" s="144">
        <f t="shared" si="116"/>
        <v>34.69705405746808</v>
      </c>
      <c r="AP235" s="144">
        <f t="shared" si="117"/>
        <v>-22.069029198016043</v>
      </c>
      <c r="AR235" s="144">
        <f t="shared" si="101"/>
        <v>32.70617356749112</v>
      </c>
      <c r="AS235" s="144">
        <f t="shared" si="102"/>
        <v>-2.002592903705652</v>
      </c>
      <c r="AT235" s="144">
        <f t="shared" si="103"/>
        <v>-29.98</v>
      </c>
      <c r="AU235" s="144">
        <f t="shared" si="104"/>
        <v>-11.480000000000002</v>
      </c>
      <c r="AV235" s="144">
        <f t="shared" si="105"/>
        <v>-88.835121858526165</v>
      </c>
      <c r="AW235" s="144">
        <f t="shared" si="106"/>
        <v>49.701165016839184</v>
      </c>
      <c r="AX235" s="144">
        <f t="shared" si="121"/>
        <v>-49.890376177901523</v>
      </c>
      <c r="AZ235" s="15">
        <f t="shared" si="122"/>
        <v>32.805450316937133</v>
      </c>
      <c r="BA235" s="15">
        <f t="shared" si="123"/>
        <v>-4.1582855445077183</v>
      </c>
      <c r="BB235" s="15">
        <f t="shared" si="124"/>
        <v>-29.8</v>
      </c>
      <c r="BC235" s="15">
        <f t="shared" si="125"/>
        <v>-11.420000000000002</v>
      </c>
      <c r="BD235" s="15">
        <f t="shared" si="126"/>
        <v>-12.572835227570588</v>
      </c>
    </row>
    <row r="236" spans="1:56">
      <c r="A236" s="49">
        <v>739</v>
      </c>
      <c r="B236" s="53">
        <v>9</v>
      </c>
      <c r="C236" s="53">
        <v>9</v>
      </c>
      <c r="D236" s="11" t="s">
        <v>248</v>
      </c>
      <c r="E236" s="14">
        <v>3261</v>
      </c>
      <c r="F236" s="14">
        <v>3256</v>
      </c>
      <c r="G236" s="21">
        <v>3216</v>
      </c>
      <c r="H236" s="21">
        <v>3188</v>
      </c>
      <c r="I236" s="21"/>
      <c r="J236" s="15">
        <v>1487130.9457899807</v>
      </c>
      <c r="K236" s="21">
        <v>1236713.0197413699</v>
      </c>
      <c r="L236" s="131">
        <f t="shared" si="107"/>
        <v>2723843.9655313506</v>
      </c>
      <c r="M236" s="131"/>
      <c r="N236" s="21">
        <v>1181236.7453195436</v>
      </c>
      <c r="O236" s="21">
        <v>970441.29712819995</v>
      </c>
      <c r="P236" s="21">
        <v>-294899.22668427433</v>
      </c>
      <c r="Q236" s="15">
        <v>112973.60801111607</v>
      </c>
      <c r="R236" s="12">
        <f t="shared" si="108"/>
        <v>1969752.4237745851</v>
      </c>
      <c r="S236" s="15"/>
      <c r="T236" s="15">
        <v>1181236.7453195436</v>
      </c>
      <c r="U236" s="21">
        <v>913456.78911760543</v>
      </c>
      <c r="V236" s="21">
        <v>-96415.680000000008</v>
      </c>
      <c r="W236" s="21">
        <v>-36919.68</v>
      </c>
      <c r="X236" s="144">
        <f t="shared" si="109"/>
        <v>-294899.22668427433</v>
      </c>
      <c r="Y236" s="15">
        <f t="shared" si="119"/>
        <v>159838.94669415482</v>
      </c>
      <c r="Z236" s="12">
        <f t="shared" si="120"/>
        <v>1826297.8944470296</v>
      </c>
      <c r="AA236" s="12"/>
      <c r="AB236" s="15">
        <v>1181236.7453195436</v>
      </c>
      <c r="AC236" s="21">
        <v>857502.47338241234</v>
      </c>
      <c r="AD236" s="21">
        <v>-95002.400000000009</v>
      </c>
      <c r="AE236" s="21">
        <v>-36406.959999999999</v>
      </c>
      <c r="AF236" s="131">
        <f t="shared" si="118"/>
        <v>1907329.858701956</v>
      </c>
      <c r="AG236" s="164"/>
      <c r="AH236" s="15">
        <f t="shared" si="110"/>
        <v>456.03524863231547</v>
      </c>
      <c r="AI236" s="15">
        <f t="shared" si="111"/>
        <v>379.24348964776755</v>
      </c>
      <c r="AJ236" s="15">
        <f t="shared" si="112"/>
        <v>835.27873828008296</v>
      </c>
      <c r="AL236" s="144">
        <f t="shared" si="113"/>
        <v>362.78769819396302</v>
      </c>
      <c r="AM236" s="144">
        <f t="shared" si="114"/>
        <v>298.04708142757983</v>
      </c>
      <c r="AN236" s="144">
        <f t="shared" si="115"/>
        <v>-90.571015566423313</v>
      </c>
      <c r="AO236" s="144">
        <f t="shared" si="116"/>
        <v>34.69705405746808</v>
      </c>
      <c r="AP236" s="144">
        <f t="shared" si="117"/>
        <v>604.96081811258762</v>
      </c>
      <c r="AR236" s="144">
        <f t="shared" si="101"/>
        <v>367.29998299737053</v>
      </c>
      <c r="AS236" s="144">
        <f t="shared" si="102"/>
        <v>284.0350712430365</v>
      </c>
      <c r="AT236" s="144">
        <f t="shared" si="103"/>
        <v>-29.980000000000004</v>
      </c>
      <c r="AU236" s="144">
        <f t="shared" si="104"/>
        <v>-11.48</v>
      </c>
      <c r="AV236" s="144">
        <f t="shared" si="105"/>
        <v>-91.697520735159927</v>
      </c>
      <c r="AW236" s="144">
        <f t="shared" si="106"/>
        <v>49.701165016839184</v>
      </c>
      <c r="AX236" s="144">
        <f t="shared" si="121"/>
        <v>567.87869852208632</v>
      </c>
      <c r="AZ236" s="15">
        <f t="shared" si="122"/>
        <v>370.52595524452437</v>
      </c>
      <c r="BA236" s="15">
        <f t="shared" si="123"/>
        <v>268.9781911488119</v>
      </c>
      <c r="BB236" s="15">
        <f t="shared" si="124"/>
        <v>-29.800000000000004</v>
      </c>
      <c r="BC236" s="15">
        <f t="shared" si="125"/>
        <v>-11.42</v>
      </c>
      <c r="BD236" s="15">
        <f t="shared" si="126"/>
        <v>598.2841463933363</v>
      </c>
    </row>
    <row r="237" spans="1:56">
      <c r="A237" s="49">
        <v>740</v>
      </c>
      <c r="B237" s="53">
        <v>10</v>
      </c>
      <c r="C237" s="53">
        <v>10</v>
      </c>
      <c r="D237" s="11" t="s">
        <v>249</v>
      </c>
      <c r="E237" s="14">
        <v>32547</v>
      </c>
      <c r="F237" s="14">
        <v>32085</v>
      </c>
      <c r="G237" s="21">
        <v>31843</v>
      </c>
      <c r="H237" s="21">
        <v>31460</v>
      </c>
      <c r="I237" s="21"/>
      <c r="J237" s="15">
        <v>-2020804.7409270357</v>
      </c>
      <c r="K237" s="21">
        <v>228095.99623139377</v>
      </c>
      <c r="L237" s="131">
        <f t="shared" si="107"/>
        <v>-1792708.744695642</v>
      </c>
      <c r="M237" s="131"/>
      <c r="N237" s="21">
        <v>-5483952.9192687627</v>
      </c>
      <c r="O237" s="21">
        <v>-1734345.665751552</v>
      </c>
      <c r="P237" s="21">
        <v>-2905971.0344486921</v>
      </c>
      <c r="Q237" s="15">
        <v>1113254.9794338634</v>
      </c>
      <c r="R237" s="12">
        <f t="shared" si="108"/>
        <v>-9011014.640035145</v>
      </c>
      <c r="S237" s="15"/>
      <c r="T237" s="15">
        <v>-5483952.9192687627</v>
      </c>
      <c r="U237" s="21">
        <v>-1333327.5882085317</v>
      </c>
      <c r="V237" s="21">
        <v>-954653.14</v>
      </c>
      <c r="W237" s="21">
        <v>-365557.64</v>
      </c>
      <c r="X237" s="144">
        <f t="shared" si="109"/>
        <v>-2905971.0344486921</v>
      </c>
      <c r="Y237" s="15">
        <f t="shared" si="119"/>
        <v>1582634.1976312103</v>
      </c>
      <c r="Z237" s="12">
        <f t="shared" si="120"/>
        <v>-9460828.1242947765</v>
      </c>
      <c r="AA237" s="12"/>
      <c r="AB237" s="15">
        <v>-5483952.9192687627</v>
      </c>
      <c r="AC237" s="21">
        <v>-922157.87701801397</v>
      </c>
      <c r="AD237" s="21">
        <v>-937508</v>
      </c>
      <c r="AE237" s="21">
        <v>-359273.2</v>
      </c>
      <c r="AF237" s="131">
        <f t="shared" si="118"/>
        <v>-7702891.9962867768</v>
      </c>
      <c r="AG237" s="164"/>
      <c r="AH237" s="15">
        <f t="shared" si="110"/>
        <v>-62.088817431008565</v>
      </c>
      <c r="AI237" s="15">
        <f t="shared" si="111"/>
        <v>7.0082034052721838</v>
      </c>
      <c r="AJ237" s="15">
        <f t="shared" si="112"/>
        <v>-55.080614025736381</v>
      </c>
      <c r="AL237" s="144">
        <f t="shared" si="113"/>
        <v>-170.91952374220858</v>
      </c>
      <c r="AM237" s="144">
        <f t="shared" si="114"/>
        <v>-54.054719206842826</v>
      </c>
      <c r="AN237" s="144">
        <f t="shared" si="115"/>
        <v>-90.571015566423313</v>
      </c>
      <c r="AO237" s="144">
        <f t="shared" si="116"/>
        <v>34.69705405746808</v>
      </c>
      <c r="AP237" s="144">
        <f t="shared" si="117"/>
        <v>-280.84820445800671</v>
      </c>
      <c r="AR237" s="144">
        <f t="shared" si="101"/>
        <v>-172.21847562317504</v>
      </c>
      <c r="AS237" s="144">
        <f t="shared" si="102"/>
        <v>-41.871921245125513</v>
      </c>
      <c r="AT237" s="144">
        <f t="shared" si="103"/>
        <v>-29.98</v>
      </c>
      <c r="AU237" s="144">
        <f t="shared" si="104"/>
        <v>-11.48</v>
      </c>
      <c r="AV237" s="144">
        <f t="shared" si="105"/>
        <v>-91.259335943494392</v>
      </c>
      <c r="AW237" s="144">
        <f t="shared" si="106"/>
        <v>49.701165016839191</v>
      </c>
      <c r="AX237" s="144">
        <f t="shared" si="121"/>
        <v>-297.10856779495577</v>
      </c>
      <c r="AZ237" s="15">
        <f t="shared" si="122"/>
        <v>-174.31509597167079</v>
      </c>
      <c r="BA237" s="15">
        <f t="shared" si="123"/>
        <v>-29.312074921106611</v>
      </c>
      <c r="BB237" s="15">
        <f t="shared" si="124"/>
        <v>-29.8</v>
      </c>
      <c r="BC237" s="15">
        <f t="shared" si="125"/>
        <v>-11.42</v>
      </c>
      <c r="BD237" s="15">
        <f t="shared" si="126"/>
        <v>-244.8471708927774</v>
      </c>
    </row>
    <row r="238" spans="1:56">
      <c r="A238" s="49">
        <v>742</v>
      </c>
      <c r="B238" s="53">
        <v>19</v>
      </c>
      <c r="C238" s="53">
        <v>19</v>
      </c>
      <c r="D238" s="11" t="s">
        <v>250</v>
      </c>
      <c r="E238" s="14">
        <v>1009</v>
      </c>
      <c r="F238" s="14">
        <v>988</v>
      </c>
      <c r="G238" s="21">
        <v>978</v>
      </c>
      <c r="H238" s="21">
        <v>964</v>
      </c>
      <c r="I238" s="21"/>
      <c r="J238" s="15">
        <v>-161407.18414677025</v>
      </c>
      <c r="K238" s="21">
        <v>123525.4114653835</v>
      </c>
      <c r="L238" s="131">
        <f t="shared" si="107"/>
        <v>-37881.772681386748</v>
      </c>
      <c r="M238" s="131"/>
      <c r="N238" s="21">
        <v>-3069.3803781253428</v>
      </c>
      <c r="O238" s="21">
        <v>210077.19787096893</v>
      </c>
      <c r="P238" s="21">
        <v>-89484.163379626232</v>
      </c>
      <c r="Q238" s="15">
        <v>34280.68940877846</v>
      </c>
      <c r="R238" s="12">
        <f t="shared" si="108"/>
        <v>151804.34352199582</v>
      </c>
      <c r="S238" s="15"/>
      <c r="T238" s="15">
        <v>-3069.3803781253428</v>
      </c>
      <c r="U238" s="21">
        <v>192785.82996112021</v>
      </c>
      <c r="V238" s="21">
        <v>-29320.44</v>
      </c>
      <c r="W238" s="21">
        <v>-11227.44</v>
      </c>
      <c r="X238" s="144">
        <f t="shared" si="109"/>
        <v>-89484.163379626232</v>
      </c>
      <c r="Y238" s="15">
        <f t="shared" si="119"/>
        <v>48607.739386468718</v>
      </c>
      <c r="Z238" s="12">
        <f t="shared" si="120"/>
        <v>108292.14558983734</v>
      </c>
      <c r="AA238" s="12"/>
      <c r="AB238" s="15">
        <v>-3069.3803781253428</v>
      </c>
      <c r="AC238" s="21">
        <v>175807.06339282446</v>
      </c>
      <c r="AD238" s="21">
        <v>-28727.200000000001</v>
      </c>
      <c r="AE238" s="21">
        <v>-11008.88</v>
      </c>
      <c r="AF238" s="131">
        <f t="shared" si="118"/>
        <v>133001.6030146991</v>
      </c>
      <c r="AG238" s="164"/>
      <c r="AH238" s="15">
        <f t="shared" si="110"/>
        <v>-159.96747685507458</v>
      </c>
      <c r="AI238" s="15">
        <f t="shared" si="111"/>
        <v>122.42359907372001</v>
      </c>
      <c r="AJ238" s="15">
        <f t="shared" si="112"/>
        <v>-37.54387778135456</v>
      </c>
      <c r="AL238" s="144">
        <f t="shared" si="113"/>
        <v>-3.1066603017462984</v>
      </c>
      <c r="AM238" s="144">
        <f t="shared" si="114"/>
        <v>212.6287427843815</v>
      </c>
      <c r="AN238" s="144">
        <f t="shared" si="115"/>
        <v>-90.571015566423313</v>
      </c>
      <c r="AO238" s="144">
        <f t="shared" si="116"/>
        <v>34.69705405746808</v>
      </c>
      <c r="AP238" s="144">
        <f t="shared" si="117"/>
        <v>153.64812097367997</v>
      </c>
      <c r="AR238" s="144">
        <f t="shared" si="101"/>
        <v>-3.1384257445044406</v>
      </c>
      <c r="AS238" s="144">
        <f t="shared" si="102"/>
        <v>197.12252552261779</v>
      </c>
      <c r="AT238" s="144">
        <f t="shared" si="103"/>
        <v>-29.98</v>
      </c>
      <c r="AU238" s="144">
        <f t="shared" si="104"/>
        <v>-11.48</v>
      </c>
      <c r="AV238" s="144">
        <f t="shared" si="105"/>
        <v>-91.497099570169965</v>
      </c>
      <c r="AW238" s="144">
        <f t="shared" si="106"/>
        <v>49.701165016839177</v>
      </c>
      <c r="AX238" s="144">
        <f t="shared" si="121"/>
        <v>110.72816522478256</v>
      </c>
      <c r="AZ238" s="15">
        <f t="shared" si="122"/>
        <v>-3.1840045416237994</v>
      </c>
      <c r="BA238" s="15">
        <f t="shared" si="123"/>
        <v>182.37247239919552</v>
      </c>
      <c r="BB238" s="15">
        <f t="shared" si="124"/>
        <v>-29.8</v>
      </c>
      <c r="BC238" s="15">
        <f t="shared" si="125"/>
        <v>-11.42</v>
      </c>
      <c r="BD238" s="15">
        <f t="shared" si="126"/>
        <v>137.96846785757168</v>
      </c>
    </row>
    <row r="239" spans="1:56">
      <c r="A239" s="49">
        <v>743</v>
      </c>
      <c r="B239" s="53">
        <v>14</v>
      </c>
      <c r="C239" s="53">
        <v>14</v>
      </c>
      <c r="D239" s="11" t="s">
        <v>251</v>
      </c>
      <c r="E239" s="14">
        <v>64736</v>
      </c>
      <c r="F239" s="14">
        <v>65323</v>
      </c>
      <c r="G239" s="21">
        <v>66160</v>
      </c>
      <c r="H239" s="21">
        <v>66611</v>
      </c>
      <c r="I239" s="21"/>
      <c r="J239" s="15">
        <v>-5497885.2655691179</v>
      </c>
      <c r="K239" s="21">
        <v>-2689306.917071817</v>
      </c>
      <c r="L239" s="131">
        <f t="shared" si="107"/>
        <v>-8187192.1826409344</v>
      </c>
      <c r="M239" s="131"/>
      <c r="N239" s="21">
        <v>-8531579.612140391</v>
      </c>
      <c r="O239" s="21">
        <v>-3999647.5402078256</v>
      </c>
      <c r="P239" s="21">
        <v>-5916370.4498454705</v>
      </c>
      <c r="Q239" s="15">
        <v>2266515.6621959875</v>
      </c>
      <c r="R239" s="12">
        <f t="shared" si="108"/>
        <v>-16181081.939997699</v>
      </c>
      <c r="S239" s="15"/>
      <c r="T239" s="15">
        <v>-8531579.612140391</v>
      </c>
      <c r="U239" s="21">
        <v>-3183200.4814781165</v>
      </c>
      <c r="V239" s="21">
        <v>-1983476.8</v>
      </c>
      <c r="W239" s="21">
        <v>-759516.8</v>
      </c>
      <c r="X239" s="144">
        <f t="shared" si="109"/>
        <v>-5916370.4498454705</v>
      </c>
      <c r="Y239" s="15">
        <f t="shared" si="119"/>
        <v>3288229.0775140808</v>
      </c>
      <c r="Z239" s="12">
        <f t="shared" si="120"/>
        <v>-17085915.065949898</v>
      </c>
      <c r="AA239" s="12"/>
      <c r="AB239" s="15">
        <v>-8531579.612140391</v>
      </c>
      <c r="AC239" s="21">
        <v>-2346085.3484222279</v>
      </c>
      <c r="AD239" s="21">
        <v>-1985007.8</v>
      </c>
      <c r="AE239" s="21">
        <v>-760697.62</v>
      </c>
      <c r="AF239" s="131">
        <f t="shared" si="118"/>
        <v>-13623370.380562618</v>
      </c>
      <c r="AG239" s="164"/>
      <c r="AH239" s="15">
        <f t="shared" si="110"/>
        <v>-84.927787715785925</v>
      </c>
      <c r="AI239" s="15">
        <f t="shared" si="111"/>
        <v>-41.542679761984317</v>
      </c>
      <c r="AJ239" s="15">
        <f t="shared" si="112"/>
        <v>-126.47046747777024</v>
      </c>
      <c r="AL239" s="144">
        <f t="shared" si="113"/>
        <v>-130.60605930744748</v>
      </c>
      <c r="AM239" s="144">
        <f t="shared" si="114"/>
        <v>-61.228779146821573</v>
      </c>
      <c r="AN239" s="144">
        <f t="shared" si="115"/>
        <v>-90.571015566423313</v>
      </c>
      <c r="AO239" s="144">
        <f t="shared" si="116"/>
        <v>34.69705405746808</v>
      </c>
      <c r="AP239" s="144">
        <f t="shared" si="117"/>
        <v>-247.70879996322427</v>
      </c>
      <c r="AR239" s="144">
        <f t="shared" si="101"/>
        <v>-128.95374262606396</v>
      </c>
      <c r="AS239" s="144">
        <f t="shared" si="102"/>
        <v>-48.113671122704297</v>
      </c>
      <c r="AT239" s="144">
        <f t="shared" si="103"/>
        <v>-29.98</v>
      </c>
      <c r="AU239" s="144">
        <f t="shared" si="104"/>
        <v>-11.48</v>
      </c>
      <c r="AV239" s="144">
        <f t="shared" si="105"/>
        <v>-89.42518817783359</v>
      </c>
      <c r="AW239" s="144">
        <f t="shared" si="106"/>
        <v>49.701165016839191</v>
      </c>
      <c r="AX239" s="144">
        <f t="shared" si="121"/>
        <v>-258.25143690976267</v>
      </c>
      <c r="AZ239" s="15">
        <f t="shared" si="122"/>
        <v>-128.08064151777322</v>
      </c>
      <c r="BA239" s="15">
        <f t="shared" si="123"/>
        <v>-35.220689502067643</v>
      </c>
      <c r="BB239" s="15">
        <f t="shared" si="124"/>
        <v>-29.8</v>
      </c>
      <c r="BC239" s="15">
        <f t="shared" si="125"/>
        <v>-11.42</v>
      </c>
      <c r="BD239" s="15">
        <f t="shared" si="126"/>
        <v>-204.52133101984083</v>
      </c>
    </row>
    <row r="240" spans="1:56">
      <c r="A240" s="49">
        <v>746</v>
      </c>
      <c r="B240" s="53">
        <v>17</v>
      </c>
      <c r="C240" s="53">
        <v>17</v>
      </c>
      <c r="D240" s="11" t="s">
        <v>252</v>
      </c>
      <c r="E240" s="14">
        <v>4781</v>
      </c>
      <c r="F240" s="14">
        <v>4735</v>
      </c>
      <c r="G240" s="21">
        <v>4713</v>
      </c>
      <c r="H240" s="21">
        <v>4603</v>
      </c>
      <c r="I240" s="21"/>
      <c r="J240" s="15">
        <v>-103915.72865544069</v>
      </c>
      <c r="K240" s="21">
        <v>-606658.27817700489</v>
      </c>
      <c r="L240" s="131">
        <f t="shared" si="107"/>
        <v>-710574.00683244562</v>
      </c>
      <c r="M240" s="131"/>
      <c r="N240" s="21">
        <v>-148717.32408441388</v>
      </c>
      <c r="O240" s="21">
        <v>-585313.8821712822</v>
      </c>
      <c r="P240" s="21">
        <v>-428853.75870701438</v>
      </c>
      <c r="Q240" s="15">
        <v>164290.55096211136</v>
      </c>
      <c r="R240" s="12">
        <f t="shared" si="108"/>
        <v>-998594.41400059906</v>
      </c>
      <c r="S240" s="15"/>
      <c r="T240" s="15">
        <v>-148717.32408441388</v>
      </c>
      <c r="U240" s="21">
        <v>-526132.93789307738</v>
      </c>
      <c r="V240" s="21">
        <v>-141295.74</v>
      </c>
      <c r="W240" s="21">
        <v>-54105.240000000005</v>
      </c>
      <c r="X240" s="144">
        <f t="shared" si="109"/>
        <v>-428853.75870701438</v>
      </c>
      <c r="Y240" s="15">
        <f t="shared" si="119"/>
        <v>234241.59072436308</v>
      </c>
      <c r="Z240" s="12">
        <f t="shared" si="120"/>
        <v>-1064863.4099601426</v>
      </c>
      <c r="AA240" s="12"/>
      <c r="AB240" s="15">
        <v>-148717.32408441388</v>
      </c>
      <c r="AC240" s="21">
        <v>-465453.84852149873</v>
      </c>
      <c r="AD240" s="21">
        <v>-137169.4</v>
      </c>
      <c r="AE240" s="21">
        <v>-52566.26</v>
      </c>
      <c r="AF240" s="131">
        <f t="shared" si="118"/>
        <v>-803906.8326059127</v>
      </c>
      <c r="AG240" s="164"/>
      <c r="AH240" s="15">
        <f t="shared" si="110"/>
        <v>-21.735145085848291</v>
      </c>
      <c r="AI240" s="15">
        <f t="shared" si="111"/>
        <v>-126.88941187555007</v>
      </c>
      <c r="AJ240" s="15">
        <f t="shared" si="112"/>
        <v>-148.62455696139838</v>
      </c>
      <c r="AL240" s="144">
        <f t="shared" si="113"/>
        <v>-31.408093787627006</v>
      </c>
      <c r="AM240" s="144">
        <f t="shared" si="114"/>
        <v>-123.61433625581461</v>
      </c>
      <c r="AN240" s="144">
        <f t="shared" si="115"/>
        <v>-90.571015566423313</v>
      </c>
      <c r="AO240" s="144">
        <f t="shared" si="116"/>
        <v>34.69705405746808</v>
      </c>
      <c r="AP240" s="144">
        <f t="shared" si="117"/>
        <v>-210.89639155239684</v>
      </c>
      <c r="AR240" s="144">
        <f t="shared" si="101"/>
        <v>-31.554704876811773</v>
      </c>
      <c r="AS240" s="144">
        <f t="shared" si="102"/>
        <v>-111.63440226884731</v>
      </c>
      <c r="AT240" s="144">
        <f t="shared" si="103"/>
        <v>-29.979999999999997</v>
      </c>
      <c r="AU240" s="144">
        <f t="shared" si="104"/>
        <v>-11.48</v>
      </c>
      <c r="AV240" s="144">
        <f t="shared" si="105"/>
        <v>-90.993795609381365</v>
      </c>
      <c r="AW240" s="144">
        <f t="shared" si="106"/>
        <v>49.701165016839184</v>
      </c>
      <c r="AX240" s="144">
        <f t="shared" si="121"/>
        <v>-225.94173773820125</v>
      </c>
      <c r="AZ240" s="15">
        <f t="shared" si="122"/>
        <v>-32.308782116970214</v>
      </c>
      <c r="BA240" s="15">
        <f t="shared" si="123"/>
        <v>-101.11967163187025</v>
      </c>
      <c r="BB240" s="15">
        <f t="shared" si="124"/>
        <v>-29.799999999999997</v>
      </c>
      <c r="BC240" s="15">
        <f t="shared" si="125"/>
        <v>-11.42</v>
      </c>
      <c r="BD240" s="15">
        <f t="shared" si="126"/>
        <v>-174.64845374884047</v>
      </c>
    </row>
    <row r="241" spans="1:56">
      <c r="A241" s="49">
        <v>747</v>
      </c>
      <c r="B241" s="53">
        <v>4</v>
      </c>
      <c r="C241" s="53">
        <v>4</v>
      </c>
      <c r="D241" s="11" t="s">
        <v>253</v>
      </c>
      <c r="E241" s="14">
        <v>1352</v>
      </c>
      <c r="F241" s="14">
        <v>1308</v>
      </c>
      <c r="G241" s="21">
        <v>1283</v>
      </c>
      <c r="H241" s="21">
        <v>1264</v>
      </c>
      <c r="I241" s="21"/>
      <c r="J241" s="15">
        <v>447558.96251326235</v>
      </c>
      <c r="K241" s="21">
        <v>365176.29474819027</v>
      </c>
      <c r="L241" s="131">
        <f t="shared" si="107"/>
        <v>812735.25726145261</v>
      </c>
      <c r="M241" s="131"/>
      <c r="N241" s="21">
        <v>363573.27875279542</v>
      </c>
      <c r="O241" s="21">
        <v>283948.58489413082</v>
      </c>
      <c r="P241" s="21">
        <v>-118466.8883608817</v>
      </c>
      <c r="Q241" s="15">
        <v>45383.746707168248</v>
      </c>
      <c r="R241" s="12">
        <f t="shared" si="108"/>
        <v>574438.72199321282</v>
      </c>
      <c r="S241" s="15"/>
      <c r="T241" s="15">
        <v>363573.27875279542</v>
      </c>
      <c r="U241" s="21">
        <v>261056.77393655782</v>
      </c>
      <c r="V241" s="21">
        <v>-38464.340000000004</v>
      </c>
      <c r="W241" s="21">
        <v>-14728.84</v>
      </c>
      <c r="X241" s="144">
        <f t="shared" si="109"/>
        <v>-118466.8883608817</v>
      </c>
      <c r="Y241" s="15">
        <f t="shared" si="119"/>
        <v>63766.594716604675</v>
      </c>
      <c r="Z241" s="12">
        <f t="shared" si="120"/>
        <v>516736.57904507627</v>
      </c>
      <c r="AA241" s="12"/>
      <c r="AB241" s="15">
        <v>363573.27875279542</v>
      </c>
      <c r="AC241" s="21">
        <v>238578.81171861166</v>
      </c>
      <c r="AD241" s="21">
        <v>-37667.200000000004</v>
      </c>
      <c r="AE241" s="21">
        <v>-14434.88</v>
      </c>
      <c r="AF241" s="131">
        <f t="shared" si="118"/>
        <v>550050.01047140709</v>
      </c>
      <c r="AG241" s="164"/>
      <c r="AH241" s="15">
        <f t="shared" si="110"/>
        <v>331.03473558673249</v>
      </c>
      <c r="AI241" s="15">
        <f t="shared" si="111"/>
        <v>270.10080972499281</v>
      </c>
      <c r="AJ241" s="15">
        <f t="shared" si="112"/>
        <v>601.13554531172531</v>
      </c>
      <c r="AL241" s="144">
        <f t="shared" si="113"/>
        <v>277.96122228806991</v>
      </c>
      <c r="AM241" s="144">
        <f t="shared" si="114"/>
        <v>217.08607407808168</v>
      </c>
      <c r="AN241" s="144">
        <f t="shared" si="115"/>
        <v>-90.571015566423313</v>
      </c>
      <c r="AO241" s="144">
        <f t="shared" si="116"/>
        <v>34.69705405746808</v>
      </c>
      <c r="AP241" s="144">
        <f t="shared" si="117"/>
        <v>439.17333485719632</v>
      </c>
      <c r="AR241" s="144">
        <f t="shared" si="101"/>
        <v>283.37745810818035</v>
      </c>
      <c r="AS241" s="144">
        <f t="shared" si="102"/>
        <v>203.47371312280421</v>
      </c>
      <c r="AT241" s="144">
        <f t="shared" si="103"/>
        <v>-29.980000000000004</v>
      </c>
      <c r="AU241" s="144">
        <f t="shared" si="104"/>
        <v>-11.48</v>
      </c>
      <c r="AV241" s="144">
        <f t="shared" si="105"/>
        <v>-92.335844396634215</v>
      </c>
      <c r="AW241" s="144">
        <f t="shared" si="106"/>
        <v>49.701165016839184</v>
      </c>
      <c r="AX241" s="144">
        <f t="shared" si="121"/>
        <v>402.75649185118959</v>
      </c>
      <c r="AZ241" s="15">
        <f t="shared" si="122"/>
        <v>287.63708762088243</v>
      </c>
      <c r="BA241" s="15">
        <f t="shared" si="123"/>
        <v>188.74905990396491</v>
      </c>
      <c r="BB241" s="15">
        <f t="shared" si="124"/>
        <v>-29.800000000000004</v>
      </c>
      <c r="BC241" s="15">
        <f t="shared" si="125"/>
        <v>-11.42</v>
      </c>
      <c r="BD241" s="15">
        <f t="shared" si="126"/>
        <v>435.16614752484736</v>
      </c>
    </row>
    <row r="242" spans="1:56">
      <c r="A242" s="49">
        <v>748</v>
      </c>
      <c r="B242" s="53">
        <v>17</v>
      </c>
      <c r="C242" s="53">
        <v>17</v>
      </c>
      <c r="D242" s="11" t="s">
        <v>254</v>
      </c>
      <c r="E242" s="14">
        <v>5028</v>
      </c>
      <c r="F242" s="14">
        <v>4897</v>
      </c>
      <c r="G242" s="21">
        <v>4837</v>
      </c>
      <c r="H242" s="21">
        <v>4804</v>
      </c>
      <c r="I242" s="21"/>
      <c r="J242" s="15">
        <v>-665206.94257305388</v>
      </c>
      <c r="K242" s="21">
        <v>-835144.89288000506</v>
      </c>
      <c r="L242" s="131">
        <f t="shared" si="107"/>
        <v>-1500351.8354530591</v>
      </c>
      <c r="M242" s="131"/>
      <c r="N242" s="21">
        <v>-828488.94256553904</v>
      </c>
      <c r="O242" s="21">
        <v>-891419.16936990723</v>
      </c>
      <c r="P242" s="21">
        <v>-443526.26322877494</v>
      </c>
      <c r="Q242" s="15">
        <v>169911.47371942119</v>
      </c>
      <c r="R242" s="12">
        <f t="shared" si="108"/>
        <v>-1993522.9014447997</v>
      </c>
      <c r="S242" s="15"/>
      <c r="T242" s="15">
        <v>-828488.94256553904</v>
      </c>
      <c r="U242" s="21">
        <v>-830213.44938461285</v>
      </c>
      <c r="V242" s="21">
        <v>-145013.26</v>
      </c>
      <c r="W242" s="21">
        <v>-55528.76</v>
      </c>
      <c r="X242" s="144">
        <f t="shared" si="109"/>
        <v>-443526.26322877494</v>
      </c>
      <c r="Y242" s="15">
        <f t="shared" si="119"/>
        <v>240404.53518645113</v>
      </c>
      <c r="Z242" s="12">
        <f t="shared" si="120"/>
        <v>-2062366.1399924757</v>
      </c>
      <c r="AA242" s="12"/>
      <c r="AB242" s="15">
        <v>-828488.94256553904</v>
      </c>
      <c r="AC242" s="21">
        <v>-767458.32781066978</v>
      </c>
      <c r="AD242" s="21">
        <v>-143159.20000000001</v>
      </c>
      <c r="AE242" s="21">
        <v>-54861.68</v>
      </c>
      <c r="AF242" s="131">
        <f t="shared" si="118"/>
        <v>-1793968.1503762086</v>
      </c>
      <c r="AG242" s="164"/>
      <c r="AH242" s="15">
        <f t="shared" si="110"/>
        <v>-132.30050568278716</v>
      </c>
      <c r="AI242" s="15">
        <f t="shared" si="111"/>
        <v>-166.09882515513226</v>
      </c>
      <c r="AJ242" s="15">
        <f t="shared" si="112"/>
        <v>-298.39933083791948</v>
      </c>
      <c r="AL242" s="144">
        <f t="shared" si="113"/>
        <v>-169.18295743629548</v>
      </c>
      <c r="AM242" s="144">
        <f t="shared" si="114"/>
        <v>-182.03372868489018</v>
      </c>
      <c r="AN242" s="144">
        <f t="shared" si="115"/>
        <v>-90.571015566423313</v>
      </c>
      <c r="AO242" s="144">
        <f t="shared" si="116"/>
        <v>34.69705405746808</v>
      </c>
      <c r="AP242" s="144">
        <f t="shared" si="117"/>
        <v>-407.09064763014084</v>
      </c>
      <c r="AR242" s="144">
        <f t="shared" si="101"/>
        <v>-171.28156761743622</v>
      </c>
      <c r="AS242" s="144">
        <f t="shared" si="102"/>
        <v>-171.63809166520835</v>
      </c>
      <c r="AT242" s="144">
        <f t="shared" si="103"/>
        <v>-29.98</v>
      </c>
      <c r="AU242" s="144">
        <f t="shared" si="104"/>
        <v>-11.48</v>
      </c>
      <c r="AV242" s="144">
        <f t="shared" si="105"/>
        <v>-91.69449312151643</v>
      </c>
      <c r="AW242" s="144">
        <f t="shared" si="106"/>
        <v>49.701165016839184</v>
      </c>
      <c r="AX242" s="144">
        <f t="shared" si="121"/>
        <v>-426.37298738732181</v>
      </c>
      <c r="AZ242" s="15">
        <f t="shared" si="122"/>
        <v>-172.45814791122794</v>
      </c>
      <c r="BA242" s="15">
        <f t="shared" si="123"/>
        <v>-159.75402327449413</v>
      </c>
      <c r="BB242" s="15">
        <f t="shared" si="124"/>
        <v>-29.8</v>
      </c>
      <c r="BC242" s="15">
        <f t="shared" si="125"/>
        <v>-11.42</v>
      </c>
      <c r="BD242" s="15">
        <f t="shared" si="126"/>
        <v>-373.43217118572204</v>
      </c>
    </row>
    <row r="243" spans="1:56">
      <c r="A243" s="49">
        <v>749</v>
      </c>
      <c r="B243" s="53">
        <v>11</v>
      </c>
      <c r="C243" s="53">
        <v>11</v>
      </c>
      <c r="D243" s="11" t="s">
        <v>255</v>
      </c>
      <c r="E243" s="14">
        <v>21293</v>
      </c>
      <c r="F243" s="14">
        <v>21232</v>
      </c>
      <c r="G243" s="21">
        <v>21290</v>
      </c>
      <c r="H243" s="21">
        <v>21269</v>
      </c>
      <c r="I243" s="21"/>
      <c r="J243" s="15">
        <v>-2397156.3534561843</v>
      </c>
      <c r="K243" s="21">
        <v>-2651579.1706958557</v>
      </c>
      <c r="L243" s="131">
        <f t="shared" si="107"/>
        <v>-5048735.5241520405</v>
      </c>
      <c r="M243" s="131"/>
      <c r="N243" s="21">
        <v>-1993593.6277813506</v>
      </c>
      <c r="O243" s="21">
        <v>-2152232.4806169602</v>
      </c>
      <c r="P243" s="21">
        <v>-1923003.8025062997</v>
      </c>
      <c r="Q243" s="15">
        <v>736687.8517481623</v>
      </c>
      <c r="R243" s="12">
        <f t="shared" si="108"/>
        <v>-5332142.0591564486</v>
      </c>
      <c r="S243" s="15"/>
      <c r="T243" s="15">
        <v>-1993593.6277813506</v>
      </c>
      <c r="U243" s="21">
        <v>-1886861.8768334666</v>
      </c>
      <c r="V243" s="21">
        <v>-638274.19999999995</v>
      </c>
      <c r="W243" s="21">
        <v>-244409.2</v>
      </c>
      <c r="X243" s="144">
        <f t="shared" si="109"/>
        <v>-1923003.8025062997</v>
      </c>
      <c r="Y243" s="15">
        <f t="shared" si="119"/>
        <v>1058137.8032085062</v>
      </c>
      <c r="Z243" s="12">
        <f t="shared" si="120"/>
        <v>-5628004.9039126113</v>
      </c>
      <c r="AA243" s="12"/>
      <c r="AB243" s="15">
        <v>-1993593.6277813506</v>
      </c>
      <c r="AC243" s="21">
        <v>-1614773.5081877732</v>
      </c>
      <c r="AD243" s="21">
        <v>-633816.20000000007</v>
      </c>
      <c r="AE243" s="21">
        <v>-242891.98</v>
      </c>
      <c r="AF243" s="131">
        <f t="shared" si="118"/>
        <v>-4485075.3159691244</v>
      </c>
      <c r="AG243" s="164"/>
      <c r="AH243" s="15">
        <f t="shared" si="110"/>
        <v>-112.57954977956062</v>
      </c>
      <c r="AI243" s="15">
        <f t="shared" si="111"/>
        <v>-124.52820977297026</v>
      </c>
      <c r="AJ243" s="15">
        <f t="shared" si="112"/>
        <v>-237.10775955253089</v>
      </c>
      <c r="AL243" s="144">
        <f t="shared" si="113"/>
        <v>-93.895705905300986</v>
      </c>
      <c r="AM243" s="144">
        <f t="shared" si="114"/>
        <v>-101.3673926439789</v>
      </c>
      <c r="AN243" s="144">
        <f t="shared" si="115"/>
        <v>-90.571015566423313</v>
      </c>
      <c r="AO243" s="144">
        <f t="shared" si="116"/>
        <v>34.69705405746808</v>
      </c>
      <c r="AP243" s="144">
        <f t="shared" si="117"/>
        <v>-251.13706005823514</v>
      </c>
      <c r="AR243" s="144">
        <f t="shared" si="101"/>
        <v>-93.63990736408411</v>
      </c>
      <c r="AS243" s="144">
        <f t="shared" si="102"/>
        <v>-88.626673406926571</v>
      </c>
      <c r="AT243" s="144">
        <f t="shared" si="103"/>
        <v>-29.979999999999997</v>
      </c>
      <c r="AU243" s="144">
        <f t="shared" si="104"/>
        <v>-11.48</v>
      </c>
      <c r="AV243" s="144">
        <f t="shared" si="105"/>
        <v>-90.324274424908396</v>
      </c>
      <c r="AW243" s="144">
        <f t="shared" si="106"/>
        <v>49.701165016839184</v>
      </c>
      <c r="AX243" s="144">
        <f t="shared" si="121"/>
        <v>-264.34969017907991</v>
      </c>
      <c r="AZ243" s="15">
        <f t="shared" si="122"/>
        <v>-93.732362959299948</v>
      </c>
      <c r="BA243" s="15">
        <f t="shared" si="123"/>
        <v>-75.921458845633225</v>
      </c>
      <c r="BB243" s="15">
        <f t="shared" si="124"/>
        <v>-29.800000000000004</v>
      </c>
      <c r="BC243" s="15">
        <f t="shared" si="125"/>
        <v>-11.42</v>
      </c>
      <c r="BD243" s="15">
        <f t="shared" si="126"/>
        <v>-210.87382180493321</v>
      </c>
    </row>
    <row r="244" spans="1:56">
      <c r="A244" s="49">
        <v>751</v>
      </c>
      <c r="B244" s="53">
        <v>19</v>
      </c>
      <c r="C244" s="53">
        <v>19</v>
      </c>
      <c r="D244" s="11" t="s">
        <v>256</v>
      </c>
      <c r="E244" s="14">
        <v>2904</v>
      </c>
      <c r="F244" s="14">
        <v>2877</v>
      </c>
      <c r="G244" s="21">
        <v>2828</v>
      </c>
      <c r="H244" s="21">
        <v>2778</v>
      </c>
      <c r="I244" s="21"/>
      <c r="J244" s="15">
        <v>54004.000961878512</v>
      </c>
      <c r="K244" s="21">
        <v>-249822.7575788908</v>
      </c>
      <c r="L244" s="131">
        <f t="shared" si="107"/>
        <v>-195818.75661701229</v>
      </c>
      <c r="M244" s="131"/>
      <c r="N244" s="21">
        <v>278470.92239572416</v>
      </c>
      <c r="O244" s="21">
        <v>-69057.409734889545</v>
      </c>
      <c r="P244" s="21">
        <v>-260572.81178459988</v>
      </c>
      <c r="Q244" s="15">
        <v>99823.424523335663</v>
      </c>
      <c r="R244" s="12">
        <f t="shared" si="108"/>
        <v>48664.125399570403</v>
      </c>
      <c r="S244" s="15"/>
      <c r="T244" s="15">
        <v>278470.92239572416</v>
      </c>
      <c r="U244" s="21">
        <v>-33098.893010835651</v>
      </c>
      <c r="V244" s="21">
        <v>-84783.44</v>
      </c>
      <c r="W244" s="21">
        <v>-32465.440000000002</v>
      </c>
      <c r="X244" s="144">
        <f t="shared" si="109"/>
        <v>-260572.81178459988</v>
      </c>
      <c r="Y244" s="15">
        <f t="shared" si="119"/>
        <v>140554.89466762121</v>
      </c>
      <c r="Z244" s="12">
        <f t="shared" si="120"/>
        <v>8105.2322679098288</v>
      </c>
      <c r="AA244" s="12"/>
      <c r="AB244" s="15">
        <v>278470.92239572416</v>
      </c>
      <c r="AC244" s="21">
        <v>-12160.24819051831</v>
      </c>
      <c r="AD244" s="21">
        <v>-82784.400000000009</v>
      </c>
      <c r="AE244" s="21">
        <v>-31724.76</v>
      </c>
      <c r="AF244" s="131">
        <f t="shared" si="118"/>
        <v>151801.51420520584</v>
      </c>
      <c r="AG244" s="164"/>
      <c r="AH244" s="15">
        <f t="shared" si="110"/>
        <v>18.596419064007751</v>
      </c>
      <c r="AI244" s="15">
        <f t="shared" si="111"/>
        <v>-86.027120378405925</v>
      </c>
      <c r="AJ244" s="15">
        <f t="shared" si="112"/>
        <v>-67.430701314398178</v>
      </c>
      <c r="AL244" s="144">
        <f t="shared" si="113"/>
        <v>96.792117621037249</v>
      </c>
      <c r="AM244" s="144">
        <f t="shared" si="114"/>
        <v>-24.003270676013049</v>
      </c>
      <c r="AN244" s="144">
        <f t="shared" si="115"/>
        <v>-90.571015566423313</v>
      </c>
      <c r="AO244" s="144">
        <f t="shared" si="116"/>
        <v>34.69705405746808</v>
      </c>
      <c r="AP244" s="144">
        <f t="shared" si="117"/>
        <v>16.91488543606896</v>
      </c>
      <c r="AR244" s="144">
        <f t="shared" si="101"/>
        <v>98.469208767936408</v>
      </c>
      <c r="AS244" s="144">
        <f t="shared" si="102"/>
        <v>-11.703993285302564</v>
      </c>
      <c r="AT244" s="144">
        <f t="shared" si="103"/>
        <v>-29.98</v>
      </c>
      <c r="AU244" s="144">
        <f t="shared" si="104"/>
        <v>-11.48</v>
      </c>
      <c r="AV244" s="144">
        <f t="shared" si="105"/>
        <v>-92.140315341089064</v>
      </c>
      <c r="AW244" s="144">
        <f t="shared" si="106"/>
        <v>49.701165016839184</v>
      </c>
      <c r="AX244" s="144">
        <f t="shared" si="121"/>
        <v>2.8660651583839565</v>
      </c>
      <c r="AZ244" s="15">
        <f t="shared" si="122"/>
        <v>100.24151274144138</v>
      </c>
      <c r="BA244" s="15">
        <f t="shared" si="123"/>
        <v>-4.3773391614536754</v>
      </c>
      <c r="BB244" s="15">
        <f t="shared" si="124"/>
        <v>-29.800000000000004</v>
      </c>
      <c r="BC244" s="15">
        <f t="shared" si="125"/>
        <v>-11.42</v>
      </c>
      <c r="BD244" s="15">
        <f t="shared" si="126"/>
        <v>54.644173579987701</v>
      </c>
    </row>
    <row r="245" spans="1:56">
      <c r="A245" s="49">
        <v>753</v>
      </c>
      <c r="B245" s="53">
        <v>1</v>
      </c>
      <c r="C245" s="137">
        <v>32</v>
      </c>
      <c r="D245" s="11" t="s">
        <v>257</v>
      </c>
      <c r="E245" s="14">
        <v>22190</v>
      </c>
      <c r="F245" s="14">
        <v>22320</v>
      </c>
      <c r="G245" s="21">
        <v>22595</v>
      </c>
      <c r="H245" s="21">
        <v>22826</v>
      </c>
      <c r="I245" s="21"/>
      <c r="J245" s="15">
        <v>5432032.9815578219</v>
      </c>
      <c r="K245" s="21">
        <v>3242585.9676854638</v>
      </c>
      <c r="L245" s="131">
        <f t="shared" si="107"/>
        <v>8674618.9492432848</v>
      </c>
      <c r="M245" s="131"/>
      <c r="N245" s="21">
        <v>6620333.6686252933</v>
      </c>
      <c r="O245" s="21">
        <v>3608185.4712781096</v>
      </c>
      <c r="P245" s="21">
        <v>-2021545.0674425683</v>
      </c>
      <c r="Q245" s="15">
        <v>774438.24656268756</v>
      </c>
      <c r="R245" s="12">
        <f t="shared" si="108"/>
        <v>8981412.3190235235</v>
      </c>
      <c r="S245" s="15"/>
      <c r="T245" s="15">
        <v>6620333.6686252933</v>
      </c>
      <c r="U245" s="21">
        <v>3217554.5686993408</v>
      </c>
      <c r="V245" s="21">
        <v>-677398.1</v>
      </c>
      <c r="W245" s="21">
        <v>-259390.6</v>
      </c>
      <c r="X245" s="144">
        <f t="shared" si="109"/>
        <v>-2021545.0674425683</v>
      </c>
      <c r="Y245" s="15">
        <f t="shared" si="119"/>
        <v>1122997.8235554814</v>
      </c>
      <c r="Z245" s="12">
        <f t="shared" si="120"/>
        <v>8002552.2934375489</v>
      </c>
      <c r="AA245" s="12"/>
      <c r="AB245" s="15">
        <v>6620333.6686252933</v>
      </c>
      <c r="AC245" s="21">
        <v>2833985.6721362225</v>
      </c>
      <c r="AD245" s="21">
        <v>-680214.8</v>
      </c>
      <c r="AE245" s="21">
        <v>-260672.92</v>
      </c>
      <c r="AF245" s="131">
        <f t="shared" si="118"/>
        <v>8513431.6207615156</v>
      </c>
      <c r="AG245" s="164"/>
      <c r="AH245" s="15">
        <f t="shared" si="110"/>
        <v>244.79643900666164</v>
      </c>
      <c r="AI245" s="15">
        <f t="shared" si="111"/>
        <v>146.12825451489246</v>
      </c>
      <c r="AJ245" s="15">
        <f t="shared" si="112"/>
        <v>390.92469352155405</v>
      </c>
      <c r="AL245" s="144">
        <f t="shared" si="113"/>
        <v>296.6099313900221</v>
      </c>
      <c r="AM245" s="144">
        <f t="shared" si="114"/>
        <v>161.65705516478985</v>
      </c>
      <c r="AN245" s="144">
        <f t="shared" si="115"/>
        <v>-90.571015566423313</v>
      </c>
      <c r="AO245" s="144">
        <f t="shared" si="116"/>
        <v>34.69705405746808</v>
      </c>
      <c r="AP245" s="144">
        <f t="shared" si="117"/>
        <v>402.3930250458568</v>
      </c>
      <c r="AR245" s="144">
        <f t="shared" si="101"/>
        <v>292.99994107657858</v>
      </c>
      <c r="AS245" s="144">
        <f t="shared" si="102"/>
        <v>142.40117586631294</v>
      </c>
      <c r="AT245" s="144">
        <f t="shared" si="103"/>
        <v>-29.98</v>
      </c>
      <c r="AU245" s="144">
        <f t="shared" si="104"/>
        <v>-11.48</v>
      </c>
      <c r="AV245" s="144">
        <f t="shared" si="105"/>
        <v>-89.46869074762418</v>
      </c>
      <c r="AW245" s="144">
        <f t="shared" si="106"/>
        <v>49.701165016839184</v>
      </c>
      <c r="AX245" s="144">
        <f t="shared" si="121"/>
        <v>354.1735912121066</v>
      </c>
      <c r="AZ245" s="15">
        <f t="shared" si="122"/>
        <v>290.03477037699525</v>
      </c>
      <c r="BA245" s="15">
        <f t="shared" si="123"/>
        <v>124.15603575467549</v>
      </c>
      <c r="BB245" s="15">
        <f t="shared" si="124"/>
        <v>-29.8</v>
      </c>
      <c r="BC245" s="15">
        <f t="shared" si="125"/>
        <v>-11.42</v>
      </c>
      <c r="BD245" s="15">
        <f t="shared" si="126"/>
        <v>372.97080613167071</v>
      </c>
    </row>
    <row r="246" spans="1:56">
      <c r="A246" s="49">
        <v>755</v>
      </c>
      <c r="B246" s="53">
        <v>1</v>
      </c>
      <c r="C246" s="137">
        <v>34</v>
      </c>
      <c r="D246" s="11" t="s">
        <v>258</v>
      </c>
      <c r="E246" s="14">
        <v>6198</v>
      </c>
      <c r="F246" s="14">
        <v>6217</v>
      </c>
      <c r="G246" s="21">
        <v>6158</v>
      </c>
      <c r="H246" s="21">
        <v>6182</v>
      </c>
      <c r="I246" s="21"/>
      <c r="J246" s="15">
        <v>464360.05994844204</v>
      </c>
      <c r="K246" s="21">
        <v>836917.47642097028</v>
      </c>
      <c r="L246" s="131">
        <f t="shared" si="107"/>
        <v>1301277.5363694122</v>
      </c>
      <c r="M246" s="131"/>
      <c r="N246" s="21">
        <v>948316.28074108204</v>
      </c>
      <c r="O246" s="21">
        <v>1040650.6809683233</v>
      </c>
      <c r="P246" s="21">
        <v>-563080.00377645378</v>
      </c>
      <c r="Q246" s="15">
        <v>215711.58507527906</v>
      </c>
      <c r="R246" s="12">
        <f t="shared" si="108"/>
        <v>1641598.5430082304</v>
      </c>
      <c r="S246" s="15"/>
      <c r="T246" s="15">
        <v>948316.28074108204</v>
      </c>
      <c r="U246" s="21">
        <v>931844.57338175492</v>
      </c>
      <c r="V246" s="21">
        <v>-184616.84</v>
      </c>
      <c r="W246" s="21">
        <v>-70693.84</v>
      </c>
      <c r="X246" s="144">
        <f t="shared" si="109"/>
        <v>-563080.00377645378</v>
      </c>
      <c r="Y246" s="15">
        <f t="shared" si="119"/>
        <v>306059.77417369571</v>
      </c>
      <c r="Z246" s="12">
        <f t="shared" si="120"/>
        <v>1367829.9445200786</v>
      </c>
      <c r="AA246" s="12"/>
      <c r="AB246" s="15">
        <v>948316.28074108204</v>
      </c>
      <c r="AC246" s="21">
        <v>825005.51290088997</v>
      </c>
      <c r="AD246" s="21">
        <v>-184223.6</v>
      </c>
      <c r="AE246" s="21">
        <v>-70598.44</v>
      </c>
      <c r="AF246" s="131">
        <f t="shared" si="118"/>
        <v>1518499.7536419719</v>
      </c>
      <c r="AG246" s="164"/>
      <c r="AH246" s="15">
        <f t="shared" si="110"/>
        <v>74.920951911655706</v>
      </c>
      <c r="AI246" s="15">
        <f t="shared" si="111"/>
        <v>135.03024788979837</v>
      </c>
      <c r="AJ246" s="15">
        <f t="shared" si="112"/>
        <v>209.95119980145404</v>
      </c>
      <c r="AL246" s="144">
        <f t="shared" si="113"/>
        <v>152.53599497202541</v>
      </c>
      <c r="AM246" s="144">
        <f t="shared" si="114"/>
        <v>167.38791715752345</v>
      </c>
      <c r="AN246" s="144">
        <f t="shared" si="115"/>
        <v>-90.571015566423327</v>
      </c>
      <c r="AO246" s="144">
        <f t="shared" si="116"/>
        <v>34.69705405746808</v>
      </c>
      <c r="AP246" s="144">
        <f t="shared" si="117"/>
        <v>264.04995062059362</v>
      </c>
      <c r="AR246" s="144">
        <f t="shared" si="101"/>
        <v>153.99744734346899</v>
      </c>
      <c r="AS246" s="144">
        <f t="shared" si="102"/>
        <v>151.32260041925218</v>
      </c>
      <c r="AT246" s="144">
        <f t="shared" si="103"/>
        <v>-29.98</v>
      </c>
      <c r="AU246" s="144">
        <f t="shared" si="104"/>
        <v>-11.479999999999999</v>
      </c>
      <c r="AV246" s="144">
        <f t="shared" si="105"/>
        <v>-91.438779437553393</v>
      </c>
      <c r="AW246" s="144">
        <f t="shared" si="106"/>
        <v>49.701165016839184</v>
      </c>
      <c r="AX246" s="144">
        <f t="shared" si="121"/>
        <v>222.12243334200693</v>
      </c>
      <c r="AZ246" s="15">
        <f t="shared" si="122"/>
        <v>153.39959248480784</v>
      </c>
      <c r="BA246" s="15">
        <f t="shared" si="123"/>
        <v>133.45284906193626</v>
      </c>
      <c r="BB246" s="15">
        <f t="shared" si="124"/>
        <v>-29.8</v>
      </c>
      <c r="BC246" s="15">
        <f t="shared" si="125"/>
        <v>-11.42</v>
      </c>
      <c r="BD246" s="15">
        <f t="shared" si="126"/>
        <v>245.63244154674408</v>
      </c>
    </row>
    <row r="247" spans="1:56">
      <c r="A247" s="49">
        <v>758</v>
      </c>
      <c r="B247" s="53">
        <v>19</v>
      </c>
      <c r="C247" s="53">
        <v>19</v>
      </c>
      <c r="D247" s="11" t="s">
        <v>259</v>
      </c>
      <c r="E247" s="14">
        <v>8187</v>
      </c>
      <c r="F247" s="14">
        <v>8134</v>
      </c>
      <c r="G247" s="21">
        <v>8126</v>
      </c>
      <c r="H247" s="21">
        <v>8127</v>
      </c>
      <c r="I247" s="21"/>
      <c r="J247" s="15">
        <v>-3690454.1879474381</v>
      </c>
      <c r="K247" s="21">
        <v>-1876872.494345821</v>
      </c>
      <c r="L247" s="131">
        <f t="shared" si="107"/>
        <v>-5567326.6822932586</v>
      </c>
      <c r="M247" s="131"/>
      <c r="N247" s="21">
        <v>-2318562.9125566757</v>
      </c>
      <c r="O247" s="21">
        <v>-874185.26601256337</v>
      </c>
      <c r="P247" s="21">
        <v>-736704.64061728725</v>
      </c>
      <c r="Q247" s="15">
        <v>282225.83770344534</v>
      </c>
      <c r="R247" s="12">
        <f t="shared" si="108"/>
        <v>-3647226.9814830809</v>
      </c>
      <c r="S247" s="15"/>
      <c r="T247" s="15">
        <v>-2318562.9125566757</v>
      </c>
      <c r="U247" s="21">
        <v>-772521.52773190499</v>
      </c>
      <c r="V247" s="21">
        <v>-243617.48</v>
      </c>
      <c r="W247" s="21">
        <v>-93286.48000000001</v>
      </c>
      <c r="X247" s="144">
        <f t="shared" si="109"/>
        <v>-736704.64061728725</v>
      </c>
      <c r="Y247" s="15">
        <f t="shared" si="119"/>
        <v>403871.6669268352</v>
      </c>
      <c r="Z247" s="12">
        <f t="shared" si="120"/>
        <v>-3760821.373979033</v>
      </c>
      <c r="AA247" s="12"/>
      <c r="AB247" s="15">
        <v>-2318562.9125566757</v>
      </c>
      <c r="AC247" s="21">
        <v>-668284.20715145709</v>
      </c>
      <c r="AD247" s="21">
        <v>-242184.6</v>
      </c>
      <c r="AE247" s="21">
        <v>-92810.34</v>
      </c>
      <c r="AF247" s="131">
        <f t="shared" si="118"/>
        <v>-3321842.0597081329</v>
      </c>
      <c r="AG247" s="164"/>
      <c r="AH247" s="15">
        <f t="shared" si="110"/>
        <v>-450.77002417826287</v>
      </c>
      <c r="AI247" s="15">
        <f t="shared" si="111"/>
        <v>-229.25033520774656</v>
      </c>
      <c r="AJ247" s="15">
        <f t="shared" si="112"/>
        <v>-680.02035938600932</v>
      </c>
      <c r="AL247" s="144">
        <f t="shared" si="113"/>
        <v>-285.04584614662843</v>
      </c>
      <c r="AM247" s="144">
        <f t="shared" si="114"/>
        <v>-107.47298574041841</v>
      </c>
      <c r="AN247" s="144">
        <f t="shared" si="115"/>
        <v>-90.571015566423313</v>
      </c>
      <c r="AO247" s="144">
        <f t="shared" si="116"/>
        <v>34.69705405746808</v>
      </c>
      <c r="AP247" s="144">
        <f t="shared" si="117"/>
        <v>-448.39279339600205</v>
      </c>
      <c r="AR247" s="144">
        <f t="shared" si="101"/>
        <v>-285.32647213348213</v>
      </c>
      <c r="AS247" s="144">
        <f t="shared" si="102"/>
        <v>-95.067871982759655</v>
      </c>
      <c r="AT247" s="144">
        <f t="shared" si="103"/>
        <v>-29.98</v>
      </c>
      <c r="AU247" s="144">
        <f t="shared" si="104"/>
        <v>-11.48</v>
      </c>
      <c r="AV247" s="144">
        <f t="shared" si="105"/>
        <v>-90.660182207394442</v>
      </c>
      <c r="AW247" s="144">
        <f t="shared" si="106"/>
        <v>49.701165016839184</v>
      </c>
      <c r="AX247" s="144">
        <f t="shared" si="121"/>
        <v>-462.81336130679705</v>
      </c>
      <c r="AZ247" s="15">
        <f t="shared" si="122"/>
        <v>-285.29136367130252</v>
      </c>
      <c r="BA247" s="15">
        <f t="shared" si="123"/>
        <v>-82.230122696131062</v>
      </c>
      <c r="BB247" s="15">
        <f t="shared" si="124"/>
        <v>-29.8</v>
      </c>
      <c r="BC247" s="15">
        <f t="shared" si="125"/>
        <v>-11.42</v>
      </c>
      <c r="BD247" s="15">
        <f t="shared" si="126"/>
        <v>-408.74148636743359</v>
      </c>
    </row>
    <row r="248" spans="1:56">
      <c r="A248" s="49">
        <v>759</v>
      </c>
      <c r="B248" s="53">
        <v>14</v>
      </c>
      <c r="C248" s="53">
        <v>14</v>
      </c>
      <c r="D248" s="11" t="s">
        <v>260</v>
      </c>
      <c r="E248" s="14">
        <v>1997</v>
      </c>
      <c r="F248" s="14">
        <v>1942</v>
      </c>
      <c r="G248" s="21">
        <v>1873</v>
      </c>
      <c r="H248" s="21">
        <v>1800</v>
      </c>
      <c r="I248" s="21"/>
      <c r="J248" s="15">
        <v>296684.54337241122</v>
      </c>
      <c r="K248" s="21">
        <v>-9412.404535199852</v>
      </c>
      <c r="L248" s="131">
        <f t="shared" si="107"/>
        <v>287272.13883721136</v>
      </c>
      <c r="M248" s="131"/>
      <c r="N248" s="21">
        <v>82997.477848417751</v>
      </c>
      <c r="O248" s="21">
        <v>-131032.85477877008</v>
      </c>
      <c r="P248" s="21">
        <v>-175888.91222999408</v>
      </c>
      <c r="Q248" s="15">
        <v>67381.678979603006</v>
      </c>
      <c r="R248" s="12">
        <f t="shared" si="108"/>
        <v>-156542.61018074339</v>
      </c>
      <c r="S248" s="15"/>
      <c r="T248" s="15">
        <v>82997.477848417751</v>
      </c>
      <c r="U248" s="21">
        <v>-106760.54352464683</v>
      </c>
      <c r="V248" s="21">
        <v>-56152.54</v>
      </c>
      <c r="W248" s="21">
        <v>-21502.04</v>
      </c>
      <c r="X248" s="144">
        <f t="shared" si="109"/>
        <v>-175888.91222999408</v>
      </c>
      <c r="Y248" s="15">
        <f t="shared" si="119"/>
        <v>93090.282076539792</v>
      </c>
      <c r="Z248" s="12">
        <f t="shared" si="120"/>
        <v>-184216.27582968338</v>
      </c>
      <c r="AA248" s="12"/>
      <c r="AB248" s="15">
        <v>82997.477848417751</v>
      </c>
      <c r="AC248" s="21">
        <v>-81873.787123462927</v>
      </c>
      <c r="AD248" s="21">
        <v>-53640</v>
      </c>
      <c r="AE248" s="21">
        <v>-20556</v>
      </c>
      <c r="AF248" s="131">
        <f t="shared" si="118"/>
        <v>-73072.309275045176</v>
      </c>
      <c r="AG248" s="164"/>
      <c r="AH248" s="15">
        <f t="shared" si="110"/>
        <v>148.56511936525348</v>
      </c>
      <c r="AI248" s="15">
        <f t="shared" si="111"/>
        <v>-4.7132721758637217</v>
      </c>
      <c r="AJ248" s="15">
        <f t="shared" si="112"/>
        <v>143.85184718938976</v>
      </c>
      <c r="AL248" s="144">
        <f t="shared" si="113"/>
        <v>42.738145133067846</v>
      </c>
      <c r="AM248" s="144">
        <f t="shared" si="114"/>
        <v>-67.473148701735369</v>
      </c>
      <c r="AN248" s="144">
        <f t="shared" si="115"/>
        <v>-90.571015566423313</v>
      </c>
      <c r="AO248" s="144">
        <f t="shared" si="116"/>
        <v>34.69705405746808</v>
      </c>
      <c r="AP248" s="144">
        <f t="shared" si="117"/>
        <v>-80.608965077622756</v>
      </c>
      <c r="AR248" s="144">
        <f t="shared" si="101"/>
        <v>44.31258827998812</v>
      </c>
      <c r="AS248" s="144">
        <f t="shared" si="102"/>
        <v>-56.999756286517261</v>
      </c>
      <c r="AT248" s="144">
        <f t="shared" si="103"/>
        <v>-29.98</v>
      </c>
      <c r="AU248" s="144">
        <f t="shared" si="104"/>
        <v>-11.48</v>
      </c>
      <c r="AV248" s="144">
        <f t="shared" si="105"/>
        <v>-93.907587949809979</v>
      </c>
      <c r="AW248" s="144">
        <f t="shared" si="106"/>
        <v>49.701165016839184</v>
      </c>
      <c r="AX248" s="144">
        <f t="shared" si="121"/>
        <v>-98.353590939499938</v>
      </c>
      <c r="AZ248" s="15">
        <f t="shared" si="122"/>
        <v>46.10970991578764</v>
      </c>
      <c r="BA248" s="15">
        <f t="shared" si="123"/>
        <v>-45.48543729081274</v>
      </c>
      <c r="BB248" s="15">
        <f t="shared" si="124"/>
        <v>-29.8</v>
      </c>
      <c r="BC248" s="15">
        <f t="shared" si="125"/>
        <v>-11.42</v>
      </c>
      <c r="BD248" s="15">
        <f t="shared" si="126"/>
        <v>-40.595727375025099</v>
      </c>
    </row>
    <row r="249" spans="1:56">
      <c r="A249" s="49">
        <v>761</v>
      </c>
      <c r="B249" s="53">
        <v>2</v>
      </c>
      <c r="C249" s="53">
        <v>2</v>
      </c>
      <c r="D249" s="11" t="s">
        <v>261</v>
      </c>
      <c r="E249" s="14">
        <v>8563</v>
      </c>
      <c r="F249" s="14">
        <v>8426</v>
      </c>
      <c r="G249" s="21">
        <v>8410</v>
      </c>
      <c r="H249" s="21">
        <v>8429</v>
      </c>
      <c r="I249" s="21"/>
      <c r="J249" s="15">
        <v>2210648.4588482603</v>
      </c>
      <c r="K249" s="21">
        <v>1533230.7110828501</v>
      </c>
      <c r="L249" s="131">
        <f t="shared" si="107"/>
        <v>3743879.1699311105</v>
      </c>
      <c r="M249" s="131"/>
      <c r="N249" s="21">
        <v>1184243.7799134771</v>
      </c>
      <c r="O249" s="21">
        <v>687058.8886166492</v>
      </c>
      <c r="P249" s="21">
        <v>-763151.37716268282</v>
      </c>
      <c r="Q249" s="15">
        <v>292357.37748822605</v>
      </c>
      <c r="R249" s="12">
        <f t="shared" si="108"/>
        <v>1400508.6688556694</v>
      </c>
      <c r="S249" s="15"/>
      <c r="T249" s="15">
        <v>1184243.7799134771</v>
      </c>
      <c r="U249" s="21">
        <v>539592.22261625913</v>
      </c>
      <c r="V249" s="21">
        <v>-252131.80000000002</v>
      </c>
      <c r="W249" s="21">
        <v>-96546.8</v>
      </c>
      <c r="X249" s="144">
        <f t="shared" si="109"/>
        <v>-763151.37716268282</v>
      </c>
      <c r="Y249" s="15">
        <f t="shared" si="119"/>
        <v>417986.79779161752</v>
      </c>
      <c r="Z249" s="12">
        <f t="shared" si="120"/>
        <v>1029992.8231586707</v>
      </c>
      <c r="AA249" s="12"/>
      <c r="AB249" s="15">
        <v>1184243.7799134771</v>
      </c>
      <c r="AC249" s="21">
        <v>394791.52716640104</v>
      </c>
      <c r="AD249" s="21">
        <v>-251184.2</v>
      </c>
      <c r="AE249" s="21">
        <v>-96259.18</v>
      </c>
      <c r="AF249" s="131">
        <f t="shared" si="118"/>
        <v>1231591.9270798783</v>
      </c>
      <c r="AG249" s="164"/>
      <c r="AH249" s="15">
        <f t="shared" si="110"/>
        <v>258.16284699851224</v>
      </c>
      <c r="AI249" s="15">
        <f t="shared" si="111"/>
        <v>179.05298506164314</v>
      </c>
      <c r="AJ249" s="15">
        <f t="shared" si="112"/>
        <v>437.21583206015538</v>
      </c>
      <c r="AL249" s="144">
        <f t="shared" si="113"/>
        <v>140.54637786772813</v>
      </c>
      <c r="AM249" s="144">
        <f t="shared" si="114"/>
        <v>81.540338074608258</v>
      </c>
      <c r="AN249" s="144">
        <f t="shared" si="115"/>
        <v>-90.571015566423313</v>
      </c>
      <c r="AO249" s="144">
        <f t="shared" si="116"/>
        <v>34.69705405746808</v>
      </c>
      <c r="AP249" s="144">
        <f t="shared" si="117"/>
        <v>166.21275443338112</v>
      </c>
      <c r="AR249" s="144">
        <f t="shared" si="101"/>
        <v>140.81376693382606</v>
      </c>
      <c r="AS249" s="144">
        <f t="shared" si="102"/>
        <v>64.160787469234137</v>
      </c>
      <c r="AT249" s="144">
        <f t="shared" si="103"/>
        <v>-29.98</v>
      </c>
      <c r="AU249" s="144">
        <f t="shared" si="104"/>
        <v>-11.48</v>
      </c>
      <c r="AV249" s="144">
        <f t="shared" si="105"/>
        <v>-90.743326654302351</v>
      </c>
      <c r="AW249" s="144">
        <f t="shared" si="106"/>
        <v>49.701165016839184</v>
      </c>
      <c r="AX249" s="144">
        <f t="shared" si="121"/>
        <v>122.47239276559699</v>
      </c>
      <c r="AZ249" s="15">
        <f t="shared" si="122"/>
        <v>140.49635542928903</v>
      </c>
      <c r="BA249" s="15">
        <f t="shared" si="123"/>
        <v>46.837291157480252</v>
      </c>
      <c r="BB249" s="15">
        <f t="shared" si="124"/>
        <v>-29.8</v>
      </c>
      <c r="BC249" s="15">
        <f t="shared" si="125"/>
        <v>-11.42</v>
      </c>
      <c r="BD249" s="15">
        <f t="shared" si="126"/>
        <v>146.11364658676928</v>
      </c>
    </row>
    <row r="250" spans="1:56">
      <c r="A250" s="49">
        <v>762</v>
      </c>
      <c r="B250" s="53">
        <v>11</v>
      </c>
      <c r="C250" s="53">
        <v>11</v>
      </c>
      <c r="D250" s="11" t="s">
        <v>262</v>
      </c>
      <c r="E250" s="14">
        <v>3777</v>
      </c>
      <c r="F250" s="14">
        <v>3672</v>
      </c>
      <c r="G250" s="21">
        <v>3637</v>
      </c>
      <c r="H250" s="21">
        <v>3570</v>
      </c>
      <c r="I250" s="21"/>
      <c r="J250" s="15">
        <v>1321670.5136391146</v>
      </c>
      <c r="K250" s="21">
        <v>791032.61263520934</v>
      </c>
      <c r="L250" s="131">
        <f t="shared" si="107"/>
        <v>2112703.126274324</v>
      </c>
      <c r="M250" s="131"/>
      <c r="N250" s="21">
        <v>1133334.640933282</v>
      </c>
      <c r="O250" s="21">
        <v>594711.0679325345</v>
      </c>
      <c r="P250" s="21">
        <v>-332576.76915990643</v>
      </c>
      <c r="Q250" s="15">
        <v>127407.58249902278</v>
      </c>
      <c r="R250" s="12">
        <f t="shared" si="108"/>
        <v>1522876.522204933</v>
      </c>
      <c r="S250" s="15"/>
      <c r="T250" s="15">
        <v>1133334.640933282</v>
      </c>
      <c r="U250" s="21">
        <v>530445.98395989835</v>
      </c>
      <c r="V250" s="21">
        <v>-109037.26</v>
      </c>
      <c r="W250" s="21">
        <v>-41752.76</v>
      </c>
      <c r="X250" s="144">
        <f t="shared" si="109"/>
        <v>-332576.76915990643</v>
      </c>
      <c r="Y250" s="15">
        <f t="shared" si="119"/>
        <v>180763.13716624412</v>
      </c>
      <c r="Z250" s="12">
        <f t="shared" si="120"/>
        <v>1361176.9728995182</v>
      </c>
      <c r="AA250" s="12"/>
      <c r="AB250" s="15">
        <v>1133334.640933282</v>
      </c>
      <c r="AC250" s="21">
        <v>467342.7138801596</v>
      </c>
      <c r="AD250" s="21">
        <v>-106386</v>
      </c>
      <c r="AE250" s="21">
        <v>-40769.4</v>
      </c>
      <c r="AF250" s="131">
        <f t="shared" si="118"/>
        <v>1453521.9548134417</v>
      </c>
      <c r="AG250" s="164"/>
      <c r="AH250" s="15">
        <f t="shared" si="110"/>
        <v>349.92600308157654</v>
      </c>
      <c r="AI250" s="15">
        <f t="shared" si="111"/>
        <v>209.43410448377267</v>
      </c>
      <c r="AJ250" s="15">
        <f t="shared" si="112"/>
        <v>559.36010756534927</v>
      </c>
      <c r="AL250" s="144">
        <f t="shared" si="113"/>
        <v>308.64233140884585</v>
      </c>
      <c r="AM250" s="144">
        <f t="shared" si="114"/>
        <v>161.9583518334789</v>
      </c>
      <c r="AN250" s="144">
        <f t="shared" si="115"/>
        <v>-90.571015566423313</v>
      </c>
      <c r="AO250" s="144">
        <f t="shared" si="116"/>
        <v>34.69705405746808</v>
      </c>
      <c r="AP250" s="144">
        <f t="shared" si="117"/>
        <v>414.72672173336957</v>
      </c>
      <c r="AR250" s="144">
        <f t="shared" si="101"/>
        <v>311.61249407019028</v>
      </c>
      <c r="AS250" s="144">
        <f t="shared" si="102"/>
        <v>145.8471223425621</v>
      </c>
      <c r="AT250" s="144">
        <f t="shared" si="103"/>
        <v>-29.979999999999997</v>
      </c>
      <c r="AU250" s="144">
        <f t="shared" si="104"/>
        <v>-11.48</v>
      </c>
      <c r="AV250" s="144">
        <f t="shared" si="105"/>
        <v>-91.442609062388343</v>
      </c>
      <c r="AW250" s="144">
        <f t="shared" si="106"/>
        <v>49.701165016839184</v>
      </c>
      <c r="AX250" s="144">
        <f t="shared" si="121"/>
        <v>374.25817236720326</v>
      </c>
      <c r="AZ250" s="15">
        <f t="shared" si="122"/>
        <v>317.4606837348129</v>
      </c>
      <c r="BA250" s="15">
        <f t="shared" si="123"/>
        <v>130.90832321573097</v>
      </c>
      <c r="BB250" s="15">
        <f t="shared" si="124"/>
        <v>-29.8</v>
      </c>
      <c r="BC250" s="15">
        <f t="shared" si="125"/>
        <v>-11.42</v>
      </c>
      <c r="BD250" s="15">
        <f t="shared" si="126"/>
        <v>407.14900695054388</v>
      </c>
    </row>
    <row r="251" spans="1:56">
      <c r="A251" s="49">
        <v>765</v>
      </c>
      <c r="B251" s="53">
        <v>18</v>
      </c>
      <c r="C251" s="53">
        <v>18</v>
      </c>
      <c r="D251" s="11" t="s">
        <v>263</v>
      </c>
      <c r="E251" s="14">
        <v>10348</v>
      </c>
      <c r="F251" s="14">
        <v>10354</v>
      </c>
      <c r="G251" s="21">
        <v>10274</v>
      </c>
      <c r="H251" s="21">
        <v>10185</v>
      </c>
      <c r="I251" s="21"/>
      <c r="J251" s="15">
        <v>-2184411.0825233534</v>
      </c>
      <c r="K251" s="21">
        <v>-765267.9430192773</v>
      </c>
      <c r="L251" s="131">
        <f t="shared" si="107"/>
        <v>-2949679.0255426308</v>
      </c>
      <c r="M251" s="131"/>
      <c r="N251" s="21">
        <v>-1043874.4614051267</v>
      </c>
      <c r="O251" s="21">
        <v>4759.3165919805961</v>
      </c>
      <c r="P251" s="21">
        <v>-937772.29517474701</v>
      </c>
      <c r="Q251" s="15">
        <v>359253.29771102447</v>
      </c>
      <c r="R251" s="12">
        <f t="shared" si="108"/>
        <v>-1617634.1422768687</v>
      </c>
      <c r="S251" s="15"/>
      <c r="T251" s="15">
        <v>-1043874.4614051267</v>
      </c>
      <c r="U251" s="21">
        <v>-21140.018770948162</v>
      </c>
      <c r="V251" s="21">
        <v>-308014.52</v>
      </c>
      <c r="W251" s="21">
        <v>-117945.52</v>
      </c>
      <c r="X251" s="144">
        <f t="shared" si="109"/>
        <v>-937772.29517474701</v>
      </c>
      <c r="Y251" s="15">
        <f t="shared" si="119"/>
        <v>510629.7693830058</v>
      </c>
      <c r="Z251" s="12">
        <f t="shared" si="120"/>
        <v>-1918117.0459678164</v>
      </c>
      <c r="AA251" s="12"/>
      <c r="AB251" s="15">
        <v>-1043874.4614051267</v>
      </c>
      <c r="AC251" s="21">
        <v>-43763.368009950151</v>
      </c>
      <c r="AD251" s="21">
        <v>-303513</v>
      </c>
      <c r="AE251" s="21">
        <v>-116312.7</v>
      </c>
      <c r="AF251" s="131">
        <f t="shared" si="118"/>
        <v>-1507463.5294150768</v>
      </c>
      <c r="AG251" s="164"/>
      <c r="AH251" s="15">
        <f t="shared" si="110"/>
        <v>-211.09500217659001</v>
      </c>
      <c r="AI251" s="15">
        <f t="shared" si="111"/>
        <v>-73.953222170397879</v>
      </c>
      <c r="AJ251" s="15">
        <f t="shared" si="112"/>
        <v>-285.04822434698792</v>
      </c>
      <c r="AL251" s="144">
        <f t="shared" si="113"/>
        <v>-100.81847222379049</v>
      </c>
      <c r="AM251" s="144">
        <f t="shared" si="114"/>
        <v>0.45965970561914199</v>
      </c>
      <c r="AN251" s="144">
        <f t="shared" si="115"/>
        <v>-90.571015566423313</v>
      </c>
      <c r="AO251" s="144">
        <f t="shared" si="116"/>
        <v>34.69705405746808</v>
      </c>
      <c r="AP251" s="144">
        <f t="shared" si="117"/>
        <v>-156.2327740271266</v>
      </c>
      <c r="AR251" s="144">
        <f t="shared" si="101"/>
        <v>-101.60350996740576</v>
      </c>
      <c r="AS251" s="144">
        <f t="shared" si="102"/>
        <v>-2.0576230067109367</v>
      </c>
      <c r="AT251" s="144">
        <f t="shared" si="103"/>
        <v>-29.98</v>
      </c>
      <c r="AU251" s="144">
        <f t="shared" si="104"/>
        <v>-11.48</v>
      </c>
      <c r="AV251" s="144">
        <f t="shared" si="105"/>
        <v>-91.276259993648722</v>
      </c>
      <c r="AW251" s="144">
        <f t="shared" si="106"/>
        <v>49.701165016839184</v>
      </c>
      <c r="AX251" s="144">
        <f t="shared" si="121"/>
        <v>-186.69622795092627</v>
      </c>
      <c r="AZ251" s="15">
        <f t="shared" si="122"/>
        <v>-102.49135605352251</v>
      </c>
      <c r="BA251" s="15">
        <f t="shared" si="123"/>
        <v>-4.296845165434477</v>
      </c>
      <c r="BB251" s="15">
        <f t="shared" si="124"/>
        <v>-29.8</v>
      </c>
      <c r="BC251" s="15">
        <f t="shared" si="125"/>
        <v>-11.42</v>
      </c>
      <c r="BD251" s="15">
        <f t="shared" si="126"/>
        <v>-148.00820121895697</v>
      </c>
    </row>
    <row r="252" spans="1:56">
      <c r="A252" s="49">
        <v>768</v>
      </c>
      <c r="B252" s="53">
        <v>10</v>
      </c>
      <c r="C252" s="53">
        <v>10</v>
      </c>
      <c r="D252" s="11" t="s">
        <v>264</v>
      </c>
      <c r="E252" s="14">
        <v>2430</v>
      </c>
      <c r="F252" s="14">
        <v>2375</v>
      </c>
      <c r="G252" s="21">
        <v>2368</v>
      </c>
      <c r="H252" s="21">
        <v>2361</v>
      </c>
      <c r="I252" s="21"/>
      <c r="J252" s="15">
        <v>145425.74719057904</v>
      </c>
      <c r="K252" s="21">
        <v>486244.53408457228</v>
      </c>
      <c r="L252" s="131">
        <f t="shared" si="107"/>
        <v>631670.2812751513</v>
      </c>
      <c r="M252" s="131"/>
      <c r="N252" s="21">
        <v>356138.01502340147</v>
      </c>
      <c r="O252" s="21">
        <v>581009.23540068476</v>
      </c>
      <c r="P252" s="21">
        <v>-215106.16197025537</v>
      </c>
      <c r="Q252" s="15">
        <v>82405.503386486685</v>
      </c>
      <c r="R252" s="12">
        <f t="shared" si="108"/>
        <v>804446.59184031759</v>
      </c>
      <c r="S252" s="15"/>
      <c r="T252" s="15">
        <v>356138.01502340147</v>
      </c>
      <c r="U252" s="21">
        <v>539443.44715585606</v>
      </c>
      <c r="V252" s="21">
        <v>-70992.639999999999</v>
      </c>
      <c r="W252" s="21">
        <v>-27184.639999999999</v>
      </c>
      <c r="X252" s="144">
        <f t="shared" si="109"/>
        <v>-215106.16197025537</v>
      </c>
      <c r="Y252" s="15">
        <f t="shared" si="119"/>
        <v>117692.35875987519</v>
      </c>
      <c r="Z252" s="12">
        <f t="shared" si="120"/>
        <v>699990.37896887725</v>
      </c>
      <c r="AA252" s="12"/>
      <c r="AB252" s="15">
        <v>356138.01502340147</v>
      </c>
      <c r="AC252" s="21">
        <v>498629.1044436068</v>
      </c>
      <c r="AD252" s="21">
        <v>-70357.8</v>
      </c>
      <c r="AE252" s="21">
        <v>-26962.62</v>
      </c>
      <c r="AF252" s="131">
        <f t="shared" si="118"/>
        <v>757446.69946700823</v>
      </c>
      <c r="AG252" s="164"/>
      <c r="AH252" s="15">
        <f t="shared" si="110"/>
        <v>59.845986498180679</v>
      </c>
      <c r="AI252" s="15">
        <f t="shared" si="111"/>
        <v>200.10063131052357</v>
      </c>
      <c r="AJ252" s="15">
        <f t="shared" si="112"/>
        <v>259.94661780870422</v>
      </c>
      <c r="AL252" s="144">
        <f t="shared" si="113"/>
        <v>149.95284843090587</v>
      </c>
      <c r="AM252" s="144">
        <f t="shared" si="114"/>
        <v>244.63546753713044</v>
      </c>
      <c r="AN252" s="144">
        <f t="shared" si="115"/>
        <v>-90.571015566423313</v>
      </c>
      <c r="AO252" s="144">
        <f t="shared" si="116"/>
        <v>34.69705405746808</v>
      </c>
      <c r="AP252" s="144">
        <f t="shared" si="117"/>
        <v>338.71435445908111</v>
      </c>
      <c r="AR252" s="144">
        <f t="shared" si="101"/>
        <v>150.39612120920671</v>
      </c>
      <c r="AS252" s="144">
        <f t="shared" si="102"/>
        <v>227.80550977865542</v>
      </c>
      <c r="AT252" s="144">
        <f t="shared" si="103"/>
        <v>-29.98</v>
      </c>
      <c r="AU252" s="144">
        <f t="shared" si="104"/>
        <v>-11.48</v>
      </c>
      <c r="AV252" s="144">
        <f t="shared" si="105"/>
        <v>-90.838750832033526</v>
      </c>
      <c r="AW252" s="144">
        <f t="shared" si="106"/>
        <v>49.701165016839184</v>
      </c>
      <c r="AX252" s="144">
        <f t="shared" si="121"/>
        <v>295.60404517266778</v>
      </c>
      <c r="AZ252" s="15">
        <f t="shared" si="122"/>
        <v>150.84202245802689</v>
      </c>
      <c r="BA252" s="15">
        <f t="shared" si="123"/>
        <v>211.19402983634342</v>
      </c>
      <c r="BB252" s="15">
        <f t="shared" si="124"/>
        <v>-29.8</v>
      </c>
      <c r="BC252" s="15">
        <f t="shared" si="125"/>
        <v>-11.42</v>
      </c>
      <c r="BD252" s="15">
        <f t="shared" si="126"/>
        <v>320.81605229437031</v>
      </c>
    </row>
    <row r="253" spans="1:56">
      <c r="A253" s="49">
        <v>777</v>
      </c>
      <c r="B253" s="53">
        <v>18</v>
      </c>
      <c r="C253" s="53">
        <v>18</v>
      </c>
      <c r="D253" s="11" t="s">
        <v>265</v>
      </c>
      <c r="E253" s="14">
        <v>7508</v>
      </c>
      <c r="F253" s="14">
        <v>7367</v>
      </c>
      <c r="G253" s="21">
        <v>7172</v>
      </c>
      <c r="H253" s="21">
        <v>7038</v>
      </c>
      <c r="I253" s="21"/>
      <c r="J253" s="15">
        <v>-72003.561203717982</v>
      </c>
      <c r="K253" s="21">
        <v>455852.61629320763</v>
      </c>
      <c r="L253" s="131">
        <f t="shared" si="107"/>
        <v>383849.05508948967</v>
      </c>
      <c r="M253" s="131"/>
      <c r="N253" s="21">
        <v>299371.21545643284</v>
      </c>
      <c r="O253" s="21">
        <v>561784.0863150229</v>
      </c>
      <c r="P253" s="21">
        <v>-667236.67167784052</v>
      </c>
      <c r="Q253" s="15">
        <v>255613.19724136734</v>
      </c>
      <c r="R253" s="12">
        <f t="shared" si="108"/>
        <v>449531.82733498246</v>
      </c>
      <c r="S253" s="15"/>
      <c r="T253" s="15">
        <v>299371.21545643284</v>
      </c>
      <c r="U253" s="21">
        <v>432851.38652569545</v>
      </c>
      <c r="V253" s="21">
        <v>-215016.56</v>
      </c>
      <c r="W253" s="21">
        <v>-82334.559999999998</v>
      </c>
      <c r="X253" s="144">
        <f t="shared" si="109"/>
        <v>-667236.67167784052</v>
      </c>
      <c r="Y253" s="15">
        <f t="shared" si="119"/>
        <v>356456.75550077064</v>
      </c>
      <c r="Z253" s="12">
        <f t="shared" si="120"/>
        <v>124091.56580505846</v>
      </c>
      <c r="AA253" s="12"/>
      <c r="AB253" s="15">
        <v>299371.21545643284</v>
      </c>
      <c r="AC253" s="21">
        <v>306249.59167889925</v>
      </c>
      <c r="AD253" s="21">
        <v>-209732.4</v>
      </c>
      <c r="AE253" s="21">
        <v>-80373.960000000006</v>
      </c>
      <c r="AF253" s="131">
        <f t="shared" si="118"/>
        <v>315514.4471353321</v>
      </c>
      <c r="AG253" s="164"/>
      <c r="AH253" s="15">
        <f t="shared" si="110"/>
        <v>-9.5902452322479999</v>
      </c>
      <c r="AI253" s="15">
        <f t="shared" si="111"/>
        <v>60.715585547843318</v>
      </c>
      <c r="AJ253" s="15">
        <f t="shared" si="112"/>
        <v>51.125340315595324</v>
      </c>
      <c r="AL253" s="144">
        <f t="shared" si="113"/>
        <v>40.636787763870345</v>
      </c>
      <c r="AM253" s="144">
        <f t="shared" si="114"/>
        <v>76.256832674768958</v>
      </c>
      <c r="AN253" s="144">
        <f t="shared" si="115"/>
        <v>-90.571015566423313</v>
      </c>
      <c r="AO253" s="144">
        <f t="shared" si="116"/>
        <v>34.69705405746808</v>
      </c>
      <c r="AP253" s="144">
        <f t="shared" si="117"/>
        <v>61.019658929684056</v>
      </c>
      <c r="AR253" s="144">
        <f t="shared" si="101"/>
        <v>41.741664174070387</v>
      </c>
      <c r="AS253" s="144">
        <f t="shared" si="102"/>
        <v>60.352954061028363</v>
      </c>
      <c r="AT253" s="144">
        <f t="shared" si="103"/>
        <v>-29.98</v>
      </c>
      <c r="AU253" s="144">
        <f t="shared" si="104"/>
        <v>-11.48</v>
      </c>
      <c r="AV253" s="144">
        <f t="shared" si="105"/>
        <v>-93.033557121840559</v>
      </c>
      <c r="AW253" s="144">
        <f t="shared" si="106"/>
        <v>49.701165016839184</v>
      </c>
      <c r="AX253" s="144">
        <f t="shared" si="121"/>
        <v>17.302226130097388</v>
      </c>
      <c r="AZ253" s="15">
        <f t="shared" si="122"/>
        <v>42.536404583181707</v>
      </c>
      <c r="BA253" s="15">
        <f t="shared" si="123"/>
        <v>43.513724307885653</v>
      </c>
      <c r="BB253" s="15">
        <f t="shared" si="124"/>
        <v>-29.8</v>
      </c>
      <c r="BC253" s="15">
        <f t="shared" si="125"/>
        <v>-11.420000000000002</v>
      </c>
      <c r="BD253" s="15">
        <f t="shared" si="126"/>
        <v>44.830128891067361</v>
      </c>
    </row>
    <row r="254" spans="1:56">
      <c r="A254" s="49">
        <v>778</v>
      </c>
      <c r="B254" s="53">
        <v>11</v>
      </c>
      <c r="C254" s="53">
        <v>11</v>
      </c>
      <c r="D254" s="11" t="s">
        <v>266</v>
      </c>
      <c r="E254" s="14">
        <v>6891</v>
      </c>
      <c r="F254" s="14">
        <v>6763</v>
      </c>
      <c r="G254" s="21">
        <v>6708</v>
      </c>
      <c r="H254" s="21">
        <v>6632</v>
      </c>
      <c r="I254" s="21"/>
      <c r="J254" s="15">
        <v>204565.76965551908</v>
      </c>
      <c r="K254" s="21">
        <v>147.64595564326964</v>
      </c>
      <c r="L254" s="131">
        <f t="shared" si="107"/>
        <v>204713.41561116235</v>
      </c>
      <c r="M254" s="131"/>
      <c r="N254" s="21">
        <v>735153.47764505388</v>
      </c>
      <c r="O254" s="21">
        <v>223841.56793869319</v>
      </c>
      <c r="P254" s="21">
        <v>-612531.77827572089</v>
      </c>
      <c r="Q254" s="15">
        <v>234656.17659065663</v>
      </c>
      <c r="R254" s="12">
        <f t="shared" si="108"/>
        <v>581119.44389868283</v>
      </c>
      <c r="S254" s="15"/>
      <c r="T254" s="15">
        <v>735153.47764505388</v>
      </c>
      <c r="U254" s="21">
        <v>105479.70440194538</v>
      </c>
      <c r="V254" s="21">
        <v>-201105.84</v>
      </c>
      <c r="W254" s="21">
        <v>-77007.839999999997</v>
      </c>
      <c r="X254" s="144">
        <f t="shared" si="109"/>
        <v>-612531.77827572089</v>
      </c>
      <c r="Y254" s="15">
        <f t="shared" ref="Y254:Y267" si="127">G254/$G$10*277000000</f>
        <v>333395.41493295721</v>
      </c>
      <c r="Z254" s="12">
        <f t="shared" ref="Z254:Z285" si="128">SUM(T254:Y254)</f>
        <v>283383.13870423561</v>
      </c>
      <c r="AA254" s="12"/>
      <c r="AB254" s="15">
        <v>735153.47764505388</v>
      </c>
      <c r="AC254" s="21">
        <v>-10742.358656135601</v>
      </c>
      <c r="AD254" s="21">
        <v>-197633.6</v>
      </c>
      <c r="AE254" s="21">
        <v>-75737.440000000002</v>
      </c>
      <c r="AF254" s="131">
        <f t="shared" si="118"/>
        <v>451040.07898891828</v>
      </c>
      <c r="AG254" s="164"/>
      <c r="AH254" s="15">
        <f t="shared" si="110"/>
        <v>29.685933776740541</v>
      </c>
      <c r="AI254" s="15">
        <f t="shared" si="111"/>
        <v>2.142591142697281E-2</v>
      </c>
      <c r="AJ254" s="15">
        <f t="shared" si="112"/>
        <v>29.707359688167514</v>
      </c>
      <c r="AL254" s="144">
        <f t="shared" si="113"/>
        <v>108.70227379048556</v>
      </c>
      <c r="AM254" s="144">
        <f t="shared" si="114"/>
        <v>33.097969531079876</v>
      </c>
      <c r="AN254" s="144">
        <f t="shared" si="115"/>
        <v>-90.571015566423313</v>
      </c>
      <c r="AO254" s="144">
        <f t="shared" si="116"/>
        <v>34.69705405746808</v>
      </c>
      <c r="AP254" s="144">
        <f t="shared" si="117"/>
        <v>85.926281812610213</v>
      </c>
      <c r="AR254" s="144">
        <f t="shared" si="101"/>
        <v>109.59354168829068</v>
      </c>
      <c r="AS254" s="144">
        <f t="shared" si="102"/>
        <v>15.724463983593527</v>
      </c>
      <c r="AT254" s="144">
        <f t="shared" si="103"/>
        <v>-29.98</v>
      </c>
      <c r="AU254" s="144">
        <f t="shared" si="104"/>
        <v>-11.479999999999999</v>
      </c>
      <c r="AV254" s="144">
        <f t="shared" si="105"/>
        <v>-91.313622283202278</v>
      </c>
      <c r="AW254" s="144">
        <f t="shared" si="106"/>
        <v>49.701165016839177</v>
      </c>
      <c r="AX254" s="144">
        <f t="shared" ref="AX254:AX285" si="129">Z254/$G254</f>
        <v>42.245548405521113</v>
      </c>
      <c r="AZ254" s="15">
        <f t="shared" si="122"/>
        <v>110.84943872814443</v>
      </c>
      <c r="BA254" s="15">
        <f t="shared" si="123"/>
        <v>-1.6197766369323885</v>
      </c>
      <c r="BB254" s="15">
        <f t="shared" si="124"/>
        <v>-29.8</v>
      </c>
      <c r="BC254" s="15">
        <f t="shared" si="125"/>
        <v>-11.42</v>
      </c>
      <c r="BD254" s="15">
        <f t="shared" si="126"/>
        <v>68.00966209121205</v>
      </c>
    </row>
    <row r="255" spans="1:56">
      <c r="A255" s="49">
        <v>781</v>
      </c>
      <c r="B255" s="53">
        <v>7</v>
      </c>
      <c r="C255" s="53">
        <v>7</v>
      </c>
      <c r="D255" s="11" t="s">
        <v>267</v>
      </c>
      <c r="E255" s="14">
        <v>3584</v>
      </c>
      <c r="F255" s="14">
        <v>3504</v>
      </c>
      <c r="G255" s="21">
        <v>3496</v>
      </c>
      <c r="H255" s="21">
        <v>3428</v>
      </c>
      <c r="I255" s="21"/>
      <c r="J255" s="15">
        <v>1672898.4574167642</v>
      </c>
      <c r="K255" s="21">
        <v>1588792.5748640695</v>
      </c>
      <c r="L255" s="131">
        <f t="shared" si="107"/>
        <v>3261691.0322808335</v>
      </c>
      <c r="M255" s="131"/>
      <c r="N255" s="21">
        <v>1784046.2085390668</v>
      </c>
      <c r="O255" s="21">
        <v>1595457.0456001635</v>
      </c>
      <c r="P255" s="21">
        <v>-317360.83854474727</v>
      </c>
      <c r="Q255" s="15">
        <v>121578.47741736815</v>
      </c>
      <c r="R255" s="12">
        <f t="shared" si="108"/>
        <v>3183720.8930118512</v>
      </c>
      <c r="S255" s="15"/>
      <c r="T255" s="15">
        <v>1784046.2085390668</v>
      </c>
      <c r="U255" s="21">
        <v>1534132.1942275825</v>
      </c>
      <c r="V255" s="21">
        <v>-104810.08</v>
      </c>
      <c r="W255" s="21">
        <v>-40134.080000000002</v>
      </c>
      <c r="X255" s="144">
        <f t="shared" si="109"/>
        <v>-317360.83854474727</v>
      </c>
      <c r="Y255" s="15">
        <f t="shared" si="127"/>
        <v>173755.27289886979</v>
      </c>
      <c r="Z255" s="12">
        <f t="shared" si="128"/>
        <v>3029628.6771207717</v>
      </c>
      <c r="AA255" s="12"/>
      <c r="AB255" s="15">
        <v>1784046.2085390668</v>
      </c>
      <c r="AC255" s="21">
        <v>1473916.0018639104</v>
      </c>
      <c r="AD255" s="21">
        <v>-102154.40000000001</v>
      </c>
      <c r="AE255" s="21">
        <v>-39147.760000000002</v>
      </c>
      <c r="AF255" s="131">
        <f t="shared" si="118"/>
        <v>3116660.0504029775</v>
      </c>
      <c r="AG255" s="164"/>
      <c r="AH255" s="15">
        <f t="shared" si="110"/>
        <v>466.7685428060168</v>
      </c>
      <c r="AI255" s="15">
        <f t="shared" si="111"/>
        <v>443.30149968305511</v>
      </c>
      <c r="AJ255" s="15">
        <f t="shared" si="112"/>
        <v>910.07004248907185</v>
      </c>
      <c r="AL255" s="144">
        <f t="shared" si="113"/>
        <v>509.14560745977934</v>
      </c>
      <c r="AM255" s="144">
        <f t="shared" si="114"/>
        <v>455.32449931511513</v>
      </c>
      <c r="AN255" s="144">
        <f t="shared" si="115"/>
        <v>-90.571015566423313</v>
      </c>
      <c r="AO255" s="144">
        <f t="shared" si="116"/>
        <v>34.69705405746808</v>
      </c>
      <c r="AP255" s="144">
        <f t="shared" si="117"/>
        <v>908.5961452659393</v>
      </c>
      <c r="AR255" s="144">
        <f t="shared" ref="AR255:AR303" si="130">T255/$G255</f>
        <v>510.31070038302829</v>
      </c>
      <c r="AS255" s="144">
        <f t="shared" ref="AS255:AS303" si="131">U255/$G255</f>
        <v>438.82499834885084</v>
      </c>
      <c r="AT255" s="144">
        <f t="shared" ref="AT255:AT303" si="132">V255/$G255</f>
        <v>-29.98</v>
      </c>
      <c r="AU255" s="144">
        <f t="shared" ref="AU255:AU303" si="133">W255/$G255</f>
        <v>-11.48</v>
      </c>
      <c r="AV255" s="144">
        <f t="shared" ref="AV255:AV303" si="134">X255/$G255</f>
        <v>-90.778271894950592</v>
      </c>
      <c r="AW255" s="144">
        <f t="shared" ref="AW255:AW303" si="135">Y255/$G255</f>
        <v>49.701165016839184</v>
      </c>
      <c r="AX255" s="144">
        <f t="shared" si="129"/>
        <v>866.59859185376763</v>
      </c>
      <c r="AZ255" s="15">
        <f t="shared" si="122"/>
        <v>520.43354974885267</v>
      </c>
      <c r="BA255" s="15">
        <f t="shared" si="123"/>
        <v>429.96382784828188</v>
      </c>
      <c r="BB255" s="15">
        <f t="shared" si="124"/>
        <v>-29.800000000000004</v>
      </c>
      <c r="BC255" s="15">
        <f t="shared" si="125"/>
        <v>-11.42</v>
      </c>
      <c r="BD255" s="15">
        <f t="shared" si="126"/>
        <v>909.17737759713464</v>
      </c>
    </row>
    <row r="256" spans="1:56">
      <c r="A256" s="49">
        <v>783</v>
      </c>
      <c r="B256" s="53">
        <v>4</v>
      </c>
      <c r="C256" s="53">
        <v>4</v>
      </c>
      <c r="D256" s="11" t="s">
        <v>268</v>
      </c>
      <c r="E256" s="14">
        <v>6588</v>
      </c>
      <c r="F256" s="14">
        <v>6419</v>
      </c>
      <c r="G256" s="21">
        <v>6377</v>
      </c>
      <c r="H256" s="21">
        <v>6256</v>
      </c>
      <c r="I256" s="21"/>
      <c r="J256" s="15">
        <v>482606.31541533151</v>
      </c>
      <c r="K256" s="21">
        <v>304892.71807438449</v>
      </c>
      <c r="L256" s="131">
        <f t="shared" si="107"/>
        <v>787499.03348971601</v>
      </c>
      <c r="M256" s="131"/>
      <c r="N256" s="21">
        <v>-115446.19249187982</v>
      </c>
      <c r="O256" s="21">
        <v>-24874.755347291954</v>
      </c>
      <c r="P256" s="21">
        <v>-581375.34892087127</v>
      </c>
      <c r="Q256" s="15">
        <v>222720.38999488761</v>
      </c>
      <c r="R256" s="12">
        <f t="shared" si="108"/>
        <v>-498975.90676515538</v>
      </c>
      <c r="S256" s="15"/>
      <c r="T256" s="15">
        <v>-115446.19249187982</v>
      </c>
      <c r="U256" s="21">
        <v>-13105.831610074973</v>
      </c>
      <c r="V256" s="21">
        <v>-191182.46</v>
      </c>
      <c r="W256" s="21">
        <v>-73207.960000000006</v>
      </c>
      <c r="X256" s="144">
        <f t="shared" si="109"/>
        <v>-581375.34892087127</v>
      </c>
      <c r="Y256" s="15">
        <f t="shared" si="127"/>
        <v>316944.32931238349</v>
      </c>
      <c r="Z256" s="12">
        <f t="shared" si="128"/>
        <v>-657373.46371044265</v>
      </c>
      <c r="AA256" s="12"/>
      <c r="AB256" s="15">
        <v>-115446.19249187982</v>
      </c>
      <c r="AC256" s="21">
        <v>-27131.259344781731</v>
      </c>
      <c r="AD256" s="21">
        <v>-186428.80000000002</v>
      </c>
      <c r="AE256" s="21">
        <v>-71443.520000000004</v>
      </c>
      <c r="AF256" s="131">
        <f t="shared" si="118"/>
        <v>-400449.77183666162</v>
      </c>
      <c r="AG256" s="164"/>
      <c r="AH256" s="15">
        <f t="shared" si="110"/>
        <v>73.255360566990205</v>
      </c>
      <c r="AI256" s="15">
        <f t="shared" si="111"/>
        <v>46.280011850999465</v>
      </c>
      <c r="AJ256" s="15">
        <f t="shared" si="112"/>
        <v>119.53537241798968</v>
      </c>
      <c r="AL256" s="144">
        <f t="shared" si="113"/>
        <v>-17.985074387269016</v>
      </c>
      <c r="AM256" s="144">
        <f t="shared" si="114"/>
        <v>-3.8751760939853486</v>
      </c>
      <c r="AN256" s="144">
        <f t="shared" si="115"/>
        <v>-90.571015566423313</v>
      </c>
      <c r="AO256" s="144">
        <f t="shared" si="116"/>
        <v>34.69705405746808</v>
      </c>
      <c r="AP256" s="144">
        <f t="shared" si="117"/>
        <v>-77.734211990209587</v>
      </c>
      <c r="AR256" s="144">
        <f t="shared" si="130"/>
        <v>-18.103527127470567</v>
      </c>
      <c r="AS256" s="144">
        <f t="shared" si="131"/>
        <v>-2.0551719633173864</v>
      </c>
      <c r="AT256" s="144">
        <f t="shared" si="132"/>
        <v>-29.98</v>
      </c>
      <c r="AU256" s="144">
        <f t="shared" si="133"/>
        <v>-11.48</v>
      </c>
      <c r="AV256" s="144">
        <f t="shared" si="134"/>
        <v>-91.167531585521601</v>
      </c>
      <c r="AW256" s="144">
        <f t="shared" si="135"/>
        <v>49.701165016839184</v>
      </c>
      <c r="AX256" s="144">
        <f t="shared" si="129"/>
        <v>-103.08506565947039</v>
      </c>
      <c r="AZ256" s="15">
        <f t="shared" si="122"/>
        <v>-18.453675270441149</v>
      </c>
      <c r="BA256" s="15">
        <f t="shared" si="123"/>
        <v>-4.3368381305597392</v>
      </c>
      <c r="BB256" s="15">
        <f t="shared" si="124"/>
        <v>-29.800000000000004</v>
      </c>
      <c r="BC256" s="15">
        <f t="shared" si="125"/>
        <v>-11.42</v>
      </c>
      <c r="BD256" s="15">
        <f t="shared" si="126"/>
        <v>-64.010513401000892</v>
      </c>
    </row>
    <row r="257" spans="1:56">
      <c r="A257" s="49">
        <v>785</v>
      </c>
      <c r="B257" s="53">
        <v>17</v>
      </c>
      <c r="C257" s="53">
        <v>17</v>
      </c>
      <c r="D257" s="11" t="s">
        <v>269</v>
      </c>
      <c r="E257" s="14">
        <v>2673</v>
      </c>
      <c r="F257" s="14">
        <v>2626</v>
      </c>
      <c r="G257" s="21">
        <v>2589</v>
      </c>
      <c r="H257" s="21">
        <v>2581</v>
      </c>
      <c r="I257" s="21"/>
      <c r="J257" s="15">
        <v>1122290.4797577236</v>
      </c>
      <c r="K257" s="15">
        <v>870430.07666236942</v>
      </c>
      <c r="L257" s="131">
        <f t="shared" si="107"/>
        <v>1992720.5564200929</v>
      </c>
      <c r="M257" s="131"/>
      <c r="N257" s="21">
        <v>1389779.8217081872</v>
      </c>
      <c r="O257" s="15">
        <v>998278.92228896462</v>
      </c>
      <c r="P257" s="15">
        <v>-237839.48687742761</v>
      </c>
      <c r="Q257" s="15">
        <v>91114.463954911174</v>
      </c>
      <c r="R257" s="12">
        <f t="shared" si="108"/>
        <v>2241333.7210746356</v>
      </c>
      <c r="S257" s="15"/>
      <c r="T257" s="15">
        <v>1389779.8217081872</v>
      </c>
      <c r="U257" s="21">
        <v>952320.28652857721</v>
      </c>
      <c r="V257" s="21">
        <v>-77618.22</v>
      </c>
      <c r="W257" s="21">
        <v>-29721.72</v>
      </c>
      <c r="X257" s="144">
        <f t="shared" si="109"/>
        <v>-237839.48687742761</v>
      </c>
      <c r="Y257" s="15">
        <f t="shared" si="127"/>
        <v>128676.31622859665</v>
      </c>
      <c r="Z257" s="12">
        <f t="shared" si="128"/>
        <v>2125596.9975879332</v>
      </c>
      <c r="AA257" s="12"/>
      <c r="AB257" s="15">
        <v>1389779.8217081872</v>
      </c>
      <c r="AC257" s="15">
        <v>907192.51222863339</v>
      </c>
      <c r="AD257" s="15">
        <v>-76913.8</v>
      </c>
      <c r="AE257" s="15">
        <v>-29475.02</v>
      </c>
      <c r="AF257" s="131">
        <f t="shared" si="118"/>
        <v>2190583.5139368209</v>
      </c>
      <c r="AG257" s="164"/>
      <c r="AH257" s="15">
        <f t="shared" si="110"/>
        <v>419.86175823334219</v>
      </c>
      <c r="AI257" s="15">
        <f t="shared" si="111"/>
        <v>325.6378887625774</v>
      </c>
      <c r="AJ257" s="15">
        <f t="shared" si="112"/>
        <v>745.49964699591953</v>
      </c>
      <c r="AL257" s="144">
        <f t="shared" si="113"/>
        <v>529.23831748217333</v>
      </c>
      <c r="AM257" s="144">
        <f t="shared" si="114"/>
        <v>380.15191252435818</v>
      </c>
      <c r="AN257" s="144">
        <f t="shared" si="115"/>
        <v>-90.571015566423313</v>
      </c>
      <c r="AO257" s="144">
        <f t="shared" si="116"/>
        <v>34.69705405746808</v>
      </c>
      <c r="AP257" s="144">
        <f t="shared" si="117"/>
        <v>853.51626849757645</v>
      </c>
      <c r="AR257" s="144">
        <f t="shared" si="130"/>
        <v>536.80178513255589</v>
      </c>
      <c r="AS257" s="144">
        <f t="shared" si="131"/>
        <v>367.83325088009934</v>
      </c>
      <c r="AT257" s="144">
        <f t="shared" si="132"/>
        <v>-29.98</v>
      </c>
      <c r="AU257" s="144">
        <f t="shared" si="133"/>
        <v>-11.48</v>
      </c>
      <c r="AV257" s="144">
        <f t="shared" si="134"/>
        <v>-91.865386974672703</v>
      </c>
      <c r="AW257" s="144">
        <f t="shared" si="135"/>
        <v>49.701165016839184</v>
      </c>
      <c r="AX257" s="144">
        <f t="shared" si="129"/>
        <v>821.01081405482159</v>
      </c>
      <c r="AZ257" s="15">
        <f t="shared" si="122"/>
        <v>538.46564188616321</v>
      </c>
      <c r="BA257" s="15">
        <f t="shared" si="123"/>
        <v>351.4887687828878</v>
      </c>
      <c r="BB257" s="15">
        <f t="shared" si="124"/>
        <v>-29.8</v>
      </c>
      <c r="BC257" s="15">
        <f t="shared" si="125"/>
        <v>-11.42</v>
      </c>
      <c r="BD257" s="15">
        <f t="shared" si="126"/>
        <v>848.73441066905116</v>
      </c>
    </row>
    <row r="258" spans="1:56">
      <c r="A258" s="49">
        <v>790</v>
      </c>
      <c r="B258" s="53">
        <v>6</v>
      </c>
      <c r="C258" s="53">
        <v>6</v>
      </c>
      <c r="D258" s="11" t="s">
        <v>270</v>
      </c>
      <c r="E258" s="14">
        <v>23998</v>
      </c>
      <c r="F258" s="14">
        <v>23734</v>
      </c>
      <c r="G258" s="21">
        <v>23515</v>
      </c>
      <c r="H258" s="21">
        <v>23464</v>
      </c>
      <c r="I258" s="21"/>
      <c r="J258" s="15">
        <v>2153689.1027409001</v>
      </c>
      <c r="K258" s="21">
        <v>1172559.5668414736</v>
      </c>
      <c r="L258" s="131">
        <f t="shared" si="107"/>
        <v>3326248.6695823735</v>
      </c>
      <c r="M258" s="131"/>
      <c r="N258" s="21">
        <v>2354296.3529862952</v>
      </c>
      <c r="O258" s="21">
        <v>850819.70653299696</v>
      </c>
      <c r="P258" s="21">
        <v>-2149612.4834534908</v>
      </c>
      <c r="Q258" s="15">
        <v>823499.88099994743</v>
      </c>
      <c r="R258" s="12">
        <f t="shared" si="108"/>
        <v>1879003.457065749</v>
      </c>
      <c r="S258" s="15"/>
      <c r="T258" s="15">
        <v>2354296.3529862952</v>
      </c>
      <c r="U258" s="21">
        <v>435441.84623709676</v>
      </c>
      <c r="V258" s="21">
        <v>-704979.7</v>
      </c>
      <c r="W258" s="21">
        <v>-269952.2</v>
      </c>
      <c r="X258" s="144">
        <f t="shared" si="109"/>
        <v>-2149612.4834534908</v>
      </c>
      <c r="Y258" s="15">
        <f t="shared" si="127"/>
        <v>1168722.8953709735</v>
      </c>
      <c r="Z258" s="12">
        <f t="shared" si="128"/>
        <v>833916.71114087501</v>
      </c>
      <c r="AA258" s="12"/>
      <c r="AB258" s="15">
        <v>2354296.3529862952</v>
      </c>
      <c r="AC258" s="21">
        <v>27573.378897085815</v>
      </c>
      <c r="AD258" s="21">
        <v>-699227.20000000007</v>
      </c>
      <c r="AE258" s="21">
        <v>-267958.88</v>
      </c>
      <c r="AF258" s="131">
        <f t="shared" si="118"/>
        <v>1414683.651883381</v>
      </c>
      <c r="AG258" s="164"/>
      <c r="AH258" s="15">
        <f t="shared" si="110"/>
        <v>89.744524657925666</v>
      </c>
      <c r="AI258" s="15">
        <f t="shared" si="111"/>
        <v>48.860720345090158</v>
      </c>
      <c r="AJ258" s="15">
        <f t="shared" si="112"/>
        <v>138.60524500301582</v>
      </c>
      <c r="AL258" s="144">
        <f t="shared" si="113"/>
        <v>99.195093662521913</v>
      </c>
      <c r="AM258" s="144">
        <f t="shared" si="114"/>
        <v>35.848137968020431</v>
      </c>
      <c r="AN258" s="144">
        <f t="shared" si="115"/>
        <v>-90.571015566423313</v>
      </c>
      <c r="AO258" s="144">
        <f t="shared" si="116"/>
        <v>34.69705405746808</v>
      </c>
      <c r="AP258" s="144">
        <f t="shared" si="117"/>
        <v>79.169270121587132</v>
      </c>
      <c r="AR258" s="144">
        <f t="shared" si="130"/>
        <v>100.118917839094</v>
      </c>
      <c r="AS258" s="144">
        <f t="shared" si="131"/>
        <v>18.517620507637542</v>
      </c>
      <c r="AT258" s="144">
        <f t="shared" si="132"/>
        <v>-29.979999999999997</v>
      </c>
      <c r="AU258" s="144">
        <f t="shared" si="133"/>
        <v>-11.48</v>
      </c>
      <c r="AV258" s="144">
        <f t="shared" si="134"/>
        <v>-91.41452194146251</v>
      </c>
      <c r="AW258" s="144">
        <f t="shared" si="135"/>
        <v>49.701165016839191</v>
      </c>
      <c r="AX258" s="144">
        <f t="shared" si="129"/>
        <v>35.463181422108228</v>
      </c>
      <c r="AZ258" s="15">
        <f t="shared" si="122"/>
        <v>100.33653055686564</v>
      </c>
      <c r="BA258" s="15">
        <f t="shared" si="123"/>
        <v>1.1751354797598796</v>
      </c>
      <c r="BB258" s="15">
        <f t="shared" si="124"/>
        <v>-29.800000000000004</v>
      </c>
      <c r="BC258" s="15">
        <f t="shared" si="125"/>
        <v>-11.42</v>
      </c>
      <c r="BD258" s="15">
        <f t="shared" si="126"/>
        <v>60.291666036625507</v>
      </c>
    </row>
    <row r="259" spans="1:56">
      <c r="A259" s="49">
        <v>791</v>
      </c>
      <c r="B259" s="53">
        <v>17</v>
      </c>
      <c r="C259" s="53">
        <v>17</v>
      </c>
      <c r="D259" s="11" t="s">
        <v>271</v>
      </c>
      <c r="E259" s="14">
        <v>5131</v>
      </c>
      <c r="F259" s="14">
        <v>5029</v>
      </c>
      <c r="G259" s="21">
        <v>4931</v>
      </c>
      <c r="H259" s="21">
        <v>4938</v>
      </c>
      <c r="I259" s="21"/>
      <c r="J259" s="15">
        <v>1140500.0559376774</v>
      </c>
      <c r="K259" s="21">
        <v>312043.85841197806</v>
      </c>
      <c r="L259" s="131">
        <f t="shared" si="107"/>
        <v>1452543.9143496554</v>
      </c>
      <c r="M259" s="131"/>
      <c r="N259" s="21">
        <v>554688.42463979241</v>
      </c>
      <c r="O259" s="21">
        <v>-24350.344094985019</v>
      </c>
      <c r="P259" s="21">
        <v>-455481.63728354283</v>
      </c>
      <c r="Q259" s="15">
        <v>174491.48485500697</v>
      </c>
      <c r="R259" s="12">
        <f t="shared" si="108"/>
        <v>249347.92811627151</v>
      </c>
      <c r="S259" s="15"/>
      <c r="T259" s="15">
        <v>554688.42463979241</v>
      </c>
      <c r="U259" s="15">
        <v>-10267.834112333234</v>
      </c>
      <c r="V259" s="15">
        <v>-147831.38</v>
      </c>
      <c r="W259" s="15">
        <v>-56607.880000000005</v>
      </c>
      <c r="X259" s="144">
        <f t="shared" si="109"/>
        <v>-455481.63728354283</v>
      </c>
      <c r="Y259" s="15">
        <f t="shared" si="127"/>
        <v>245076.44469803403</v>
      </c>
      <c r="Z259" s="12">
        <f t="shared" si="128"/>
        <v>129576.13794195035</v>
      </c>
      <c r="AA259" s="12"/>
      <c r="AB259" s="15">
        <v>554688.42463979241</v>
      </c>
      <c r="AC259" s="21">
        <v>-21256.130743870901</v>
      </c>
      <c r="AD259" s="21">
        <v>-147152.4</v>
      </c>
      <c r="AE259" s="21">
        <v>-56391.96</v>
      </c>
      <c r="AF259" s="131">
        <f t="shared" si="118"/>
        <v>329887.93389592151</v>
      </c>
      <c r="AG259" s="164"/>
      <c r="AH259" s="15">
        <f t="shared" si="110"/>
        <v>222.27637028604119</v>
      </c>
      <c r="AI259" s="15">
        <f t="shared" si="111"/>
        <v>60.815407992979544</v>
      </c>
      <c r="AJ259" s="15">
        <f t="shared" si="112"/>
        <v>283.09177827902073</v>
      </c>
      <c r="AL259" s="144">
        <f t="shared" si="113"/>
        <v>110.29795677864236</v>
      </c>
      <c r="AM259" s="144">
        <f t="shared" si="114"/>
        <v>-4.8419853042324554</v>
      </c>
      <c r="AN259" s="144">
        <f t="shared" si="115"/>
        <v>-90.571015566423313</v>
      </c>
      <c r="AO259" s="144">
        <f t="shared" si="116"/>
        <v>34.69705405746808</v>
      </c>
      <c r="AP259" s="144">
        <f t="shared" si="117"/>
        <v>49.582009965454667</v>
      </c>
      <c r="AR259" s="144">
        <f t="shared" si="130"/>
        <v>112.49004758462632</v>
      </c>
      <c r="AS259" s="144">
        <f t="shared" si="131"/>
        <v>-2.0823025983235111</v>
      </c>
      <c r="AT259" s="144">
        <f t="shared" si="132"/>
        <v>-29.98</v>
      </c>
      <c r="AU259" s="144">
        <f t="shared" si="133"/>
        <v>-11.48</v>
      </c>
      <c r="AV259" s="144">
        <f t="shared" si="134"/>
        <v>-92.371047917976639</v>
      </c>
      <c r="AW259" s="144">
        <f t="shared" si="135"/>
        <v>49.701165016839184</v>
      </c>
      <c r="AX259" s="144">
        <f t="shared" si="129"/>
        <v>26.277862085165353</v>
      </c>
      <c r="AZ259" s="15">
        <f t="shared" si="122"/>
        <v>112.33058417168741</v>
      </c>
      <c r="BA259" s="15">
        <f t="shared" si="123"/>
        <v>-4.304603228811442</v>
      </c>
      <c r="BB259" s="15">
        <f t="shared" si="124"/>
        <v>-29.799999999999997</v>
      </c>
      <c r="BC259" s="15">
        <f t="shared" si="125"/>
        <v>-11.42</v>
      </c>
      <c r="BD259" s="15">
        <f t="shared" si="126"/>
        <v>66.805980942875962</v>
      </c>
    </row>
    <row r="260" spans="1:56">
      <c r="A260" s="49">
        <v>831</v>
      </c>
      <c r="B260" s="53">
        <v>9</v>
      </c>
      <c r="C260" s="53">
        <v>9</v>
      </c>
      <c r="D260" s="11" t="s">
        <v>272</v>
      </c>
      <c r="E260" s="14">
        <v>4595</v>
      </c>
      <c r="F260" s="14">
        <v>4559</v>
      </c>
      <c r="G260" s="21">
        <v>4625</v>
      </c>
      <c r="H260" s="21">
        <v>4596</v>
      </c>
      <c r="I260" s="21"/>
      <c r="J260" s="15">
        <v>277484.27787702432</v>
      </c>
      <c r="K260" s="21">
        <v>395482.0588390918</v>
      </c>
      <c r="L260" s="131">
        <f t="shared" si="107"/>
        <v>672966.33671611617</v>
      </c>
      <c r="M260" s="131"/>
      <c r="N260" s="21">
        <v>101281.78612818329</v>
      </c>
      <c r="O260" s="21">
        <v>190590.02266757912</v>
      </c>
      <c r="P260" s="21">
        <v>-412913.25996732386</v>
      </c>
      <c r="Q260" s="15">
        <v>158183.86944799699</v>
      </c>
      <c r="R260" s="12">
        <f t="shared" si="108"/>
        <v>37142.41827643555</v>
      </c>
      <c r="S260" s="15"/>
      <c r="T260" s="15">
        <v>101281.78612818329</v>
      </c>
      <c r="U260" s="21">
        <v>110801.21062203226</v>
      </c>
      <c r="V260" s="21">
        <v>-138657.5</v>
      </c>
      <c r="W260" s="21">
        <v>-53095</v>
      </c>
      <c r="X260" s="144">
        <f t="shared" si="109"/>
        <v>-412913.25996732386</v>
      </c>
      <c r="Y260" s="15">
        <f t="shared" si="127"/>
        <v>229867.88820288124</v>
      </c>
      <c r="Z260" s="12">
        <f t="shared" si="128"/>
        <v>-162714.87501422709</v>
      </c>
      <c r="AA260" s="12"/>
      <c r="AB260" s="15">
        <v>101281.78612818329</v>
      </c>
      <c r="AC260" s="21">
        <v>32454.857600918676</v>
      </c>
      <c r="AD260" s="21">
        <v>-136960.80000000002</v>
      </c>
      <c r="AE260" s="21">
        <v>-52486.32</v>
      </c>
      <c r="AF260" s="131">
        <f t="shared" si="118"/>
        <v>-55710.476270898063</v>
      </c>
      <c r="AG260" s="164"/>
      <c r="AH260" s="15">
        <f t="shared" si="110"/>
        <v>60.388308569537394</v>
      </c>
      <c r="AI260" s="15">
        <f t="shared" si="111"/>
        <v>86.067912696211494</v>
      </c>
      <c r="AJ260" s="15">
        <f t="shared" si="112"/>
        <v>146.45622126574889</v>
      </c>
      <c r="AL260" s="144">
        <f t="shared" si="113"/>
        <v>22.215789894315265</v>
      </c>
      <c r="AM260" s="144">
        <f t="shared" si="114"/>
        <v>41.805225415130316</v>
      </c>
      <c r="AN260" s="144">
        <f t="shared" si="115"/>
        <v>-90.571015566423313</v>
      </c>
      <c r="AO260" s="144">
        <f t="shared" si="116"/>
        <v>34.69705405746808</v>
      </c>
      <c r="AP260" s="144">
        <f t="shared" si="117"/>
        <v>8.1470538004903599</v>
      </c>
      <c r="AR260" s="144">
        <f t="shared" si="130"/>
        <v>21.898764568255846</v>
      </c>
      <c r="AS260" s="144">
        <f t="shared" si="131"/>
        <v>23.957018512871841</v>
      </c>
      <c r="AT260" s="144">
        <f t="shared" si="132"/>
        <v>-29.98</v>
      </c>
      <c r="AU260" s="144">
        <f t="shared" si="133"/>
        <v>-11.48</v>
      </c>
      <c r="AV260" s="144">
        <f t="shared" si="134"/>
        <v>-89.278542695637597</v>
      </c>
      <c r="AW260" s="144">
        <f t="shared" si="135"/>
        <v>49.701165016839184</v>
      </c>
      <c r="AX260" s="144">
        <f t="shared" si="129"/>
        <v>-35.181594597670724</v>
      </c>
      <c r="AZ260" s="15">
        <f t="shared" si="122"/>
        <v>22.036942151475913</v>
      </c>
      <c r="BA260" s="15">
        <f t="shared" si="123"/>
        <v>7.0615442995906603</v>
      </c>
      <c r="BB260" s="15">
        <f t="shared" si="124"/>
        <v>-29.800000000000004</v>
      </c>
      <c r="BC260" s="15">
        <f t="shared" si="125"/>
        <v>-11.42</v>
      </c>
      <c r="BD260" s="15">
        <f t="shared" si="126"/>
        <v>-12.121513548933434</v>
      </c>
    </row>
    <row r="261" spans="1:56">
      <c r="A261" s="49">
        <v>832</v>
      </c>
      <c r="B261" s="53">
        <v>17</v>
      </c>
      <c r="C261" s="53">
        <v>17</v>
      </c>
      <c r="D261" s="11" t="s">
        <v>273</v>
      </c>
      <c r="E261" s="14">
        <v>3913</v>
      </c>
      <c r="F261" s="14">
        <v>3825</v>
      </c>
      <c r="G261" s="21">
        <v>3731</v>
      </c>
      <c r="H261" s="21">
        <v>3657</v>
      </c>
      <c r="I261" s="21"/>
      <c r="J261" s="15">
        <v>1776586.5202539766</v>
      </c>
      <c r="K261" s="21">
        <v>1174352.1721804312</v>
      </c>
      <c r="L261" s="131">
        <f t="shared" si="107"/>
        <v>2950938.6924344078</v>
      </c>
      <c r="M261" s="131"/>
      <c r="N261" s="21">
        <v>1613949.5257217507</v>
      </c>
      <c r="O261" s="21">
        <v>992313.12109336723</v>
      </c>
      <c r="P261" s="21">
        <v>-346434.13454156916</v>
      </c>
      <c r="Q261" s="15">
        <v>132716.23176981541</v>
      </c>
      <c r="R261" s="12">
        <f t="shared" si="108"/>
        <v>2392544.7440433642</v>
      </c>
      <c r="S261" s="15"/>
      <c r="T261" s="15">
        <v>1613949.5257217507</v>
      </c>
      <c r="U261" s="21">
        <v>925370.32528853801</v>
      </c>
      <c r="V261" s="21">
        <v>-111855.38</v>
      </c>
      <c r="W261" s="21">
        <v>-42831.880000000005</v>
      </c>
      <c r="X261" s="144">
        <f t="shared" si="109"/>
        <v>-346434.13454156916</v>
      </c>
      <c r="Y261" s="15">
        <f t="shared" si="127"/>
        <v>185435.04667782702</v>
      </c>
      <c r="Z261" s="12">
        <f t="shared" si="128"/>
        <v>2223633.5031465464</v>
      </c>
      <c r="AA261" s="12"/>
      <c r="AB261" s="15">
        <v>1613949.5257217507</v>
      </c>
      <c r="AC261" s="21">
        <v>859637.75228881021</v>
      </c>
      <c r="AD261" s="21">
        <v>-108978.6</v>
      </c>
      <c r="AE261" s="21">
        <v>-41762.94</v>
      </c>
      <c r="AF261" s="131">
        <f t="shared" si="118"/>
        <v>2322845.7380105611</v>
      </c>
      <c r="AG261" s="164"/>
      <c r="AH261" s="15">
        <f t="shared" si="110"/>
        <v>454.02159986045911</v>
      </c>
      <c r="AI261" s="15">
        <f t="shared" si="111"/>
        <v>300.11555639673685</v>
      </c>
      <c r="AJ261" s="15">
        <f t="shared" si="112"/>
        <v>754.13715625719601</v>
      </c>
      <c r="AL261" s="144">
        <f t="shared" si="113"/>
        <v>421.9475884239871</v>
      </c>
      <c r="AM261" s="144">
        <f t="shared" si="114"/>
        <v>259.42826695251432</v>
      </c>
      <c r="AN261" s="144">
        <f t="shared" si="115"/>
        <v>-90.571015566423313</v>
      </c>
      <c r="AO261" s="144">
        <f t="shared" si="116"/>
        <v>34.69705405746808</v>
      </c>
      <c r="AP261" s="144">
        <f t="shared" si="117"/>
        <v>625.50189386754619</v>
      </c>
      <c r="AR261" s="144">
        <f t="shared" si="130"/>
        <v>432.57827009427785</v>
      </c>
      <c r="AS261" s="144">
        <f t="shared" si="131"/>
        <v>248.02206520732727</v>
      </c>
      <c r="AT261" s="144">
        <f t="shared" si="132"/>
        <v>-29.98</v>
      </c>
      <c r="AU261" s="144">
        <f t="shared" si="133"/>
        <v>-11.48</v>
      </c>
      <c r="AV261" s="144">
        <f t="shared" si="134"/>
        <v>-92.852890523068652</v>
      </c>
      <c r="AW261" s="144">
        <f t="shared" si="135"/>
        <v>49.701165016839191</v>
      </c>
      <c r="AX261" s="144">
        <f t="shared" si="129"/>
        <v>595.98860979537562</v>
      </c>
      <c r="AZ261" s="15">
        <f t="shared" si="122"/>
        <v>441.33156295371907</v>
      </c>
      <c r="BA261" s="15">
        <f t="shared" si="123"/>
        <v>235.066380171947</v>
      </c>
      <c r="BB261" s="15">
        <f t="shared" si="124"/>
        <v>-29.8</v>
      </c>
      <c r="BC261" s="15">
        <f t="shared" si="125"/>
        <v>-11.42</v>
      </c>
      <c r="BD261" s="15">
        <f t="shared" si="126"/>
        <v>635.17794312566616</v>
      </c>
    </row>
    <row r="262" spans="1:56">
      <c r="A262" s="49">
        <v>833</v>
      </c>
      <c r="B262" s="53">
        <v>2</v>
      </c>
      <c r="C262" s="53">
        <v>2</v>
      </c>
      <c r="D262" s="11" t="s">
        <v>274</v>
      </c>
      <c r="E262" s="14">
        <v>1677</v>
      </c>
      <c r="F262" s="14">
        <v>1691</v>
      </c>
      <c r="G262" s="21">
        <v>1705</v>
      </c>
      <c r="H262" s="21">
        <v>1692</v>
      </c>
      <c r="I262" s="21"/>
      <c r="J262" s="15">
        <v>460471.57373023202</v>
      </c>
      <c r="K262" s="21">
        <v>609663.98082167027</v>
      </c>
      <c r="L262" s="131">
        <f t="shared" si="107"/>
        <v>1070135.5545519022</v>
      </c>
      <c r="M262" s="131"/>
      <c r="N262" s="21">
        <v>446074.66432930698</v>
      </c>
      <c r="O262" s="21">
        <v>567765.05453882145</v>
      </c>
      <c r="P262" s="21">
        <v>-153155.58732282181</v>
      </c>
      <c r="Q262" s="15">
        <v>58672.718411178525</v>
      </c>
      <c r="R262" s="12">
        <f t="shared" si="108"/>
        <v>919356.84995648521</v>
      </c>
      <c r="S262" s="15"/>
      <c r="T262" s="15">
        <v>446074.66432930698</v>
      </c>
      <c r="U262" s="21">
        <v>538170.2133085035</v>
      </c>
      <c r="V262" s="21">
        <v>-51115.9</v>
      </c>
      <c r="W262" s="21">
        <v>-19573.400000000001</v>
      </c>
      <c r="X262" s="144">
        <f t="shared" si="109"/>
        <v>-153155.58732282181</v>
      </c>
      <c r="Y262" s="15">
        <f t="shared" si="127"/>
        <v>84740.486353710818</v>
      </c>
      <c r="Z262" s="12">
        <f t="shared" si="128"/>
        <v>845140.47666869941</v>
      </c>
      <c r="AA262" s="12"/>
      <c r="AB262" s="15">
        <v>446074.66432930698</v>
      </c>
      <c r="AC262" s="21">
        <v>509110.40129738202</v>
      </c>
      <c r="AD262" s="21">
        <v>-50421.599999999999</v>
      </c>
      <c r="AE262" s="21">
        <v>-19322.64</v>
      </c>
      <c r="AF262" s="131">
        <f t="shared" si="118"/>
        <v>885440.82562668901</v>
      </c>
      <c r="AG262" s="164"/>
      <c r="AH262" s="15">
        <f t="shared" si="110"/>
        <v>274.58054486000719</v>
      </c>
      <c r="AI262" s="15">
        <f t="shared" si="111"/>
        <v>363.54441313158634</v>
      </c>
      <c r="AJ262" s="15">
        <f t="shared" si="112"/>
        <v>638.12495799159342</v>
      </c>
      <c r="AL262" s="144">
        <f t="shared" si="113"/>
        <v>263.79341474234593</v>
      </c>
      <c r="AM262" s="144">
        <f t="shared" si="114"/>
        <v>335.75698080356091</v>
      </c>
      <c r="AN262" s="144">
        <f t="shared" si="115"/>
        <v>-90.571015566423313</v>
      </c>
      <c r="AO262" s="144">
        <f t="shared" si="116"/>
        <v>34.69705405746808</v>
      </c>
      <c r="AP262" s="144">
        <f t="shared" si="117"/>
        <v>543.6764340369516</v>
      </c>
      <c r="AR262" s="144">
        <f t="shared" si="130"/>
        <v>261.62736910809792</v>
      </c>
      <c r="AS262" s="144">
        <f t="shared" si="131"/>
        <v>315.64235384662965</v>
      </c>
      <c r="AT262" s="144">
        <f t="shared" si="132"/>
        <v>-29.98</v>
      </c>
      <c r="AU262" s="144">
        <f t="shared" si="133"/>
        <v>-11.48</v>
      </c>
      <c r="AV262" s="144">
        <f t="shared" si="134"/>
        <v>-89.827323943003989</v>
      </c>
      <c r="AW262" s="144">
        <f t="shared" si="135"/>
        <v>49.701165016839191</v>
      </c>
      <c r="AX262" s="144">
        <f t="shared" si="129"/>
        <v>495.68356402856273</v>
      </c>
      <c r="AZ262" s="15">
        <f t="shared" si="122"/>
        <v>263.63750846885756</v>
      </c>
      <c r="BA262" s="15">
        <f t="shared" si="123"/>
        <v>300.89267216157327</v>
      </c>
      <c r="BB262" s="15">
        <f t="shared" si="124"/>
        <v>-29.8</v>
      </c>
      <c r="BC262" s="15">
        <f t="shared" si="125"/>
        <v>-11.42</v>
      </c>
      <c r="BD262" s="15">
        <f t="shared" si="126"/>
        <v>523.31018063043086</v>
      </c>
    </row>
    <row r="263" spans="1:56">
      <c r="A263" s="49">
        <v>834</v>
      </c>
      <c r="B263" s="53">
        <v>5</v>
      </c>
      <c r="C263" s="53">
        <v>5</v>
      </c>
      <c r="D263" s="11" t="s">
        <v>275</v>
      </c>
      <c r="E263" s="14">
        <v>5967</v>
      </c>
      <c r="F263" s="14">
        <v>5879</v>
      </c>
      <c r="G263" s="21">
        <v>5844</v>
      </c>
      <c r="H263" s="21">
        <v>5832</v>
      </c>
      <c r="I263" s="21"/>
      <c r="J263" s="15">
        <v>1173682.0982292539</v>
      </c>
      <c r="K263" s="21">
        <v>749534.85643869278</v>
      </c>
      <c r="L263" s="131">
        <f t="shared" si="107"/>
        <v>1923216.9546679468</v>
      </c>
      <c r="M263" s="131"/>
      <c r="N263" s="21">
        <v>1625120.9558775544</v>
      </c>
      <c r="O263" s="21">
        <v>937566.64992664231</v>
      </c>
      <c r="P263" s="21">
        <v>-532467.00051500264</v>
      </c>
      <c r="Q263" s="15">
        <v>203983.98080385485</v>
      </c>
      <c r="R263" s="12">
        <f t="shared" si="108"/>
        <v>2234204.5860930486</v>
      </c>
      <c r="S263" s="15"/>
      <c r="T263" s="15">
        <v>1625120.9558775544</v>
      </c>
      <c r="U263" s="21">
        <v>834676.01030923275</v>
      </c>
      <c r="V263" s="21">
        <v>-175203.12</v>
      </c>
      <c r="W263" s="21">
        <v>-67089.119999999995</v>
      </c>
      <c r="X263" s="144">
        <f t="shared" si="109"/>
        <v>-532467.00051500264</v>
      </c>
      <c r="Y263" s="15">
        <f t="shared" si="127"/>
        <v>290453.60835840821</v>
      </c>
      <c r="Z263" s="12">
        <f t="shared" si="128"/>
        <v>1975491.3340301923</v>
      </c>
      <c r="AA263" s="12"/>
      <c r="AB263" s="15">
        <v>1625120.9558775544</v>
      </c>
      <c r="AC263" s="21">
        <v>733645.47523331118</v>
      </c>
      <c r="AD263" s="21">
        <v>-173793.6</v>
      </c>
      <c r="AE263" s="21">
        <v>-66601.440000000002</v>
      </c>
      <c r="AF263" s="131">
        <f t="shared" si="118"/>
        <v>2118371.3911108654</v>
      </c>
      <c r="AG263" s="164"/>
      <c r="AH263" s="15">
        <f t="shared" si="110"/>
        <v>196.69550833404622</v>
      </c>
      <c r="AI263" s="15">
        <f t="shared" si="111"/>
        <v>125.61334949533983</v>
      </c>
      <c r="AJ263" s="15">
        <f t="shared" si="112"/>
        <v>322.30885782938611</v>
      </c>
      <c r="AL263" s="144">
        <f t="shared" si="113"/>
        <v>276.4281265313071</v>
      </c>
      <c r="AM263" s="144">
        <f t="shared" si="114"/>
        <v>159.47723251005993</v>
      </c>
      <c r="AN263" s="144">
        <f t="shared" si="115"/>
        <v>-90.571015566423313</v>
      </c>
      <c r="AO263" s="144">
        <f t="shared" si="116"/>
        <v>34.69705405746808</v>
      </c>
      <c r="AP263" s="144">
        <f t="shared" si="117"/>
        <v>380.03139753241175</v>
      </c>
      <c r="AR263" s="144">
        <f t="shared" si="130"/>
        <v>278.08366801463967</v>
      </c>
      <c r="AS263" s="144">
        <f t="shared" si="131"/>
        <v>142.82614823908841</v>
      </c>
      <c r="AT263" s="144">
        <f t="shared" si="132"/>
        <v>-29.98</v>
      </c>
      <c r="AU263" s="144">
        <f t="shared" si="133"/>
        <v>-11.479999999999999</v>
      </c>
      <c r="AV263" s="144">
        <f t="shared" si="134"/>
        <v>-91.11344978011681</v>
      </c>
      <c r="AW263" s="144">
        <f t="shared" si="135"/>
        <v>49.701165016839184</v>
      </c>
      <c r="AX263" s="144">
        <f t="shared" si="129"/>
        <v>338.03753149045042</v>
      </c>
      <c r="AZ263" s="15">
        <f t="shared" si="122"/>
        <v>278.65585663195378</v>
      </c>
      <c r="BA263" s="15">
        <f t="shared" si="123"/>
        <v>125.79654925125364</v>
      </c>
      <c r="BB263" s="15">
        <f t="shared" si="124"/>
        <v>-29.8</v>
      </c>
      <c r="BC263" s="15">
        <f t="shared" si="125"/>
        <v>-11.42</v>
      </c>
      <c r="BD263" s="15">
        <f t="shared" si="126"/>
        <v>363.23240588320738</v>
      </c>
    </row>
    <row r="264" spans="1:56">
      <c r="A264" s="49">
        <v>837</v>
      </c>
      <c r="B264" s="53">
        <v>6</v>
      </c>
      <c r="C264" s="53">
        <v>6</v>
      </c>
      <c r="D264" s="11" t="s">
        <v>276</v>
      </c>
      <c r="E264" s="14">
        <v>244223</v>
      </c>
      <c r="F264" s="14">
        <v>249009</v>
      </c>
      <c r="G264" s="21">
        <v>255050</v>
      </c>
      <c r="H264" s="21">
        <v>260180</v>
      </c>
      <c r="I264" s="21"/>
      <c r="J264" s="15">
        <v>-53845192.491937794</v>
      </c>
      <c r="K264" s="21">
        <v>-17879235.785679471</v>
      </c>
      <c r="L264" s="131">
        <f t="shared" si="107"/>
        <v>-71724428.277617261</v>
      </c>
      <c r="M264" s="131"/>
      <c r="N264" s="21">
        <v>-34937811.825379469</v>
      </c>
      <c r="O264" s="21">
        <v>-2548022.1881027813</v>
      </c>
      <c r="P264" s="21">
        <v>-22552998.015179504</v>
      </c>
      <c r="Q264" s="15">
        <v>8639878.7337960694</v>
      </c>
      <c r="R264" s="12">
        <f t="shared" si="108"/>
        <v>-51398953.29486569</v>
      </c>
      <c r="S264" s="15"/>
      <c r="T264" s="15">
        <v>-34937811.825379469</v>
      </c>
      <c r="U264" s="21">
        <v>-508407.85533465625</v>
      </c>
      <c r="V264" s="21">
        <v>-7646399</v>
      </c>
      <c r="W264" s="21">
        <v>-2927974</v>
      </c>
      <c r="X264" s="144">
        <f t="shared" si="109"/>
        <v>-22552998.015179504</v>
      </c>
      <c r="Y264" s="15">
        <f t="shared" si="127"/>
        <v>12676282.137544833</v>
      </c>
      <c r="Z264" s="12">
        <f t="shared" si="128"/>
        <v>-55897308.558348797</v>
      </c>
      <c r="AA264" s="12"/>
      <c r="AB264" s="15">
        <v>-34937811.825379469</v>
      </c>
      <c r="AC264" s="21">
        <v>-1052489.13509655</v>
      </c>
      <c r="AD264" s="21">
        <v>-7753364</v>
      </c>
      <c r="AE264" s="21">
        <v>-2971255.6</v>
      </c>
      <c r="AF264" s="131">
        <f t="shared" si="118"/>
        <v>-46714920.56047602</v>
      </c>
      <c r="AG264" s="164"/>
      <c r="AH264" s="15">
        <f t="shared" si="110"/>
        <v>-220.47551824331777</v>
      </c>
      <c r="AI264" s="15">
        <f t="shared" si="111"/>
        <v>-73.208648594438159</v>
      </c>
      <c r="AJ264" s="15">
        <f t="shared" si="112"/>
        <v>-293.68416683775592</v>
      </c>
      <c r="AL264" s="144">
        <f t="shared" si="113"/>
        <v>-140.30742593793585</v>
      </c>
      <c r="AM264" s="144">
        <f t="shared" si="114"/>
        <v>-10.232650980899411</v>
      </c>
      <c r="AN264" s="144">
        <f t="shared" si="115"/>
        <v>-90.571015566423313</v>
      </c>
      <c r="AO264" s="144">
        <f t="shared" si="116"/>
        <v>34.69705405746808</v>
      </c>
      <c r="AP264" s="144">
        <f t="shared" si="117"/>
        <v>-206.41403842779053</v>
      </c>
      <c r="AR264" s="144">
        <f t="shared" si="130"/>
        <v>-136.98416712558114</v>
      </c>
      <c r="AS264" s="144">
        <f t="shared" si="131"/>
        <v>-1.9933654394615026</v>
      </c>
      <c r="AT264" s="144">
        <f t="shared" si="132"/>
        <v>-29.98</v>
      </c>
      <c r="AU264" s="144">
        <f t="shared" si="133"/>
        <v>-11.48</v>
      </c>
      <c r="AV264" s="144">
        <f t="shared" si="134"/>
        <v>-88.425791080884153</v>
      </c>
      <c r="AW264" s="144">
        <f t="shared" si="135"/>
        <v>49.701165016839184</v>
      </c>
      <c r="AX264" s="144">
        <f t="shared" si="129"/>
        <v>-219.16215862908763</v>
      </c>
      <c r="AZ264" s="15">
        <f t="shared" si="122"/>
        <v>-134.28323401252774</v>
      </c>
      <c r="BA264" s="15">
        <f t="shared" si="123"/>
        <v>-4.0452345879642939</v>
      </c>
      <c r="BB264" s="15">
        <f t="shared" si="124"/>
        <v>-29.8</v>
      </c>
      <c r="BC264" s="15">
        <f t="shared" si="125"/>
        <v>-11.42</v>
      </c>
      <c r="BD264" s="15">
        <f t="shared" si="126"/>
        <v>-179.54846860049204</v>
      </c>
    </row>
    <row r="265" spans="1:56">
      <c r="A265" s="49">
        <v>844</v>
      </c>
      <c r="B265" s="53">
        <v>11</v>
      </c>
      <c r="C265" s="53">
        <v>11</v>
      </c>
      <c r="D265" s="11" t="s">
        <v>277</v>
      </c>
      <c r="E265" s="14">
        <v>1479</v>
      </c>
      <c r="F265" s="14">
        <v>1441</v>
      </c>
      <c r="G265" s="21">
        <v>1412</v>
      </c>
      <c r="H265" s="21">
        <v>1388</v>
      </c>
      <c r="I265" s="21"/>
      <c r="J265" s="15">
        <v>31234.193027492045</v>
      </c>
      <c r="K265" s="21">
        <v>-120860.69158236854</v>
      </c>
      <c r="L265" s="131">
        <f t="shared" si="107"/>
        <v>-89626.498554876496</v>
      </c>
      <c r="M265" s="131"/>
      <c r="N265" s="21">
        <v>155770.66059490759</v>
      </c>
      <c r="O265" s="21">
        <v>-22361.668636851882</v>
      </c>
      <c r="P265" s="21">
        <v>-130512.833431216</v>
      </c>
      <c r="Q265" s="15">
        <v>49998.454896811505</v>
      </c>
      <c r="R265" s="12">
        <f t="shared" si="108"/>
        <v>52894.613423651208</v>
      </c>
      <c r="S265" s="15"/>
      <c r="T265" s="15">
        <v>155770.66059490759</v>
      </c>
      <c r="U265" s="21">
        <v>-4351.163736135285</v>
      </c>
      <c r="V265" s="21">
        <v>-42331.76</v>
      </c>
      <c r="W265" s="21">
        <v>-16209.76</v>
      </c>
      <c r="X265" s="144">
        <f t="shared" si="109"/>
        <v>-130512.833431216</v>
      </c>
      <c r="Y265" s="15">
        <f t="shared" si="127"/>
        <v>70178.045003776933</v>
      </c>
      <c r="Z265" s="12">
        <f t="shared" si="128"/>
        <v>32543.188431333227</v>
      </c>
      <c r="AA265" s="12"/>
      <c r="AB265" s="15">
        <v>155770.66059490759</v>
      </c>
      <c r="AC265" s="21">
        <v>-6090.6908733183473</v>
      </c>
      <c r="AD265" s="21">
        <v>-41362.400000000001</v>
      </c>
      <c r="AE265" s="21">
        <v>-15850.96</v>
      </c>
      <c r="AF265" s="131">
        <f t="shared" si="118"/>
        <v>92466.609721589251</v>
      </c>
      <c r="AG265" s="164"/>
      <c r="AH265" s="15">
        <f t="shared" si="110"/>
        <v>21.118453703510511</v>
      </c>
      <c r="AI265" s="15">
        <f t="shared" si="111"/>
        <v>-81.717844207145731</v>
      </c>
      <c r="AJ265" s="15">
        <f t="shared" si="112"/>
        <v>-60.599390503635227</v>
      </c>
      <c r="AL265" s="144">
        <f t="shared" si="113"/>
        <v>108.0990011068061</v>
      </c>
      <c r="AM265" s="144">
        <f t="shared" si="114"/>
        <v>-15.518160053332327</v>
      </c>
      <c r="AN265" s="144">
        <f t="shared" si="115"/>
        <v>-90.571015566423313</v>
      </c>
      <c r="AO265" s="144">
        <f t="shared" si="116"/>
        <v>34.69705405746808</v>
      </c>
      <c r="AP265" s="144">
        <f t="shared" si="117"/>
        <v>36.706879544518536</v>
      </c>
      <c r="AR265" s="144">
        <f t="shared" si="130"/>
        <v>110.31916472727167</v>
      </c>
      <c r="AS265" s="144">
        <f t="shared" si="131"/>
        <v>-3.0815607196425532</v>
      </c>
      <c r="AT265" s="144">
        <f t="shared" si="132"/>
        <v>-29.98</v>
      </c>
      <c r="AU265" s="144">
        <f t="shared" si="133"/>
        <v>-11.48</v>
      </c>
      <c r="AV265" s="144">
        <f t="shared" si="134"/>
        <v>-92.431185149586398</v>
      </c>
      <c r="AW265" s="144">
        <f t="shared" si="135"/>
        <v>49.701165016839191</v>
      </c>
      <c r="AX265" s="144">
        <f t="shared" si="129"/>
        <v>23.047583874881887</v>
      </c>
      <c r="AZ265" s="15">
        <f t="shared" si="122"/>
        <v>112.22670071679221</v>
      </c>
      <c r="BA265" s="15">
        <f t="shared" si="123"/>
        <v>-4.3881058165117777</v>
      </c>
      <c r="BB265" s="15">
        <f t="shared" si="124"/>
        <v>-29.8</v>
      </c>
      <c r="BC265" s="15">
        <f t="shared" si="125"/>
        <v>-11.42</v>
      </c>
      <c r="BD265" s="15">
        <f t="shared" si="126"/>
        <v>66.618594900280442</v>
      </c>
    </row>
    <row r="266" spans="1:56">
      <c r="A266" s="49">
        <v>845</v>
      </c>
      <c r="B266" s="53">
        <v>19</v>
      </c>
      <c r="C266" s="53">
        <v>19</v>
      </c>
      <c r="D266" s="11" t="s">
        <v>278</v>
      </c>
      <c r="E266" s="14">
        <v>2882</v>
      </c>
      <c r="F266" s="14">
        <v>2863</v>
      </c>
      <c r="G266" s="21">
        <v>2831</v>
      </c>
      <c r="H266" s="21">
        <v>2826</v>
      </c>
      <c r="I266" s="21"/>
      <c r="J266" s="15">
        <v>132327.87187121573</v>
      </c>
      <c r="K266" s="21">
        <v>9805.6424723850105</v>
      </c>
      <c r="L266" s="131">
        <f t="shared" si="107"/>
        <v>142133.51434360075</v>
      </c>
      <c r="M266" s="131"/>
      <c r="N266" s="21">
        <v>211787.08367977914</v>
      </c>
      <c r="O266" s="21">
        <v>7893.8707466464493</v>
      </c>
      <c r="P266" s="21">
        <v>-259304.81756666995</v>
      </c>
      <c r="Q266" s="15">
        <v>99337.665766531107</v>
      </c>
      <c r="R266" s="12">
        <f t="shared" si="108"/>
        <v>59713.80262628675</v>
      </c>
      <c r="S266" s="15"/>
      <c r="T266" s="15">
        <v>211787.08367977914</v>
      </c>
      <c r="U266" s="21">
        <v>-5845.4581554205706</v>
      </c>
      <c r="V266" s="21">
        <v>-84873.38</v>
      </c>
      <c r="W266" s="21">
        <v>-32499.88</v>
      </c>
      <c r="X266" s="144">
        <f t="shared" si="109"/>
        <v>-259304.81756666995</v>
      </c>
      <c r="Y266" s="15">
        <f t="shared" si="127"/>
        <v>140703.99816267175</v>
      </c>
      <c r="Z266" s="12">
        <f t="shared" si="128"/>
        <v>-30032.453879639652</v>
      </c>
      <c r="AA266" s="12"/>
      <c r="AB266" s="15">
        <v>211787.08367977914</v>
      </c>
      <c r="AC266" s="21">
        <v>-12101.074233386835</v>
      </c>
      <c r="AD266" s="21">
        <v>-84214.8</v>
      </c>
      <c r="AE266" s="21">
        <v>-32272.92</v>
      </c>
      <c r="AF266" s="131">
        <f t="shared" si="118"/>
        <v>83198.2894463923</v>
      </c>
      <c r="AG266" s="164"/>
      <c r="AH266" s="15">
        <f t="shared" si="110"/>
        <v>45.915292113537724</v>
      </c>
      <c r="AI266" s="15">
        <f t="shared" si="111"/>
        <v>3.4023742097102745</v>
      </c>
      <c r="AJ266" s="15">
        <f t="shared" si="112"/>
        <v>49.317666323248005</v>
      </c>
      <c r="AL266" s="144">
        <f t="shared" si="113"/>
        <v>73.973832930415341</v>
      </c>
      <c r="AM266" s="144">
        <f t="shared" si="114"/>
        <v>2.7572024962090289</v>
      </c>
      <c r="AN266" s="144">
        <f t="shared" si="115"/>
        <v>-90.571015566423313</v>
      </c>
      <c r="AO266" s="144">
        <f t="shared" si="116"/>
        <v>34.69705405746808</v>
      </c>
      <c r="AP266" s="144">
        <f t="shared" si="117"/>
        <v>20.85707391766914</v>
      </c>
      <c r="AR266" s="144">
        <f t="shared" si="130"/>
        <v>74.80999070285381</v>
      </c>
      <c r="AS266" s="144">
        <f t="shared" si="131"/>
        <v>-2.0648033046346064</v>
      </c>
      <c r="AT266" s="144">
        <f t="shared" si="132"/>
        <v>-29.98</v>
      </c>
      <c r="AU266" s="144">
        <f t="shared" si="133"/>
        <v>-11.48</v>
      </c>
      <c r="AV266" s="144">
        <f t="shared" si="134"/>
        <v>-91.594778370423867</v>
      </c>
      <c r="AW266" s="144">
        <f t="shared" si="135"/>
        <v>49.701165016839191</v>
      </c>
      <c r="AX266" s="144">
        <f t="shared" si="129"/>
        <v>-10.608425955365473</v>
      </c>
      <c r="AZ266" s="15">
        <f t="shared" si="122"/>
        <v>74.94235091287301</v>
      </c>
      <c r="BA266" s="15">
        <f t="shared" si="123"/>
        <v>-4.2820503302855037</v>
      </c>
      <c r="BB266" s="15">
        <f t="shared" si="124"/>
        <v>-29.8</v>
      </c>
      <c r="BC266" s="15">
        <f t="shared" si="125"/>
        <v>-11.42</v>
      </c>
      <c r="BD266" s="15">
        <f t="shared" si="126"/>
        <v>29.440300582587508</v>
      </c>
    </row>
    <row r="267" spans="1:56">
      <c r="A267" s="49">
        <v>846</v>
      </c>
      <c r="B267" s="53">
        <v>14</v>
      </c>
      <c r="C267" s="53">
        <v>14</v>
      </c>
      <c r="D267" s="11" t="s">
        <v>279</v>
      </c>
      <c r="E267" s="14">
        <v>4952</v>
      </c>
      <c r="F267" s="14">
        <v>4862</v>
      </c>
      <c r="G267" s="21">
        <v>4758</v>
      </c>
      <c r="H267" s="21">
        <v>4662</v>
      </c>
      <c r="I267" s="21"/>
      <c r="J267" s="15">
        <v>1754702.8488937281</v>
      </c>
      <c r="K267" s="21">
        <v>726647.81290576479</v>
      </c>
      <c r="L267" s="131">
        <f t="shared" ref="L267:L303" si="136">SUM(J267:K267)</f>
        <v>2481350.6617994928</v>
      </c>
      <c r="M267" s="131"/>
      <c r="N267" s="21">
        <v>1311932.4279102779</v>
      </c>
      <c r="O267" s="21">
        <v>337995.96269179072</v>
      </c>
      <c r="P267" s="21">
        <v>-440356.27768395015</v>
      </c>
      <c r="Q267" s="15">
        <v>168697.07682740979</v>
      </c>
      <c r="R267" s="12">
        <f t="shared" ref="R267:R303" si="137">SUM(N267:Q267)</f>
        <v>1378269.1897455282</v>
      </c>
      <c r="S267" s="15"/>
      <c r="T267" s="15">
        <v>1311932.4279102779</v>
      </c>
      <c r="U267" s="21">
        <v>252904.23113542993</v>
      </c>
      <c r="V267" s="21">
        <v>-142644.84</v>
      </c>
      <c r="W267" s="21">
        <v>-54621.840000000004</v>
      </c>
      <c r="X267" s="144">
        <f t="shared" ref="X267:X303" si="138">P267</f>
        <v>-440356.27768395015</v>
      </c>
      <c r="Y267" s="15">
        <f t="shared" si="127"/>
        <v>236478.14315012086</v>
      </c>
      <c r="Z267" s="12">
        <f t="shared" si="128"/>
        <v>1163691.8445118784</v>
      </c>
      <c r="AA267" s="12"/>
      <c r="AB267" s="15">
        <v>1311932.4279102779</v>
      </c>
      <c r="AC267" s="21">
        <v>169350.82723355357</v>
      </c>
      <c r="AD267" s="21">
        <v>-138927.6</v>
      </c>
      <c r="AE267" s="21">
        <v>-53240.04</v>
      </c>
      <c r="AF267" s="131">
        <f t="shared" si="118"/>
        <v>1289115.6151438314</v>
      </c>
      <c r="AG267" s="164"/>
      <c r="AH267" s="15">
        <f t="shared" ref="AH267:AH303" si="139">J267/E267</f>
        <v>354.34225543088206</v>
      </c>
      <c r="AI267" s="15">
        <f t="shared" ref="AI267:AI303" si="140">K267/E267</f>
        <v>146.73824977903166</v>
      </c>
      <c r="AJ267" s="15">
        <f t="shared" ref="AJ267:AJ303" si="141">L267/E267</f>
        <v>501.08050520991372</v>
      </c>
      <c r="AL267" s="144">
        <f t="shared" ref="AL267:AL303" si="142">N267/F267</f>
        <v>269.83390125674163</v>
      </c>
      <c r="AM267" s="144">
        <f t="shared" ref="AM267:AM303" si="143">O267/F267</f>
        <v>69.517886197406568</v>
      </c>
      <c r="AN267" s="144">
        <f t="shared" ref="AN267:AN303" si="144">P267/F267</f>
        <v>-90.571015566423313</v>
      </c>
      <c r="AO267" s="144">
        <f t="shared" ref="AO267:AO303" si="145">Q267/F267</f>
        <v>34.69705405746808</v>
      </c>
      <c r="AP267" s="144">
        <f t="shared" ref="AP267:AP303" si="146">R267/F267</f>
        <v>283.47782594519293</v>
      </c>
      <c r="AR267" s="144">
        <f t="shared" si="130"/>
        <v>275.73191002738082</v>
      </c>
      <c r="AS267" s="144">
        <f t="shared" si="131"/>
        <v>53.153474387437981</v>
      </c>
      <c r="AT267" s="144">
        <f t="shared" si="132"/>
        <v>-29.98</v>
      </c>
      <c r="AU267" s="144">
        <f t="shared" si="133"/>
        <v>-11.48</v>
      </c>
      <c r="AV267" s="144">
        <f t="shared" si="134"/>
        <v>-92.550709895744035</v>
      </c>
      <c r="AW267" s="144">
        <f t="shared" si="135"/>
        <v>49.701165016839191</v>
      </c>
      <c r="AX267" s="144">
        <f t="shared" si="129"/>
        <v>244.57583953591393</v>
      </c>
      <c r="AZ267" s="15">
        <f t="shared" si="122"/>
        <v>281.4097871965418</v>
      </c>
      <c r="BA267" s="15">
        <f t="shared" si="123"/>
        <v>36.325788767386008</v>
      </c>
      <c r="BB267" s="15">
        <f t="shared" si="124"/>
        <v>-29.8</v>
      </c>
      <c r="BC267" s="15">
        <f t="shared" si="125"/>
        <v>-11.42</v>
      </c>
      <c r="BD267" s="15">
        <f t="shared" si="126"/>
        <v>276.5155759639278</v>
      </c>
    </row>
    <row r="268" spans="1:56">
      <c r="A268" s="49">
        <v>848</v>
      </c>
      <c r="B268" s="53">
        <v>12</v>
      </c>
      <c r="C268" s="53">
        <v>12</v>
      </c>
      <c r="D268" s="11" t="s">
        <v>280</v>
      </c>
      <c r="E268" s="14">
        <v>4241</v>
      </c>
      <c r="F268" s="14">
        <v>4160</v>
      </c>
      <c r="G268" s="21">
        <v>4066</v>
      </c>
      <c r="H268" s="21">
        <v>3976</v>
      </c>
      <c r="I268" s="21"/>
      <c r="J268" s="15">
        <v>589498.60468085529</v>
      </c>
      <c r="K268" s="21">
        <v>590624.29512437142</v>
      </c>
      <c r="L268" s="131">
        <f t="shared" si="136"/>
        <v>1180122.8998052268</v>
      </c>
      <c r="M268" s="131"/>
      <c r="N268" s="21">
        <v>38291.144048307695</v>
      </c>
      <c r="O268" s="21">
        <v>143158.5342119933</v>
      </c>
      <c r="P268" s="21">
        <v>-376775.42475632101</v>
      </c>
      <c r="Q268" s="15">
        <v>144339.74487906721</v>
      </c>
      <c r="R268" s="12">
        <f t="shared" si="137"/>
        <v>-50986.001616952795</v>
      </c>
      <c r="S268" s="15"/>
      <c r="T268" s="15">
        <v>38291.144048307695</v>
      </c>
      <c r="U268" s="21">
        <v>70352.774591577676</v>
      </c>
      <c r="V268" s="21">
        <v>-121898.68000000001</v>
      </c>
      <c r="W268" s="21">
        <v>-46677.68</v>
      </c>
      <c r="X268" s="144">
        <f t="shared" si="138"/>
        <v>-376775.42475632101</v>
      </c>
      <c r="Y268" s="15">
        <f t="shared" ref="Y268:Y303" si="147">G268/$G$10*277000000</f>
        <v>202084.93695846811</v>
      </c>
      <c r="Z268" s="12">
        <f t="shared" si="128"/>
        <v>-234622.9291579675</v>
      </c>
      <c r="AA268" s="12"/>
      <c r="AB268" s="15">
        <v>38291.144048307695</v>
      </c>
      <c r="AC268" s="21">
        <v>-1136.7688538780192</v>
      </c>
      <c r="AD268" s="21">
        <v>-118484.8</v>
      </c>
      <c r="AE268" s="21">
        <v>-45405.919999999998</v>
      </c>
      <c r="AF268" s="131">
        <f t="shared" ref="AF268:AF303" si="148">SUM(AB268:AE268)</f>
        <v>-126736.34480557033</v>
      </c>
      <c r="AG268" s="164"/>
      <c r="AH268" s="15">
        <f t="shared" si="139"/>
        <v>138.99990678633702</v>
      </c>
      <c r="AI268" s="15">
        <f t="shared" si="140"/>
        <v>139.26533721395222</v>
      </c>
      <c r="AJ268" s="15">
        <f t="shared" si="141"/>
        <v>278.26524400028927</v>
      </c>
      <c r="AL268" s="144">
        <f t="shared" si="142"/>
        <v>9.2046019346893502</v>
      </c>
      <c r="AM268" s="144">
        <f t="shared" si="143"/>
        <v>34.413109185575316</v>
      </c>
      <c r="AN268" s="144">
        <f t="shared" si="144"/>
        <v>-90.571015566423313</v>
      </c>
      <c r="AO268" s="144">
        <f t="shared" si="145"/>
        <v>34.69705405746808</v>
      </c>
      <c r="AP268" s="144">
        <f t="shared" si="146"/>
        <v>-12.256250388690576</v>
      </c>
      <c r="AR268" s="144">
        <f t="shared" si="130"/>
        <v>9.4173989297362759</v>
      </c>
      <c r="AS268" s="144">
        <f t="shared" si="131"/>
        <v>17.30269911253755</v>
      </c>
      <c r="AT268" s="144">
        <f t="shared" si="132"/>
        <v>-29.98</v>
      </c>
      <c r="AU268" s="144">
        <f t="shared" si="133"/>
        <v>-11.48</v>
      </c>
      <c r="AV268" s="144">
        <f t="shared" si="134"/>
        <v>-92.664885577058783</v>
      </c>
      <c r="AW268" s="144">
        <f t="shared" si="135"/>
        <v>49.701165016839184</v>
      </c>
      <c r="AX268" s="144">
        <f t="shared" si="129"/>
        <v>-57.703622517945774</v>
      </c>
      <c r="AZ268" s="15">
        <f t="shared" si="122"/>
        <v>9.6305694286488173</v>
      </c>
      <c r="BA268" s="15">
        <f t="shared" si="123"/>
        <v>-0.28590765942606117</v>
      </c>
      <c r="BB268" s="15">
        <f t="shared" si="124"/>
        <v>-29.8</v>
      </c>
      <c r="BC268" s="15">
        <f t="shared" si="125"/>
        <v>-11.42</v>
      </c>
      <c r="BD268" s="15">
        <f t="shared" si="126"/>
        <v>-31.875338230777245</v>
      </c>
    </row>
    <row r="269" spans="1:56">
      <c r="A269" s="49">
        <v>849</v>
      </c>
      <c r="B269" s="53">
        <v>16</v>
      </c>
      <c r="C269" s="53">
        <v>16</v>
      </c>
      <c r="D269" s="11" t="s">
        <v>281</v>
      </c>
      <c r="E269" s="14">
        <v>2938</v>
      </c>
      <c r="F269" s="14">
        <v>2903</v>
      </c>
      <c r="G269" s="21">
        <v>2849</v>
      </c>
      <c r="H269" s="21">
        <v>2799</v>
      </c>
      <c r="I269" s="21"/>
      <c r="J269" s="15">
        <v>704344.65399877948</v>
      </c>
      <c r="K269" s="21">
        <v>190287.47309936062</v>
      </c>
      <c r="L269" s="131">
        <f t="shared" si="136"/>
        <v>894632.12709814007</v>
      </c>
      <c r="M269" s="131"/>
      <c r="N269" s="21">
        <v>699450.09426301043</v>
      </c>
      <c r="O269" s="21">
        <v>131300.81623448204</v>
      </c>
      <c r="P269" s="21">
        <v>-262927.65818932687</v>
      </c>
      <c r="Q269" s="15">
        <v>100725.54792882984</v>
      </c>
      <c r="R269" s="12">
        <f t="shared" si="137"/>
        <v>668548.80023699533</v>
      </c>
      <c r="S269" s="15"/>
      <c r="T269" s="15">
        <v>699450.09426301043</v>
      </c>
      <c r="U269" s="21">
        <v>80494.296960908337</v>
      </c>
      <c r="V269" s="21">
        <v>-85413.02</v>
      </c>
      <c r="W269" s="21">
        <v>-32706.52</v>
      </c>
      <c r="X269" s="144">
        <f t="shared" si="138"/>
        <v>-262927.65818932687</v>
      </c>
      <c r="Y269" s="15">
        <f t="shared" si="147"/>
        <v>141598.61913297485</v>
      </c>
      <c r="Z269" s="12">
        <f t="shared" si="128"/>
        <v>540495.81216756674</v>
      </c>
      <c r="AA269" s="12"/>
      <c r="AB269" s="15">
        <v>699450.09426301043</v>
      </c>
      <c r="AC269" s="21">
        <v>30606.281426735764</v>
      </c>
      <c r="AD269" s="21">
        <v>-83410.2</v>
      </c>
      <c r="AE269" s="21">
        <v>-31964.579999999998</v>
      </c>
      <c r="AF269" s="131">
        <f t="shared" si="148"/>
        <v>614681.59568974632</v>
      </c>
      <c r="AG269" s="164"/>
      <c r="AH269" s="15">
        <f t="shared" si="139"/>
        <v>239.73609734471731</v>
      </c>
      <c r="AI269" s="15">
        <f t="shared" si="140"/>
        <v>64.767689958938263</v>
      </c>
      <c r="AJ269" s="15">
        <f t="shared" si="141"/>
        <v>304.5037873036556</v>
      </c>
      <c r="AL269" s="144">
        <f t="shared" si="142"/>
        <v>240.94043894695503</v>
      </c>
      <c r="AM269" s="144">
        <f t="shared" si="143"/>
        <v>45.229354541674837</v>
      </c>
      <c r="AN269" s="144">
        <f t="shared" si="144"/>
        <v>-90.571015566423313</v>
      </c>
      <c r="AO269" s="144">
        <f t="shared" si="145"/>
        <v>34.69705405746808</v>
      </c>
      <c r="AP269" s="144">
        <f t="shared" si="146"/>
        <v>230.2958319796746</v>
      </c>
      <c r="AR269" s="144">
        <f t="shared" si="130"/>
        <v>245.50722859354525</v>
      </c>
      <c r="AS269" s="144">
        <f t="shared" si="131"/>
        <v>28.253526486805313</v>
      </c>
      <c r="AT269" s="144">
        <f t="shared" si="132"/>
        <v>-29.98</v>
      </c>
      <c r="AU269" s="144">
        <f t="shared" si="133"/>
        <v>-11.48</v>
      </c>
      <c r="AV269" s="144">
        <f t="shared" si="134"/>
        <v>-92.287700312154044</v>
      </c>
      <c r="AW269" s="144">
        <f t="shared" si="135"/>
        <v>49.701165016839191</v>
      </c>
      <c r="AX269" s="144">
        <f t="shared" si="129"/>
        <v>189.71421978503571</v>
      </c>
      <c r="AZ269" s="15">
        <f t="shared" si="122"/>
        <v>249.89285254126847</v>
      </c>
      <c r="BA269" s="15">
        <f t="shared" si="123"/>
        <v>10.934720052424353</v>
      </c>
      <c r="BB269" s="15">
        <f t="shared" si="124"/>
        <v>-29.8</v>
      </c>
      <c r="BC269" s="15">
        <f t="shared" si="125"/>
        <v>-11.42</v>
      </c>
      <c r="BD269" s="15">
        <f t="shared" si="126"/>
        <v>219.60757259369285</v>
      </c>
    </row>
    <row r="270" spans="1:56">
      <c r="A270" s="49">
        <v>850</v>
      </c>
      <c r="B270" s="53">
        <v>13</v>
      </c>
      <c r="C270" s="53">
        <v>13</v>
      </c>
      <c r="D270" s="11" t="s">
        <v>282</v>
      </c>
      <c r="E270" s="14">
        <v>2387</v>
      </c>
      <c r="F270" s="14">
        <v>2407</v>
      </c>
      <c r="G270" s="21">
        <v>2368</v>
      </c>
      <c r="H270" s="21">
        <v>2349</v>
      </c>
      <c r="I270" s="21"/>
      <c r="J270" s="15">
        <v>284626.20327458519</v>
      </c>
      <c r="K270" s="21">
        <v>293810.16443008865</v>
      </c>
      <c r="L270" s="131">
        <f t="shared" si="136"/>
        <v>578436.3677046739</v>
      </c>
      <c r="M270" s="131"/>
      <c r="N270" s="21">
        <v>254195.90239234566</v>
      </c>
      <c r="O270" s="21">
        <v>227546.05290211181</v>
      </c>
      <c r="P270" s="21">
        <v>-218004.4344683809</v>
      </c>
      <c r="Q270" s="15">
        <v>83515.809116325661</v>
      </c>
      <c r="R270" s="12">
        <f t="shared" si="137"/>
        <v>347253.32994240231</v>
      </c>
      <c r="S270" s="15"/>
      <c r="T270" s="15">
        <v>254195.90239234566</v>
      </c>
      <c r="U270" s="21">
        <v>185420.22035251072</v>
      </c>
      <c r="V270" s="21">
        <v>-70992.639999999999</v>
      </c>
      <c r="W270" s="21">
        <v>-27184.639999999999</v>
      </c>
      <c r="X270" s="144">
        <f t="shared" si="138"/>
        <v>-218004.4344683809</v>
      </c>
      <c r="Y270" s="15">
        <f t="shared" si="147"/>
        <v>117692.35875987519</v>
      </c>
      <c r="Z270" s="12">
        <f t="shared" si="128"/>
        <v>241126.76703635068</v>
      </c>
      <c r="AA270" s="12"/>
      <c r="AB270" s="15">
        <v>254195.90239234566</v>
      </c>
      <c r="AC270" s="21">
        <v>144055.95807529634</v>
      </c>
      <c r="AD270" s="21">
        <v>-70000.2</v>
      </c>
      <c r="AE270" s="21">
        <v>-26825.579999999998</v>
      </c>
      <c r="AF270" s="131">
        <f t="shared" si="148"/>
        <v>301426.08046764194</v>
      </c>
      <c r="AG270" s="164"/>
      <c r="AH270" s="15">
        <f t="shared" si="139"/>
        <v>119.2401354313302</v>
      </c>
      <c r="AI270" s="15">
        <f t="shared" si="140"/>
        <v>123.08762648935428</v>
      </c>
      <c r="AJ270" s="15">
        <f t="shared" si="141"/>
        <v>242.32776192068451</v>
      </c>
      <c r="AL270" s="144">
        <f t="shared" si="142"/>
        <v>105.60693909112823</v>
      </c>
      <c r="AM270" s="144">
        <f t="shared" si="143"/>
        <v>94.5351279194482</v>
      </c>
      <c r="AN270" s="144">
        <f t="shared" si="144"/>
        <v>-90.571015566423313</v>
      </c>
      <c r="AO270" s="144">
        <f t="shared" si="145"/>
        <v>34.69705405746808</v>
      </c>
      <c r="AP270" s="144">
        <f t="shared" si="146"/>
        <v>144.26810550162122</v>
      </c>
      <c r="AR270" s="144">
        <f t="shared" si="130"/>
        <v>107.34624256433516</v>
      </c>
      <c r="AS270" s="144">
        <f t="shared" si="131"/>
        <v>78.302457919134596</v>
      </c>
      <c r="AT270" s="144">
        <f t="shared" si="132"/>
        <v>-29.98</v>
      </c>
      <c r="AU270" s="144">
        <f t="shared" si="133"/>
        <v>-11.48</v>
      </c>
      <c r="AV270" s="144">
        <f t="shared" si="134"/>
        <v>-92.062683474823018</v>
      </c>
      <c r="AW270" s="144">
        <f t="shared" si="135"/>
        <v>49.701165016839184</v>
      </c>
      <c r="AX270" s="144">
        <f t="shared" si="129"/>
        <v>101.82718202548593</v>
      </c>
      <c r="AZ270" s="15">
        <f t="shared" si="122"/>
        <v>108.21451783411905</v>
      </c>
      <c r="BA270" s="15">
        <f t="shared" si="123"/>
        <v>61.326504076328796</v>
      </c>
      <c r="BB270" s="15">
        <f t="shared" si="124"/>
        <v>-29.799999999999997</v>
      </c>
      <c r="BC270" s="15">
        <f t="shared" si="125"/>
        <v>-11.42</v>
      </c>
      <c r="BD270" s="15">
        <f t="shared" si="126"/>
        <v>128.32102191044783</v>
      </c>
    </row>
    <row r="271" spans="1:56">
      <c r="A271" s="49">
        <v>851</v>
      </c>
      <c r="B271" s="53">
        <v>19</v>
      </c>
      <c r="C271" s="53">
        <v>19</v>
      </c>
      <c r="D271" s="11" t="s">
        <v>283</v>
      </c>
      <c r="E271" s="14">
        <v>21333</v>
      </c>
      <c r="F271" s="14">
        <v>21227</v>
      </c>
      <c r="G271" s="21">
        <v>21018</v>
      </c>
      <c r="H271" s="21">
        <v>20959</v>
      </c>
      <c r="I271" s="21"/>
      <c r="J271" s="15">
        <v>-989765.16527233063</v>
      </c>
      <c r="K271" s="21">
        <v>-951868.8144810478</v>
      </c>
      <c r="L271" s="131">
        <f t="shared" si="136"/>
        <v>-1941633.9797533783</v>
      </c>
      <c r="M271" s="131"/>
      <c r="N271" s="21">
        <v>-3437002.791325904</v>
      </c>
      <c r="O271" s="21">
        <v>-2353317.8196818912</v>
      </c>
      <c r="P271" s="21">
        <v>-1922550.9474284677</v>
      </c>
      <c r="Q271" s="15">
        <v>736514.36647787492</v>
      </c>
      <c r="R271" s="12">
        <f t="shared" si="137"/>
        <v>-6976357.1919583874</v>
      </c>
      <c r="S271" s="15"/>
      <c r="T271" s="15">
        <v>-3437002.791325904</v>
      </c>
      <c r="U271" s="21">
        <v>-2088009.7089757768</v>
      </c>
      <c r="V271" s="21">
        <v>-630119.64</v>
      </c>
      <c r="W271" s="21">
        <v>-241286.64</v>
      </c>
      <c r="X271" s="144">
        <f t="shared" si="138"/>
        <v>-1922550.9474284677</v>
      </c>
      <c r="Y271" s="15">
        <f t="shared" si="147"/>
        <v>1044619.086323926</v>
      </c>
      <c r="Z271" s="12">
        <f t="shared" si="128"/>
        <v>-7274350.6414062213</v>
      </c>
      <c r="AA271" s="12"/>
      <c r="AB271" s="15">
        <v>-3437002.791325904</v>
      </c>
      <c r="AC271" s="21">
        <v>-1815985.4153980576</v>
      </c>
      <c r="AD271" s="21">
        <v>-624578.20000000007</v>
      </c>
      <c r="AE271" s="21">
        <v>-239351.78</v>
      </c>
      <c r="AF271" s="131">
        <f t="shared" si="148"/>
        <v>-6116918.1867239624</v>
      </c>
      <c r="AG271" s="164"/>
      <c r="AH271" s="15">
        <f t="shared" si="139"/>
        <v>-46.395967059125795</v>
      </c>
      <c r="AI271" s="15">
        <f t="shared" si="140"/>
        <v>-44.619547859234416</v>
      </c>
      <c r="AJ271" s="15">
        <f t="shared" si="141"/>
        <v>-91.015514918360211</v>
      </c>
      <c r="AL271" s="144">
        <f t="shared" si="142"/>
        <v>-161.91655869062532</v>
      </c>
      <c r="AM271" s="144">
        <f t="shared" si="143"/>
        <v>-110.86436235369536</v>
      </c>
      <c r="AN271" s="144">
        <f t="shared" si="144"/>
        <v>-90.571015566423313</v>
      </c>
      <c r="AO271" s="144">
        <f t="shared" si="145"/>
        <v>34.69705405746808</v>
      </c>
      <c r="AP271" s="144">
        <f t="shared" si="146"/>
        <v>-328.65488255327591</v>
      </c>
      <c r="AR271" s="144">
        <f t="shared" si="130"/>
        <v>-163.52663390074716</v>
      </c>
      <c r="AS271" s="144">
        <f t="shared" si="131"/>
        <v>-99.34388186201241</v>
      </c>
      <c r="AT271" s="144">
        <f t="shared" si="132"/>
        <v>-29.98</v>
      </c>
      <c r="AU271" s="144">
        <f t="shared" si="133"/>
        <v>-11.48</v>
      </c>
      <c r="AV271" s="144">
        <f t="shared" si="134"/>
        <v>-91.471640852053838</v>
      </c>
      <c r="AW271" s="144">
        <f t="shared" si="135"/>
        <v>49.701165016839184</v>
      </c>
      <c r="AX271" s="144">
        <f t="shared" si="129"/>
        <v>-346.1009915979742</v>
      </c>
      <c r="AZ271" s="15">
        <f t="shared" si="122"/>
        <v>-163.9869646130972</v>
      </c>
      <c r="BA271" s="15">
        <f t="shared" si="123"/>
        <v>-86.644659353884137</v>
      </c>
      <c r="BB271" s="15">
        <f t="shared" si="124"/>
        <v>-29.800000000000004</v>
      </c>
      <c r="BC271" s="15">
        <f t="shared" si="125"/>
        <v>-11.42</v>
      </c>
      <c r="BD271" s="15">
        <f t="shared" si="126"/>
        <v>-291.85162396698138</v>
      </c>
    </row>
    <row r="272" spans="1:56">
      <c r="A272" s="49">
        <v>853</v>
      </c>
      <c r="B272" s="53">
        <v>2</v>
      </c>
      <c r="C272" s="53">
        <v>2</v>
      </c>
      <c r="D272" s="11" t="s">
        <v>284</v>
      </c>
      <c r="E272" s="14">
        <v>195137</v>
      </c>
      <c r="F272" s="14">
        <v>197900</v>
      </c>
      <c r="G272" s="21">
        <v>201863</v>
      </c>
      <c r="H272" s="21">
        <v>206073</v>
      </c>
      <c r="I272" s="21"/>
      <c r="J272" s="15">
        <v>-17025421.368802838</v>
      </c>
      <c r="K272" s="21">
        <v>1862510.4308394468</v>
      </c>
      <c r="L272" s="131">
        <f t="shared" si="136"/>
        <v>-15162910.937963391</v>
      </c>
      <c r="M272" s="131"/>
      <c r="N272" s="21">
        <v>-21134452.432889041</v>
      </c>
      <c r="O272" s="21">
        <v>90966.655742028204</v>
      </c>
      <c r="P272" s="21">
        <v>-17924003.980595175</v>
      </c>
      <c r="Q272" s="15">
        <v>6866546.9979729326</v>
      </c>
      <c r="R272" s="12">
        <f t="shared" si="137"/>
        <v>-32100942.759769257</v>
      </c>
      <c r="S272" s="15"/>
      <c r="T272" s="15">
        <v>-21134452.432889041</v>
      </c>
      <c r="U272" s="21">
        <v>-404057.34158495668</v>
      </c>
      <c r="V272" s="21">
        <v>-6051852.7400000002</v>
      </c>
      <c r="W272" s="21">
        <v>-2317387.2400000002</v>
      </c>
      <c r="X272" s="144">
        <f t="shared" si="138"/>
        <v>-17924003.980595175</v>
      </c>
      <c r="Y272" s="15">
        <f t="shared" si="147"/>
        <v>10032826.273794208</v>
      </c>
      <c r="Z272" s="12">
        <f t="shared" si="128"/>
        <v>-37798927.461274967</v>
      </c>
      <c r="AA272" s="12"/>
      <c r="AB272" s="15">
        <v>-21134452.432889041</v>
      </c>
      <c r="AC272" s="21">
        <v>-836466.15116564953</v>
      </c>
      <c r="AD272" s="21">
        <v>-6140975.4000000004</v>
      </c>
      <c r="AE272" s="21">
        <v>-2353353.66</v>
      </c>
      <c r="AF272" s="131">
        <f t="shared" si="148"/>
        <v>-30465247.644054692</v>
      </c>
      <c r="AG272" s="164"/>
      <c r="AH272" s="15">
        <f t="shared" si="139"/>
        <v>-87.248555470273899</v>
      </c>
      <c r="AI272" s="15">
        <f t="shared" si="140"/>
        <v>9.5446298284766442</v>
      </c>
      <c r="AJ272" s="15">
        <f t="shared" si="141"/>
        <v>-77.703925641797255</v>
      </c>
      <c r="AL272" s="144">
        <f t="shared" si="142"/>
        <v>-106.79359491101081</v>
      </c>
      <c r="AM272" s="144">
        <f t="shared" si="143"/>
        <v>0.45965970561914199</v>
      </c>
      <c r="AN272" s="144">
        <f t="shared" si="144"/>
        <v>-90.571015566423327</v>
      </c>
      <c r="AO272" s="144">
        <f t="shared" si="145"/>
        <v>34.69705405746808</v>
      </c>
      <c r="AP272" s="144">
        <f t="shared" si="146"/>
        <v>-162.20789671434693</v>
      </c>
      <c r="AR272" s="144">
        <f t="shared" si="130"/>
        <v>-104.69700952075932</v>
      </c>
      <c r="AS272" s="144">
        <f t="shared" si="131"/>
        <v>-2.0016414181150419</v>
      </c>
      <c r="AT272" s="144">
        <f t="shared" si="132"/>
        <v>-29.98</v>
      </c>
      <c r="AU272" s="144">
        <f t="shared" si="133"/>
        <v>-11.48</v>
      </c>
      <c r="AV272" s="144">
        <f t="shared" si="134"/>
        <v>-88.79291390990511</v>
      </c>
      <c r="AW272" s="144">
        <f t="shared" si="135"/>
        <v>49.701165016839184</v>
      </c>
      <c r="AX272" s="144">
        <f t="shared" si="129"/>
        <v>-187.25039983194031</v>
      </c>
      <c r="AZ272" s="15">
        <f t="shared" si="122"/>
        <v>-102.55808588650159</v>
      </c>
      <c r="BA272" s="15">
        <f t="shared" si="123"/>
        <v>-4.05907688617941</v>
      </c>
      <c r="BB272" s="15">
        <f t="shared" si="124"/>
        <v>-29.8</v>
      </c>
      <c r="BC272" s="15">
        <f t="shared" si="125"/>
        <v>-11.42</v>
      </c>
      <c r="BD272" s="15">
        <f t="shared" si="126"/>
        <v>-147.83716277268101</v>
      </c>
    </row>
    <row r="273" spans="1:56">
      <c r="A273" s="49">
        <v>854</v>
      </c>
      <c r="B273" s="53">
        <v>19</v>
      </c>
      <c r="C273" s="53">
        <v>19</v>
      </c>
      <c r="D273" s="11" t="s">
        <v>285</v>
      </c>
      <c r="E273" s="14">
        <v>3296</v>
      </c>
      <c r="F273" s="14">
        <v>3262</v>
      </c>
      <c r="G273" s="21">
        <v>3253</v>
      </c>
      <c r="H273" s="21">
        <v>3191</v>
      </c>
      <c r="I273" s="21"/>
      <c r="J273" s="15">
        <v>515586.66422165488</v>
      </c>
      <c r="K273" s="21">
        <v>194282.35786278188</v>
      </c>
      <c r="L273" s="131">
        <f t="shared" si="136"/>
        <v>709869.02208443673</v>
      </c>
      <c r="M273" s="131"/>
      <c r="N273" s="21">
        <v>-258340.35137623077</v>
      </c>
      <c r="O273" s="21">
        <v>-286399.57760608208</v>
      </c>
      <c r="P273" s="21">
        <v>-295442.65277767286</v>
      </c>
      <c r="Q273" s="15">
        <v>113181.79033546087</v>
      </c>
      <c r="R273" s="12">
        <f t="shared" si="137"/>
        <v>-727000.79142452474</v>
      </c>
      <c r="S273" s="15"/>
      <c r="T273" s="15">
        <v>-258340.35137623077</v>
      </c>
      <c r="U273" s="21">
        <v>-245629.09392382149</v>
      </c>
      <c r="V273" s="21">
        <v>-97524.94</v>
      </c>
      <c r="W273" s="21">
        <v>-37344.44</v>
      </c>
      <c r="X273" s="144">
        <f t="shared" si="138"/>
        <v>-295442.65277767286</v>
      </c>
      <c r="Y273" s="15">
        <f t="shared" si="147"/>
        <v>161677.88979977788</v>
      </c>
      <c r="Z273" s="12">
        <f t="shared" si="128"/>
        <v>-772603.58827794727</v>
      </c>
      <c r="AA273" s="12"/>
      <c r="AB273" s="15">
        <v>-258340.35137623077</v>
      </c>
      <c r="AC273" s="21">
        <v>-203826.51957744564</v>
      </c>
      <c r="AD273" s="21">
        <v>-95091.8</v>
      </c>
      <c r="AE273" s="21">
        <v>-36441.22</v>
      </c>
      <c r="AF273" s="131">
        <f t="shared" si="148"/>
        <v>-593699.89095367643</v>
      </c>
      <c r="AG273" s="164"/>
      <c r="AH273" s="15">
        <f t="shared" si="139"/>
        <v>156.42799278569626</v>
      </c>
      <c r="AI273" s="15">
        <f t="shared" si="140"/>
        <v>58.944890128271204</v>
      </c>
      <c r="AJ273" s="15">
        <f t="shared" si="141"/>
        <v>215.37288291396746</v>
      </c>
      <c r="AL273" s="144">
        <f t="shared" si="142"/>
        <v>-79.196919489954254</v>
      </c>
      <c r="AM273" s="144">
        <f t="shared" si="143"/>
        <v>-87.798766893342147</v>
      </c>
      <c r="AN273" s="144">
        <f t="shared" si="144"/>
        <v>-90.571015566423313</v>
      </c>
      <c r="AO273" s="144">
        <f t="shared" si="145"/>
        <v>34.69705405746808</v>
      </c>
      <c r="AP273" s="144">
        <f t="shared" si="146"/>
        <v>-222.86964789225161</v>
      </c>
      <c r="AR273" s="144">
        <f t="shared" si="130"/>
        <v>-79.416031778736794</v>
      </c>
      <c r="AS273" s="144">
        <f t="shared" si="131"/>
        <v>-75.508482607999227</v>
      </c>
      <c r="AT273" s="144">
        <f t="shared" si="132"/>
        <v>-29.98</v>
      </c>
      <c r="AU273" s="144">
        <f t="shared" si="133"/>
        <v>-11.48</v>
      </c>
      <c r="AV273" s="144">
        <f t="shared" si="134"/>
        <v>-90.821596304233893</v>
      </c>
      <c r="AW273" s="144">
        <f t="shared" si="135"/>
        <v>49.701165016839191</v>
      </c>
      <c r="AX273" s="144">
        <f t="shared" si="129"/>
        <v>-237.50494567413074</v>
      </c>
      <c r="AZ273" s="15">
        <f t="shared" si="122"/>
        <v>-80.959057153315811</v>
      </c>
      <c r="BA273" s="15">
        <f t="shared" si="123"/>
        <v>-63.875437034611608</v>
      </c>
      <c r="BB273" s="15">
        <f t="shared" si="124"/>
        <v>-29.8</v>
      </c>
      <c r="BC273" s="15">
        <f t="shared" si="125"/>
        <v>-11.42</v>
      </c>
      <c r="BD273" s="15">
        <f t="shared" si="126"/>
        <v>-186.05449418792742</v>
      </c>
    </row>
    <row r="274" spans="1:56">
      <c r="A274" s="49">
        <v>857</v>
      </c>
      <c r="B274" s="53">
        <v>11</v>
      </c>
      <c r="C274" s="53">
        <v>11</v>
      </c>
      <c r="D274" s="11" t="s">
        <v>286</v>
      </c>
      <c r="E274" s="14">
        <v>2420</v>
      </c>
      <c r="F274" s="14">
        <v>2394</v>
      </c>
      <c r="G274" s="21">
        <v>2313</v>
      </c>
      <c r="H274" s="21">
        <v>2311</v>
      </c>
      <c r="I274" s="21"/>
      <c r="J274" s="15">
        <v>-1109813.7035469699</v>
      </c>
      <c r="K274" s="21">
        <v>-750493.89775389875</v>
      </c>
      <c r="L274" s="131">
        <f t="shared" si="136"/>
        <v>-1860307.6013008687</v>
      </c>
      <c r="M274" s="131"/>
      <c r="N274" s="21">
        <v>-1022230.9657185172</v>
      </c>
      <c r="O274" s="21">
        <v>-666225.73290081648</v>
      </c>
      <c r="P274" s="21">
        <v>-216827.01126601742</v>
      </c>
      <c r="Q274" s="15">
        <v>83064.747413578589</v>
      </c>
      <c r="R274" s="12">
        <f t="shared" si="137"/>
        <v>-1822218.9624717722</v>
      </c>
      <c r="S274" s="15"/>
      <c r="T274" s="15">
        <v>-1022230.9657185172</v>
      </c>
      <c r="U274" s="21">
        <v>-636304.04745160369</v>
      </c>
      <c r="V274" s="21">
        <v>-69343.740000000005</v>
      </c>
      <c r="W274" s="21">
        <v>-26553.24</v>
      </c>
      <c r="X274" s="144">
        <f t="shared" si="138"/>
        <v>-216827.01126601742</v>
      </c>
      <c r="Y274" s="15">
        <f t="shared" si="147"/>
        <v>114958.79468394903</v>
      </c>
      <c r="Z274" s="12">
        <f t="shared" si="128"/>
        <v>-1856300.209752189</v>
      </c>
      <c r="AA274" s="12"/>
      <c r="AB274" s="15">
        <v>-1022230.9657185172</v>
      </c>
      <c r="AC274" s="21">
        <v>-605624.904905551</v>
      </c>
      <c r="AD274" s="21">
        <v>-68867.8</v>
      </c>
      <c r="AE274" s="21">
        <v>-26391.62</v>
      </c>
      <c r="AF274" s="131">
        <f t="shared" si="148"/>
        <v>-1723115.2906240684</v>
      </c>
      <c r="AG274" s="164"/>
      <c r="AH274" s="15">
        <f t="shared" si="139"/>
        <v>-458.6007039450289</v>
      </c>
      <c r="AI274" s="15">
        <f t="shared" si="140"/>
        <v>-310.12144535285074</v>
      </c>
      <c r="AJ274" s="15">
        <f t="shared" si="141"/>
        <v>-768.72214929787958</v>
      </c>
      <c r="AL274" s="144">
        <f t="shared" si="142"/>
        <v>-426.99706170364129</v>
      </c>
      <c r="AM274" s="144">
        <f t="shared" si="143"/>
        <v>-278.28977982490244</v>
      </c>
      <c r="AN274" s="144">
        <f t="shared" si="144"/>
        <v>-90.571015566423313</v>
      </c>
      <c r="AO274" s="144">
        <f t="shared" si="145"/>
        <v>34.69705405746808</v>
      </c>
      <c r="AP274" s="144">
        <f t="shared" si="146"/>
        <v>-761.16080303749879</v>
      </c>
      <c r="AR274" s="144">
        <f t="shared" si="130"/>
        <v>-441.95026619909953</v>
      </c>
      <c r="AS274" s="144">
        <f t="shared" si="131"/>
        <v>-275.09902613558307</v>
      </c>
      <c r="AT274" s="144">
        <f t="shared" si="132"/>
        <v>-29.980000000000004</v>
      </c>
      <c r="AU274" s="144">
        <f t="shared" si="133"/>
        <v>-11.48</v>
      </c>
      <c r="AV274" s="144">
        <f t="shared" si="134"/>
        <v>-93.742763193263045</v>
      </c>
      <c r="AW274" s="144">
        <f t="shared" si="135"/>
        <v>49.701165016839184</v>
      </c>
      <c r="AX274" s="144">
        <f t="shared" si="129"/>
        <v>-802.55089051110633</v>
      </c>
      <c r="AZ274" s="15">
        <f t="shared" si="122"/>
        <v>-442.33274154847129</v>
      </c>
      <c r="BA274" s="15">
        <f t="shared" si="123"/>
        <v>-262.06183682628773</v>
      </c>
      <c r="BB274" s="15">
        <f t="shared" si="124"/>
        <v>-29.8</v>
      </c>
      <c r="BC274" s="15">
        <f t="shared" si="125"/>
        <v>-11.42</v>
      </c>
      <c r="BD274" s="15">
        <f t="shared" si="126"/>
        <v>-745.61457837475916</v>
      </c>
    </row>
    <row r="275" spans="1:56">
      <c r="A275" s="49">
        <v>858</v>
      </c>
      <c r="B275" s="53">
        <v>1</v>
      </c>
      <c r="C275" s="137">
        <v>33</v>
      </c>
      <c r="D275" s="11" t="s">
        <v>287</v>
      </c>
      <c r="E275" s="14">
        <v>39718</v>
      </c>
      <c r="F275" s="14">
        <v>40384</v>
      </c>
      <c r="G275" s="21">
        <v>41338</v>
      </c>
      <c r="H275" s="21">
        <v>42225</v>
      </c>
      <c r="I275" s="21"/>
      <c r="J275" s="15">
        <v>4186990.4005118897</v>
      </c>
      <c r="K275" s="21">
        <v>1964928.3638382002</v>
      </c>
      <c r="L275" s="131">
        <f t="shared" si="136"/>
        <v>6151918.7643500902</v>
      </c>
      <c r="M275" s="131"/>
      <c r="N275" s="21">
        <v>6582324.6886532791</v>
      </c>
      <c r="O275" s="21">
        <v>2791942.0737676555</v>
      </c>
      <c r="P275" s="21">
        <v>-3657619.8926344393</v>
      </c>
      <c r="Q275" s="15">
        <v>1401205.8310567909</v>
      </c>
      <c r="R275" s="12">
        <f t="shared" si="137"/>
        <v>7117852.7008432858</v>
      </c>
      <c r="S275" s="15"/>
      <c r="T275" s="15">
        <v>6582324.6886532791</v>
      </c>
      <c r="U275" s="21">
        <v>2085166.161144851</v>
      </c>
      <c r="V275" s="21">
        <v>-1239313.24</v>
      </c>
      <c r="W275" s="21">
        <v>-474560.24</v>
      </c>
      <c r="X275" s="144">
        <f t="shared" si="138"/>
        <v>-3657619.8926344393</v>
      </c>
      <c r="Y275" s="15">
        <f t="shared" si="147"/>
        <v>2054546.7594660984</v>
      </c>
      <c r="Z275" s="12">
        <f t="shared" si="128"/>
        <v>5350544.2366297888</v>
      </c>
      <c r="AA275" s="12"/>
      <c r="AB275" s="15">
        <v>6582324.6886532791</v>
      </c>
      <c r="AC275" s="21">
        <v>1391167.6701589655</v>
      </c>
      <c r="AD275" s="21">
        <v>-1258305</v>
      </c>
      <c r="AE275" s="21">
        <v>-482209.5</v>
      </c>
      <c r="AF275" s="131">
        <f t="shared" si="148"/>
        <v>6232977.8588122446</v>
      </c>
      <c r="AG275" s="164"/>
      <c r="AH275" s="15">
        <f t="shared" si="139"/>
        <v>105.41795660687572</v>
      </c>
      <c r="AI275" s="15">
        <f t="shared" si="140"/>
        <v>49.471986601495551</v>
      </c>
      <c r="AJ275" s="15">
        <f t="shared" si="141"/>
        <v>154.88994320837128</v>
      </c>
      <c r="AL275" s="144">
        <f t="shared" si="142"/>
        <v>162.99338076102612</v>
      </c>
      <c r="AM275" s="144">
        <f t="shared" si="143"/>
        <v>69.134857214928076</v>
      </c>
      <c r="AN275" s="144">
        <f t="shared" si="144"/>
        <v>-90.571015566423313</v>
      </c>
      <c r="AO275" s="144">
        <f t="shared" si="145"/>
        <v>34.69705405746808</v>
      </c>
      <c r="AP275" s="144">
        <f t="shared" si="146"/>
        <v>176.25427646699896</v>
      </c>
      <c r="AR275" s="144">
        <f t="shared" si="130"/>
        <v>159.23181306916831</v>
      </c>
      <c r="AS275" s="144">
        <f t="shared" si="131"/>
        <v>50.441873364576203</v>
      </c>
      <c r="AT275" s="144">
        <f t="shared" si="132"/>
        <v>-29.98</v>
      </c>
      <c r="AU275" s="144">
        <f t="shared" si="133"/>
        <v>-11.48</v>
      </c>
      <c r="AV275" s="144">
        <f t="shared" si="134"/>
        <v>-88.480814084726873</v>
      </c>
      <c r="AW275" s="144">
        <f t="shared" si="135"/>
        <v>49.701165016839191</v>
      </c>
      <c r="AX275" s="144">
        <f t="shared" si="129"/>
        <v>129.4340373658568</v>
      </c>
      <c r="AZ275" s="15">
        <f t="shared" si="122"/>
        <v>155.88690796100127</v>
      </c>
      <c r="BA275" s="15">
        <f t="shared" si="123"/>
        <v>32.946540441893795</v>
      </c>
      <c r="BB275" s="15">
        <f t="shared" si="124"/>
        <v>-29.8</v>
      </c>
      <c r="BC275" s="15">
        <f t="shared" si="125"/>
        <v>-11.42</v>
      </c>
      <c r="BD275" s="15">
        <f t="shared" si="126"/>
        <v>147.61344840289507</v>
      </c>
    </row>
    <row r="276" spans="1:56">
      <c r="A276" s="49">
        <v>859</v>
      </c>
      <c r="B276" s="53">
        <v>17</v>
      </c>
      <c r="C276" s="53">
        <v>17</v>
      </c>
      <c r="D276" s="11" t="s">
        <v>288</v>
      </c>
      <c r="E276" s="14">
        <v>6593</v>
      </c>
      <c r="F276" s="14">
        <v>6562</v>
      </c>
      <c r="G276" s="21">
        <v>6525</v>
      </c>
      <c r="H276" s="21">
        <v>6501</v>
      </c>
      <c r="I276" s="21"/>
      <c r="J276" s="15">
        <v>-1269966.4205834512</v>
      </c>
      <c r="K276" s="21">
        <v>-1602539.1589233917</v>
      </c>
      <c r="L276" s="131">
        <f t="shared" si="136"/>
        <v>-2872505.5795068429</v>
      </c>
      <c r="M276" s="131"/>
      <c r="N276" s="21">
        <v>-1586681.3789111814</v>
      </c>
      <c r="O276" s="21">
        <v>-1742558.7798981487</v>
      </c>
      <c r="P276" s="21">
        <v>-594327.00414686976</v>
      </c>
      <c r="Q276" s="15">
        <v>227682.06872510555</v>
      </c>
      <c r="R276" s="12">
        <f t="shared" si="137"/>
        <v>-3695885.0942310947</v>
      </c>
      <c r="S276" s="15"/>
      <c r="T276" s="15">
        <v>-1586681.3789111814</v>
      </c>
      <c r="U276" s="21">
        <v>-1660542.8651455445</v>
      </c>
      <c r="V276" s="21">
        <v>-195619.5</v>
      </c>
      <c r="W276" s="21">
        <v>-74907</v>
      </c>
      <c r="X276" s="144">
        <f t="shared" si="138"/>
        <v>-594327.00414686976</v>
      </c>
      <c r="Y276" s="15">
        <f t="shared" si="147"/>
        <v>324300.1017348757</v>
      </c>
      <c r="Z276" s="12">
        <f t="shared" si="128"/>
        <v>-3787777.6464687199</v>
      </c>
      <c r="AA276" s="12"/>
      <c r="AB276" s="15">
        <v>-1586681.3789111814</v>
      </c>
      <c r="AC276" s="21">
        <v>-1576450.7459361888</v>
      </c>
      <c r="AD276" s="21">
        <v>-193729.80000000002</v>
      </c>
      <c r="AE276" s="21">
        <v>-74241.42</v>
      </c>
      <c r="AF276" s="131">
        <f t="shared" si="148"/>
        <v>-3431103.3448473699</v>
      </c>
      <c r="AG276" s="164"/>
      <c r="AH276" s="15">
        <f t="shared" si="139"/>
        <v>-192.62345223471124</v>
      </c>
      <c r="AI276" s="15">
        <f t="shared" si="140"/>
        <v>-243.06676155367688</v>
      </c>
      <c r="AJ276" s="15">
        <f t="shared" si="141"/>
        <v>-435.69021378838812</v>
      </c>
      <c r="AL276" s="144">
        <f t="shared" si="142"/>
        <v>-241.79844238207579</v>
      </c>
      <c r="AM276" s="144">
        <f t="shared" si="143"/>
        <v>-265.55299907012324</v>
      </c>
      <c r="AN276" s="144">
        <f t="shared" si="144"/>
        <v>-90.571015566423313</v>
      </c>
      <c r="AO276" s="144">
        <f t="shared" si="145"/>
        <v>34.69705405746808</v>
      </c>
      <c r="AP276" s="144">
        <f t="shared" si="146"/>
        <v>-563.22540296115437</v>
      </c>
      <c r="AR276" s="144">
        <f t="shared" si="130"/>
        <v>-243.16955998638795</v>
      </c>
      <c r="AS276" s="144">
        <f t="shared" si="131"/>
        <v>-254.48932799165433</v>
      </c>
      <c r="AT276" s="144">
        <f t="shared" si="132"/>
        <v>-29.98</v>
      </c>
      <c r="AU276" s="144">
        <f t="shared" si="133"/>
        <v>-11.48</v>
      </c>
      <c r="AV276" s="144">
        <f t="shared" si="134"/>
        <v>-91.084598336685019</v>
      </c>
      <c r="AW276" s="144">
        <f t="shared" si="135"/>
        <v>49.701165016839191</v>
      </c>
      <c r="AX276" s="144">
        <f t="shared" si="129"/>
        <v>-580.5023212978881</v>
      </c>
      <c r="AZ276" s="15">
        <f t="shared" si="122"/>
        <v>-244.06727871268748</v>
      </c>
      <c r="BA276" s="15">
        <f t="shared" si="123"/>
        <v>-242.49357728598505</v>
      </c>
      <c r="BB276" s="15">
        <f t="shared" si="124"/>
        <v>-29.800000000000004</v>
      </c>
      <c r="BC276" s="15">
        <f t="shared" si="125"/>
        <v>-11.42</v>
      </c>
      <c r="BD276" s="15">
        <f t="shared" si="126"/>
        <v>-527.78085599867245</v>
      </c>
    </row>
    <row r="277" spans="1:56">
      <c r="A277" s="49">
        <v>886</v>
      </c>
      <c r="B277" s="53">
        <v>4</v>
      </c>
      <c r="C277" s="53">
        <v>4</v>
      </c>
      <c r="D277" s="11" t="s">
        <v>289</v>
      </c>
      <c r="E277" s="14">
        <v>12669</v>
      </c>
      <c r="F277" s="14">
        <v>12599</v>
      </c>
      <c r="G277" s="21">
        <v>12533</v>
      </c>
      <c r="H277" s="21">
        <v>12382</v>
      </c>
      <c r="I277" s="21"/>
      <c r="J277" s="15">
        <v>-141052.78831426238</v>
      </c>
      <c r="K277" s="21">
        <v>-565052.86245624186</v>
      </c>
      <c r="L277" s="131">
        <f t="shared" si="136"/>
        <v>-706105.65077050426</v>
      </c>
      <c r="M277" s="131"/>
      <c r="N277" s="21">
        <v>-566700.24027050578</v>
      </c>
      <c r="O277" s="21">
        <v>-712311.40490658081</v>
      </c>
      <c r="P277" s="21">
        <v>-1141104.2251213673</v>
      </c>
      <c r="Q277" s="15">
        <v>437148.18407004036</v>
      </c>
      <c r="R277" s="12">
        <f t="shared" si="137"/>
        <v>-1982967.6862284131</v>
      </c>
      <c r="S277" s="15"/>
      <c r="T277" s="15">
        <v>-566700.24027050578</v>
      </c>
      <c r="U277" s="21">
        <v>-554841.34852620016</v>
      </c>
      <c r="V277" s="21">
        <v>-375739.34</v>
      </c>
      <c r="W277" s="21">
        <v>-143878.84</v>
      </c>
      <c r="X277" s="144">
        <f t="shared" si="138"/>
        <v>-1141104.2251213673</v>
      </c>
      <c r="Y277" s="15">
        <f t="shared" si="147"/>
        <v>622904.70115604543</v>
      </c>
      <c r="Z277" s="12">
        <f t="shared" si="128"/>
        <v>-2159359.2927620281</v>
      </c>
      <c r="AA277" s="12"/>
      <c r="AB277" s="15">
        <v>-566700.24027050578</v>
      </c>
      <c r="AC277" s="21">
        <v>-393384.99224478105</v>
      </c>
      <c r="AD277" s="21">
        <v>-368983.60000000003</v>
      </c>
      <c r="AE277" s="21">
        <v>-141402.44</v>
      </c>
      <c r="AF277" s="131">
        <f t="shared" si="148"/>
        <v>-1470471.2725152869</v>
      </c>
      <c r="AG277" s="164"/>
      <c r="AH277" s="15">
        <f t="shared" si="139"/>
        <v>-11.133695501954564</v>
      </c>
      <c r="AI277" s="15">
        <f t="shared" si="140"/>
        <v>-44.60122049540152</v>
      </c>
      <c r="AJ277" s="15">
        <f t="shared" si="141"/>
        <v>-55.734915997356083</v>
      </c>
      <c r="AL277" s="144">
        <f t="shared" si="142"/>
        <v>-44.979779369037686</v>
      </c>
      <c r="AM277" s="144">
        <f t="shared" si="143"/>
        <v>-56.537138257526848</v>
      </c>
      <c r="AN277" s="144">
        <f t="shared" si="144"/>
        <v>-90.571015566423313</v>
      </c>
      <c r="AO277" s="144">
        <f t="shared" si="145"/>
        <v>34.69705405746808</v>
      </c>
      <c r="AP277" s="144">
        <f t="shared" si="146"/>
        <v>-157.39087913551973</v>
      </c>
      <c r="AR277" s="144">
        <f t="shared" si="130"/>
        <v>-45.216647272840163</v>
      </c>
      <c r="AS277" s="144">
        <f t="shared" si="131"/>
        <v>-44.270433936503643</v>
      </c>
      <c r="AT277" s="144">
        <f t="shared" si="132"/>
        <v>-29.98</v>
      </c>
      <c r="AU277" s="144">
        <f t="shared" si="133"/>
        <v>-11.48</v>
      </c>
      <c r="AV277" s="144">
        <f t="shared" si="134"/>
        <v>-91.047971365304974</v>
      </c>
      <c r="AW277" s="144">
        <f t="shared" si="135"/>
        <v>49.701165016839177</v>
      </c>
      <c r="AX277" s="144">
        <f t="shared" si="129"/>
        <v>-172.29388755780963</v>
      </c>
      <c r="AZ277" s="15">
        <f t="shared" si="122"/>
        <v>-45.768069800557726</v>
      </c>
      <c r="BA277" s="15">
        <f t="shared" si="123"/>
        <v>-31.770714928507594</v>
      </c>
      <c r="BB277" s="15">
        <f t="shared" si="124"/>
        <v>-29.800000000000004</v>
      </c>
      <c r="BC277" s="15">
        <f t="shared" si="125"/>
        <v>-11.42</v>
      </c>
      <c r="BD277" s="15">
        <f t="shared" si="126"/>
        <v>-118.75878472906533</v>
      </c>
    </row>
    <row r="278" spans="1:56">
      <c r="A278" s="49">
        <v>887</v>
      </c>
      <c r="B278" s="53">
        <v>6</v>
      </c>
      <c r="C278" s="53">
        <v>6</v>
      </c>
      <c r="D278" s="11" t="s">
        <v>290</v>
      </c>
      <c r="E278" s="14">
        <v>4669</v>
      </c>
      <c r="F278" s="14">
        <v>4569</v>
      </c>
      <c r="G278" s="21">
        <v>4568</v>
      </c>
      <c r="H278" s="21">
        <v>4493</v>
      </c>
      <c r="I278" s="21"/>
      <c r="J278" s="15">
        <v>-413029.62838200323</v>
      </c>
      <c r="K278" s="21">
        <v>-194736.86893043312</v>
      </c>
      <c r="L278" s="131">
        <f t="shared" si="136"/>
        <v>-607766.49731243635</v>
      </c>
      <c r="M278" s="131"/>
      <c r="N278" s="21">
        <v>-584514.75388125516</v>
      </c>
      <c r="O278" s="21">
        <v>-259900.02118778325</v>
      </c>
      <c r="P278" s="21">
        <v>-413818.9701229881</v>
      </c>
      <c r="Q278" s="15">
        <v>158530.83998857165</v>
      </c>
      <c r="R278" s="12">
        <f t="shared" si="137"/>
        <v>-1099702.9052034549</v>
      </c>
      <c r="S278" s="15"/>
      <c r="T278" s="15">
        <v>-584514.75388125516</v>
      </c>
      <c r="U278" s="21">
        <v>-202793.84707857147</v>
      </c>
      <c r="V278" s="21">
        <v>-136948.64000000001</v>
      </c>
      <c r="W278" s="21">
        <v>-52440.639999999999</v>
      </c>
      <c r="X278" s="144">
        <f t="shared" si="138"/>
        <v>-413818.9701229881</v>
      </c>
      <c r="Y278" s="15">
        <f t="shared" si="147"/>
        <v>227034.92179692141</v>
      </c>
      <c r="Z278" s="12">
        <f t="shared" si="128"/>
        <v>-1163481.9292858934</v>
      </c>
      <c r="AA278" s="12"/>
      <c r="AB278" s="15">
        <v>-584514.75388125516</v>
      </c>
      <c r="AC278" s="21">
        <v>-144242.04996373664</v>
      </c>
      <c r="AD278" s="21">
        <v>-133891.4</v>
      </c>
      <c r="AE278" s="21">
        <v>-51310.06</v>
      </c>
      <c r="AF278" s="131">
        <f t="shared" si="148"/>
        <v>-913958.2638449918</v>
      </c>
      <c r="AG278" s="164"/>
      <c r="AH278" s="15">
        <f t="shared" si="139"/>
        <v>-88.46211788006066</v>
      </c>
      <c r="AI278" s="15">
        <f t="shared" si="140"/>
        <v>-41.708474819111828</v>
      </c>
      <c r="AJ278" s="15">
        <f t="shared" si="141"/>
        <v>-130.17059269917249</v>
      </c>
      <c r="AL278" s="144">
        <f t="shared" si="142"/>
        <v>-127.93056552445944</v>
      </c>
      <c r="AM278" s="144">
        <f t="shared" si="143"/>
        <v>-56.883348913938114</v>
      </c>
      <c r="AN278" s="144">
        <f t="shared" si="144"/>
        <v>-90.571015566423313</v>
      </c>
      <c r="AO278" s="144">
        <f t="shared" si="145"/>
        <v>34.69705405746808</v>
      </c>
      <c r="AP278" s="144">
        <f t="shared" si="146"/>
        <v>-240.68787594735278</v>
      </c>
      <c r="AR278" s="144">
        <f t="shared" si="130"/>
        <v>-127.95857134002959</v>
      </c>
      <c r="AS278" s="144">
        <f t="shared" si="131"/>
        <v>-44.394449885851898</v>
      </c>
      <c r="AT278" s="144">
        <f t="shared" si="132"/>
        <v>-29.980000000000004</v>
      </c>
      <c r="AU278" s="144">
        <f t="shared" si="133"/>
        <v>-11.48</v>
      </c>
      <c r="AV278" s="144">
        <f t="shared" si="134"/>
        <v>-90.59084284653855</v>
      </c>
      <c r="AW278" s="144">
        <f t="shared" si="135"/>
        <v>49.701165016839184</v>
      </c>
      <c r="AX278" s="144">
        <f t="shared" si="129"/>
        <v>-254.70269905558087</v>
      </c>
      <c r="AZ278" s="15">
        <f t="shared" si="122"/>
        <v>-130.09453680864794</v>
      </c>
      <c r="BA278" s="15">
        <f t="shared" si="123"/>
        <v>-32.103728013295495</v>
      </c>
      <c r="BB278" s="15">
        <f t="shared" si="124"/>
        <v>-29.799999999999997</v>
      </c>
      <c r="BC278" s="15">
        <f t="shared" si="125"/>
        <v>-11.42</v>
      </c>
      <c r="BD278" s="15">
        <f t="shared" si="126"/>
        <v>-203.41826482194341</v>
      </c>
    </row>
    <row r="279" spans="1:56">
      <c r="A279" s="49">
        <v>889</v>
      </c>
      <c r="B279" s="53">
        <v>17</v>
      </c>
      <c r="C279" s="53">
        <v>17</v>
      </c>
      <c r="D279" s="11" t="s">
        <v>291</v>
      </c>
      <c r="E279" s="14">
        <v>2568</v>
      </c>
      <c r="F279" s="14">
        <v>2523</v>
      </c>
      <c r="G279" s="21">
        <v>2491</v>
      </c>
      <c r="H279" s="21">
        <v>2466</v>
      </c>
      <c r="I279" s="21"/>
      <c r="J279" s="15">
        <v>1089285.4322706249</v>
      </c>
      <c r="K279" s="21">
        <v>428441.06138360279</v>
      </c>
      <c r="L279" s="131">
        <f t="shared" si="136"/>
        <v>1517726.4936542278</v>
      </c>
      <c r="M279" s="131"/>
      <c r="N279" s="21">
        <v>1056890.4771927751</v>
      </c>
      <c r="O279" s="21">
        <v>358347.78734368813</v>
      </c>
      <c r="P279" s="21">
        <v>-228510.67227408601</v>
      </c>
      <c r="Q279" s="15">
        <v>87540.667386991961</v>
      </c>
      <c r="R279" s="12">
        <f t="shared" si="137"/>
        <v>1274268.2596493692</v>
      </c>
      <c r="S279" s="15"/>
      <c r="T279" s="15">
        <v>1056890.4771927751</v>
      </c>
      <c r="U279" s="21">
        <v>314191.794189287</v>
      </c>
      <c r="V279" s="21">
        <v>-74680.180000000008</v>
      </c>
      <c r="W279" s="21">
        <v>-28596.68</v>
      </c>
      <c r="X279" s="144">
        <f t="shared" si="138"/>
        <v>-228510.67227408601</v>
      </c>
      <c r="Y279" s="15">
        <f t="shared" si="147"/>
        <v>123805.6020569464</v>
      </c>
      <c r="Z279" s="12">
        <f t="shared" si="128"/>
        <v>1163100.3411649228</v>
      </c>
      <c r="AA279" s="12"/>
      <c r="AB279" s="15">
        <v>1056890.4771927751</v>
      </c>
      <c r="AC279" s="21">
        <v>270834.0734890743</v>
      </c>
      <c r="AD279" s="21">
        <v>-73486.8</v>
      </c>
      <c r="AE279" s="21">
        <v>-28161.72</v>
      </c>
      <c r="AF279" s="131">
        <f t="shared" si="148"/>
        <v>1226076.0306818495</v>
      </c>
      <c r="AG279" s="164"/>
      <c r="AH279" s="15">
        <f t="shared" si="139"/>
        <v>424.17657019884149</v>
      </c>
      <c r="AI279" s="15">
        <f t="shared" si="140"/>
        <v>166.8384195419014</v>
      </c>
      <c r="AJ279" s="15">
        <f t="shared" si="141"/>
        <v>591.01498974074286</v>
      </c>
      <c r="AL279" s="144">
        <f t="shared" si="142"/>
        <v>418.90228981085022</v>
      </c>
      <c r="AM279" s="144">
        <f t="shared" si="143"/>
        <v>142.03241670380029</v>
      </c>
      <c r="AN279" s="144">
        <f t="shared" si="144"/>
        <v>-90.571015566423313</v>
      </c>
      <c r="AO279" s="144">
        <f t="shared" si="145"/>
        <v>34.69705405746808</v>
      </c>
      <c r="AP279" s="144">
        <f t="shared" si="146"/>
        <v>505.06074500569525</v>
      </c>
      <c r="AR279" s="144">
        <f t="shared" si="130"/>
        <v>424.28361187987758</v>
      </c>
      <c r="AS279" s="144">
        <f t="shared" si="131"/>
        <v>126.13078851436651</v>
      </c>
      <c r="AT279" s="144">
        <f t="shared" si="132"/>
        <v>-29.980000000000004</v>
      </c>
      <c r="AU279" s="144">
        <f t="shared" si="133"/>
        <v>-11.48</v>
      </c>
      <c r="AV279" s="144">
        <f t="shared" si="134"/>
        <v>-91.734513156999597</v>
      </c>
      <c r="AW279" s="144">
        <f t="shared" si="135"/>
        <v>49.701165016839184</v>
      </c>
      <c r="AX279" s="144">
        <f t="shared" si="129"/>
        <v>466.9210522540838</v>
      </c>
      <c r="AZ279" s="15">
        <f t="shared" si="122"/>
        <v>428.58494614467764</v>
      </c>
      <c r="BA279" s="15">
        <f t="shared" si="123"/>
        <v>109.82728040919477</v>
      </c>
      <c r="BB279" s="15">
        <f t="shared" si="124"/>
        <v>-29.8</v>
      </c>
      <c r="BC279" s="15">
        <f t="shared" si="125"/>
        <v>-11.42</v>
      </c>
      <c r="BD279" s="15">
        <f t="shared" si="126"/>
        <v>497.19222655387244</v>
      </c>
    </row>
    <row r="280" spans="1:56">
      <c r="A280" s="49">
        <v>890</v>
      </c>
      <c r="B280" s="53">
        <v>19</v>
      </c>
      <c r="C280" s="53">
        <v>19</v>
      </c>
      <c r="D280" s="11" t="s">
        <v>292</v>
      </c>
      <c r="E280" s="14">
        <v>1176</v>
      </c>
      <c r="F280" s="14">
        <v>1180</v>
      </c>
      <c r="G280" s="21">
        <v>1139</v>
      </c>
      <c r="H280" s="21">
        <v>1137</v>
      </c>
      <c r="I280" s="21"/>
      <c r="J280" s="15">
        <v>119373.96570226965</v>
      </c>
      <c r="K280" s="21">
        <v>577144.85916695406</v>
      </c>
      <c r="L280" s="131">
        <f t="shared" si="136"/>
        <v>696518.82486922375</v>
      </c>
      <c r="M280" s="131"/>
      <c r="N280" s="21">
        <v>-40856.341757125891</v>
      </c>
      <c r="O280" s="21">
        <v>447758.06883411878</v>
      </c>
      <c r="P280" s="21">
        <v>-106873.7983683795</v>
      </c>
      <c r="Q280" s="15">
        <v>40942.523787812337</v>
      </c>
      <c r="R280" s="12">
        <f t="shared" si="137"/>
        <v>340970.45249642571</v>
      </c>
      <c r="S280" s="15"/>
      <c r="T280" s="15">
        <v>-40856.341757125891</v>
      </c>
      <c r="U280" s="21">
        <v>427106.43509563553</v>
      </c>
      <c r="V280" s="21">
        <v>-34147.22</v>
      </c>
      <c r="W280" s="21">
        <v>-13075.720000000001</v>
      </c>
      <c r="X280" s="144">
        <f t="shared" si="138"/>
        <v>-106873.7983683795</v>
      </c>
      <c r="Y280" s="15">
        <f t="shared" si="147"/>
        <v>56609.626954179832</v>
      </c>
      <c r="Z280" s="12">
        <f t="shared" si="128"/>
        <v>288762.98192431004</v>
      </c>
      <c r="AA280" s="12"/>
      <c r="AB280" s="15">
        <v>-40856.341757125891</v>
      </c>
      <c r="AC280" s="21">
        <v>406828.15113754955</v>
      </c>
      <c r="AD280" s="21">
        <v>-33882.6</v>
      </c>
      <c r="AE280" s="21">
        <v>-12984.539999999999</v>
      </c>
      <c r="AF280" s="131">
        <f t="shared" si="148"/>
        <v>319104.66938042367</v>
      </c>
      <c r="AG280" s="164"/>
      <c r="AH280" s="15">
        <f t="shared" si="139"/>
        <v>101.50847423662385</v>
      </c>
      <c r="AI280" s="15">
        <f t="shared" si="140"/>
        <v>490.7694380671378</v>
      </c>
      <c r="AJ280" s="15">
        <f t="shared" si="141"/>
        <v>592.2779123037617</v>
      </c>
      <c r="AL280" s="144">
        <f t="shared" si="142"/>
        <v>-34.624018438242281</v>
      </c>
      <c r="AM280" s="144">
        <f t="shared" si="143"/>
        <v>379.4559905373888</v>
      </c>
      <c r="AN280" s="144">
        <f t="shared" si="144"/>
        <v>-90.571015566423313</v>
      </c>
      <c r="AO280" s="144">
        <f t="shared" si="145"/>
        <v>34.69705405746808</v>
      </c>
      <c r="AP280" s="144">
        <f t="shared" si="146"/>
        <v>288.95801059019129</v>
      </c>
      <c r="AR280" s="144">
        <f t="shared" si="130"/>
        <v>-35.870361507573215</v>
      </c>
      <c r="AS280" s="144">
        <f t="shared" si="131"/>
        <v>374.98370069853866</v>
      </c>
      <c r="AT280" s="144">
        <f t="shared" si="132"/>
        <v>-29.98</v>
      </c>
      <c r="AU280" s="144">
        <f t="shared" si="133"/>
        <v>-11.48</v>
      </c>
      <c r="AV280" s="144">
        <f t="shared" si="134"/>
        <v>-93.831254054766902</v>
      </c>
      <c r="AW280" s="144">
        <f t="shared" si="135"/>
        <v>49.701165016839184</v>
      </c>
      <c r="AX280" s="144">
        <f t="shared" si="129"/>
        <v>253.52325015303779</v>
      </c>
      <c r="AZ280" s="15">
        <f t="shared" si="122"/>
        <v>-35.933458009785305</v>
      </c>
      <c r="BA280" s="15">
        <f t="shared" si="123"/>
        <v>357.80840029687732</v>
      </c>
      <c r="BB280" s="15">
        <f t="shared" si="124"/>
        <v>-29.799999999999997</v>
      </c>
      <c r="BC280" s="15">
        <f t="shared" si="125"/>
        <v>-11.42</v>
      </c>
      <c r="BD280" s="15">
        <f t="shared" si="126"/>
        <v>280.65494228709207</v>
      </c>
    </row>
    <row r="281" spans="1:56">
      <c r="A281" s="49">
        <v>892</v>
      </c>
      <c r="B281" s="53">
        <v>13</v>
      </c>
      <c r="C281" s="53">
        <v>13</v>
      </c>
      <c r="D281" s="11" t="s">
        <v>293</v>
      </c>
      <c r="E281" s="14">
        <v>3634</v>
      </c>
      <c r="F281" s="14">
        <v>3592</v>
      </c>
      <c r="G281" s="21">
        <v>3615</v>
      </c>
      <c r="H281" s="21">
        <v>3657</v>
      </c>
      <c r="I281" s="21"/>
      <c r="J281" s="15">
        <v>377503.70580947527</v>
      </c>
      <c r="K281" s="21">
        <v>130506.25360763166</v>
      </c>
      <c r="L281" s="131">
        <f t="shared" si="136"/>
        <v>508009.95941710693</v>
      </c>
      <c r="M281" s="131"/>
      <c r="N281" s="21">
        <v>508333.85078588972</v>
      </c>
      <c r="O281" s="21">
        <v>148783.64986940756</v>
      </c>
      <c r="P281" s="21">
        <v>-325331.08791459253</v>
      </c>
      <c r="Q281" s="15">
        <v>124631.81817442534</v>
      </c>
      <c r="R281" s="12">
        <f t="shared" si="137"/>
        <v>456418.23091513012</v>
      </c>
      <c r="S281" s="15"/>
      <c r="T281" s="15">
        <v>508333.85078588972</v>
      </c>
      <c r="U281" s="21">
        <v>85918.676658702519</v>
      </c>
      <c r="V281" s="21">
        <v>-108377.7</v>
      </c>
      <c r="W281" s="21">
        <v>-41500.200000000004</v>
      </c>
      <c r="X281" s="144">
        <f t="shared" si="138"/>
        <v>-325331.08791459253</v>
      </c>
      <c r="Y281" s="15">
        <f t="shared" si="147"/>
        <v>179669.71153587365</v>
      </c>
      <c r="Z281" s="12">
        <f t="shared" si="128"/>
        <v>298713.25106587331</v>
      </c>
      <c r="AA281" s="12"/>
      <c r="AB281" s="15">
        <v>508333.85078588972</v>
      </c>
      <c r="AC281" s="21">
        <v>24190.205491376353</v>
      </c>
      <c r="AD281" s="21">
        <v>-108978.6</v>
      </c>
      <c r="AE281" s="21">
        <v>-41762.94</v>
      </c>
      <c r="AF281" s="131">
        <f t="shared" si="148"/>
        <v>381782.51627726614</v>
      </c>
      <c r="AG281" s="164"/>
      <c r="AH281" s="15">
        <f t="shared" si="139"/>
        <v>103.8810417747593</v>
      </c>
      <c r="AI281" s="15">
        <f t="shared" si="140"/>
        <v>35.912562907988899</v>
      </c>
      <c r="AJ281" s="15">
        <f t="shared" si="141"/>
        <v>139.7936046827482</v>
      </c>
      <c r="AL281" s="144">
        <f t="shared" si="142"/>
        <v>141.5183326241341</v>
      </c>
      <c r="AM281" s="144">
        <f t="shared" si="143"/>
        <v>41.420837936917472</v>
      </c>
      <c r="AN281" s="144">
        <f t="shared" si="144"/>
        <v>-90.571015566423313</v>
      </c>
      <c r="AO281" s="144">
        <f t="shared" si="145"/>
        <v>34.69705405746808</v>
      </c>
      <c r="AP281" s="144">
        <f t="shared" si="146"/>
        <v>127.06520905209636</v>
      </c>
      <c r="AR281" s="144">
        <f t="shared" si="130"/>
        <v>140.61793935985884</v>
      </c>
      <c r="AS281" s="144">
        <f t="shared" si="131"/>
        <v>23.767268785256576</v>
      </c>
      <c r="AT281" s="144">
        <f t="shared" si="132"/>
        <v>-29.98</v>
      </c>
      <c r="AU281" s="144">
        <f t="shared" si="133"/>
        <v>-11.48</v>
      </c>
      <c r="AV281" s="144">
        <f t="shared" si="134"/>
        <v>-89.994768441104441</v>
      </c>
      <c r="AW281" s="144">
        <f t="shared" si="135"/>
        <v>49.701165016839184</v>
      </c>
      <c r="AX281" s="144">
        <f t="shared" si="129"/>
        <v>82.631604720850149</v>
      </c>
      <c r="AZ281" s="15">
        <f t="shared" si="122"/>
        <v>139.00296712767013</v>
      </c>
      <c r="BA281" s="15">
        <f t="shared" si="123"/>
        <v>6.6147677034116361</v>
      </c>
      <c r="BB281" s="15">
        <f t="shared" si="124"/>
        <v>-29.8</v>
      </c>
      <c r="BC281" s="15">
        <f t="shared" si="125"/>
        <v>-11.42</v>
      </c>
      <c r="BD281" s="15">
        <f t="shared" si="126"/>
        <v>104.39773483108181</v>
      </c>
    </row>
    <row r="282" spans="1:56">
      <c r="A282" s="49">
        <v>893</v>
      </c>
      <c r="B282" s="53">
        <v>15</v>
      </c>
      <c r="C282" s="53">
        <v>15</v>
      </c>
      <c r="D282" s="11" t="s">
        <v>294</v>
      </c>
      <c r="E282" s="14">
        <v>7497</v>
      </c>
      <c r="F282" s="14">
        <v>7434</v>
      </c>
      <c r="G282" s="21">
        <v>7500</v>
      </c>
      <c r="H282" s="21">
        <v>7439</v>
      </c>
      <c r="I282" s="21"/>
      <c r="J282" s="15">
        <v>-632871.37483209744</v>
      </c>
      <c r="K282" s="21">
        <v>-195057.98474964002</v>
      </c>
      <c r="L282" s="131">
        <f t="shared" si="136"/>
        <v>-827929.35958173743</v>
      </c>
      <c r="M282" s="131"/>
      <c r="N282" s="21">
        <v>-485579.53028233338</v>
      </c>
      <c r="O282" s="21">
        <v>-16418.151121805586</v>
      </c>
      <c r="P282" s="21">
        <v>-673304.92972079094</v>
      </c>
      <c r="Q282" s="15">
        <v>257937.8998632177</v>
      </c>
      <c r="R282" s="12">
        <f t="shared" si="137"/>
        <v>-917364.71126171225</v>
      </c>
      <c r="S282" s="15"/>
      <c r="T282" s="15">
        <v>-485579.53028233338</v>
      </c>
      <c r="U282" s="21">
        <v>-15178.182300871997</v>
      </c>
      <c r="V282" s="21">
        <v>-224850</v>
      </c>
      <c r="W282" s="21">
        <v>-86100</v>
      </c>
      <c r="X282" s="144">
        <f t="shared" si="138"/>
        <v>-673304.92972079094</v>
      </c>
      <c r="Y282" s="15">
        <f t="shared" si="147"/>
        <v>372758.73762629385</v>
      </c>
      <c r="Z282" s="12">
        <f t="shared" si="128"/>
        <v>-1112253.9046777023</v>
      </c>
      <c r="AA282" s="12"/>
      <c r="AB282" s="15">
        <v>-485579.53028233338</v>
      </c>
      <c r="AC282" s="21">
        <v>-31421.371236813739</v>
      </c>
      <c r="AD282" s="21">
        <v>-221682.2</v>
      </c>
      <c r="AE282" s="21">
        <v>-84953.38</v>
      </c>
      <c r="AF282" s="131">
        <f t="shared" si="148"/>
        <v>-823636.48151914717</v>
      </c>
      <c r="AG282" s="164"/>
      <c r="AH282" s="15">
        <f t="shared" si="139"/>
        <v>-84.416616624262701</v>
      </c>
      <c r="AI282" s="15">
        <f t="shared" si="140"/>
        <v>-26.018138555374151</v>
      </c>
      <c r="AJ282" s="15">
        <f t="shared" si="141"/>
        <v>-110.43475517963685</v>
      </c>
      <c r="AL282" s="144">
        <f t="shared" si="142"/>
        <v>-65.318742303246353</v>
      </c>
      <c r="AM282" s="144">
        <f t="shared" si="143"/>
        <v>-2.2085218081524864</v>
      </c>
      <c r="AN282" s="144">
        <f t="shared" si="144"/>
        <v>-90.571015566423313</v>
      </c>
      <c r="AO282" s="144">
        <f t="shared" si="145"/>
        <v>34.69705405746808</v>
      </c>
      <c r="AP282" s="144">
        <f t="shared" si="146"/>
        <v>-123.40122562035408</v>
      </c>
      <c r="AR282" s="144">
        <f t="shared" si="130"/>
        <v>-64.74393737097779</v>
      </c>
      <c r="AS282" s="144">
        <f t="shared" si="131"/>
        <v>-2.023757640116266</v>
      </c>
      <c r="AT282" s="144">
        <f t="shared" si="132"/>
        <v>-29.98</v>
      </c>
      <c r="AU282" s="144">
        <f t="shared" si="133"/>
        <v>-11.48</v>
      </c>
      <c r="AV282" s="144">
        <f t="shared" si="134"/>
        <v>-89.773990629438785</v>
      </c>
      <c r="AW282" s="144">
        <f t="shared" si="135"/>
        <v>49.701165016839177</v>
      </c>
      <c r="AX282" s="144">
        <f t="shared" si="129"/>
        <v>-148.30052062369364</v>
      </c>
      <c r="AZ282" s="15">
        <f t="shared" si="122"/>
        <v>-65.274839398082179</v>
      </c>
      <c r="BA282" s="15">
        <f t="shared" si="123"/>
        <v>-4.2238703100972899</v>
      </c>
      <c r="BB282" s="15">
        <f t="shared" si="124"/>
        <v>-29.8</v>
      </c>
      <c r="BC282" s="15">
        <f t="shared" si="125"/>
        <v>-11.42</v>
      </c>
      <c r="BD282" s="15">
        <f t="shared" si="126"/>
        <v>-110.71870970817949</v>
      </c>
    </row>
    <row r="283" spans="1:56">
      <c r="A283" s="49">
        <v>895</v>
      </c>
      <c r="B283" s="53">
        <v>2</v>
      </c>
      <c r="C283" s="53">
        <v>2</v>
      </c>
      <c r="D283" s="11" t="s">
        <v>295</v>
      </c>
      <c r="E283" s="14">
        <v>15463</v>
      </c>
      <c r="F283" s="14">
        <v>15092</v>
      </c>
      <c r="G283" s="21">
        <v>14938</v>
      </c>
      <c r="H283" s="21">
        <v>14814</v>
      </c>
      <c r="I283" s="21"/>
      <c r="J283" s="15">
        <v>1087190.5307428802</v>
      </c>
      <c r="K283" s="21">
        <v>1706487.9592344095</v>
      </c>
      <c r="L283" s="131">
        <f t="shared" si="136"/>
        <v>2793678.4899772899</v>
      </c>
      <c r="M283" s="131"/>
      <c r="N283" s="21">
        <v>678745.99915357633</v>
      </c>
      <c r="O283" s="21">
        <v>1143626.9995058598</v>
      </c>
      <c r="P283" s="21">
        <v>-1366897.7669284607</v>
      </c>
      <c r="Q283" s="15">
        <v>523647.93983530824</v>
      </c>
      <c r="R283" s="12">
        <f t="shared" si="137"/>
        <v>979123.17156628368</v>
      </c>
      <c r="S283" s="15"/>
      <c r="T283" s="15">
        <v>678745.99915357633</v>
      </c>
      <c r="U283" s="21">
        <v>879496.10426756344</v>
      </c>
      <c r="V283" s="21">
        <v>-447841.24</v>
      </c>
      <c r="W283" s="21">
        <v>-171488.24000000002</v>
      </c>
      <c r="X283" s="144">
        <f t="shared" si="138"/>
        <v>-1366897.7669284607</v>
      </c>
      <c r="Y283" s="15">
        <f t="shared" si="147"/>
        <v>742436.00302154373</v>
      </c>
      <c r="Z283" s="12">
        <f t="shared" si="128"/>
        <v>314450.85951422283</v>
      </c>
      <c r="AA283" s="12"/>
      <c r="AB283" s="15">
        <v>678745.99915357633</v>
      </c>
      <c r="AC283" s="21">
        <v>620140.28944092453</v>
      </c>
      <c r="AD283" s="21">
        <v>-441457.2</v>
      </c>
      <c r="AE283" s="21">
        <v>-169175.88</v>
      </c>
      <c r="AF283" s="131">
        <f t="shared" si="148"/>
        <v>688253.2085945009</v>
      </c>
      <c r="AG283" s="164"/>
      <c r="AH283" s="15">
        <f t="shared" si="139"/>
        <v>70.309159331493248</v>
      </c>
      <c r="AI283" s="15">
        <f t="shared" si="140"/>
        <v>110.35943602369589</v>
      </c>
      <c r="AJ283" s="15">
        <f t="shared" si="141"/>
        <v>180.66859535518915</v>
      </c>
      <c r="AL283" s="144">
        <f t="shared" si="142"/>
        <v>44.973893397401028</v>
      </c>
      <c r="AM283" s="144">
        <f t="shared" si="143"/>
        <v>75.777034157557637</v>
      </c>
      <c r="AN283" s="144">
        <f t="shared" si="144"/>
        <v>-90.571015566423313</v>
      </c>
      <c r="AO283" s="144">
        <f t="shared" si="145"/>
        <v>34.69705405746808</v>
      </c>
      <c r="AP283" s="144">
        <f t="shared" si="146"/>
        <v>64.876966046003417</v>
      </c>
      <c r="AR283" s="144">
        <f t="shared" si="130"/>
        <v>45.437541782941246</v>
      </c>
      <c r="AS283" s="144">
        <f t="shared" si="131"/>
        <v>58.876429526547291</v>
      </c>
      <c r="AT283" s="144">
        <f t="shared" si="132"/>
        <v>-29.98</v>
      </c>
      <c r="AU283" s="144">
        <f t="shared" si="133"/>
        <v>-11.480000000000002</v>
      </c>
      <c r="AV283" s="144">
        <f t="shared" si="134"/>
        <v>-91.504737376386444</v>
      </c>
      <c r="AW283" s="144">
        <f t="shared" si="135"/>
        <v>49.701165016839184</v>
      </c>
      <c r="AX283" s="144">
        <f t="shared" si="129"/>
        <v>21.050398949941279</v>
      </c>
      <c r="AZ283" s="15">
        <f t="shared" si="122"/>
        <v>45.817874925987333</v>
      </c>
      <c r="BA283" s="15">
        <f t="shared" si="123"/>
        <v>41.861771934718817</v>
      </c>
      <c r="BB283" s="15">
        <f t="shared" si="124"/>
        <v>-29.8</v>
      </c>
      <c r="BC283" s="15">
        <f t="shared" si="125"/>
        <v>-11.42</v>
      </c>
      <c r="BD283" s="15">
        <f t="shared" si="126"/>
        <v>46.459646860706151</v>
      </c>
    </row>
    <row r="284" spans="1:56">
      <c r="A284" s="49">
        <v>905</v>
      </c>
      <c r="B284" s="53">
        <v>15</v>
      </c>
      <c r="C284" s="53">
        <v>15</v>
      </c>
      <c r="D284" s="11" t="s">
        <v>296</v>
      </c>
      <c r="E284" s="14">
        <v>67615</v>
      </c>
      <c r="F284" s="14">
        <v>67988</v>
      </c>
      <c r="G284" s="21">
        <v>68956</v>
      </c>
      <c r="H284" s="21">
        <v>70361</v>
      </c>
      <c r="I284" s="21"/>
      <c r="J284" s="15">
        <v>-9982524.3593746722</v>
      </c>
      <c r="K284" s="21">
        <v>-4173467.9497271087</v>
      </c>
      <c r="L284" s="131">
        <f t="shared" si="136"/>
        <v>-14155992.309101781</v>
      </c>
      <c r="M284" s="131"/>
      <c r="N284" s="21">
        <v>-14660741.097493727</v>
      </c>
      <c r="O284" s="21">
        <v>-6552200.7605374176</v>
      </c>
      <c r="P284" s="21">
        <v>-6157742.2063299883</v>
      </c>
      <c r="Q284" s="15">
        <v>2358983.3112591398</v>
      </c>
      <c r="R284" s="12">
        <f t="shared" si="137"/>
        <v>-25011700.753101993</v>
      </c>
      <c r="S284" s="15"/>
      <c r="T284" s="15">
        <v>-14660741.097493727</v>
      </c>
      <c r="U284" s="21">
        <v>-5702444.8915645378</v>
      </c>
      <c r="V284" s="21">
        <v>-2067300.8800000001</v>
      </c>
      <c r="W284" s="21">
        <v>-791614.88</v>
      </c>
      <c r="X284" s="144">
        <f t="shared" si="138"/>
        <v>-6157742.2063299883</v>
      </c>
      <c r="Y284" s="15">
        <f t="shared" si="147"/>
        <v>3427193.5349011631</v>
      </c>
      <c r="Z284" s="12">
        <f t="shared" si="128"/>
        <v>-25952650.420487083</v>
      </c>
      <c r="AA284" s="12"/>
      <c r="AB284" s="15">
        <v>-14660741.097493727</v>
      </c>
      <c r="AC284" s="21">
        <v>-4831177.7472783942</v>
      </c>
      <c r="AD284" s="21">
        <v>-2096757.8</v>
      </c>
      <c r="AE284" s="21">
        <v>-803522.62</v>
      </c>
      <c r="AF284" s="131">
        <f t="shared" si="148"/>
        <v>-22392199.264772125</v>
      </c>
      <c r="AG284" s="164"/>
      <c r="AH284" s="15">
        <f t="shared" si="139"/>
        <v>-147.63771884011939</v>
      </c>
      <c r="AI284" s="15">
        <f t="shared" si="140"/>
        <v>-61.723995411182557</v>
      </c>
      <c r="AJ284" s="15">
        <f t="shared" si="141"/>
        <v>-209.36171425130195</v>
      </c>
      <c r="AL284" s="144">
        <f t="shared" si="142"/>
        <v>-215.63718740797975</v>
      </c>
      <c r="AM284" s="144">
        <f t="shared" si="143"/>
        <v>-96.372900519759625</v>
      </c>
      <c r="AN284" s="144">
        <f t="shared" si="144"/>
        <v>-90.571015566423313</v>
      </c>
      <c r="AO284" s="144">
        <f t="shared" si="145"/>
        <v>34.69705405746808</v>
      </c>
      <c r="AP284" s="144">
        <f t="shared" si="146"/>
        <v>-367.88404943669462</v>
      </c>
      <c r="AR284" s="144">
        <f t="shared" si="130"/>
        <v>-212.6100861055416</v>
      </c>
      <c r="AS284" s="144">
        <f t="shared" si="131"/>
        <v>-82.696863094792874</v>
      </c>
      <c r="AT284" s="144">
        <f t="shared" si="132"/>
        <v>-29.98</v>
      </c>
      <c r="AU284" s="144">
        <f t="shared" si="133"/>
        <v>-11.48</v>
      </c>
      <c r="AV284" s="144">
        <f t="shared" si="134"/>
        <v>-89.299585334561002</v>
      </c>
      <c r="AW284" s="144">
        <f t="shared" si="135"/>
        <v>49.701165016839191</v>
      </c>
      <c r="AX284" s="144">
        <f t="shared" si="129"/>
        <v>-376.36536951805618</v>
      </c>
      <c r="AZ284" s="15">
        <f t="shared" si="122"/>
        <v>-208.36459256539456</v>
      </c>
      <c r="BA284" s="15">
        <f t="shared" si="123"/>
        <v>-68.662721497397627</v>
      </c>
      <c r="BB284" s="15">
        <f t="shared" si="124"/>
        <v>-29.8</v>
      </c>
      <c r="BC284" s="15">
        <f t="shared" si="125"/>
        <v>-11.42</v>
      </c>
      <c r="BD284" s="15">
        <f t="shared" si="126"/>
        <v>-318.24731406279221</v>
      </c>
    </row>
    <row r="285" spans="1:56">
      <c r="A285" s="49">
        <v>908</v>
      </c>
      <c r="B285" s="53">
        <v>6</v>
      </c>
      <c r="C285" s="53">
        <v>6</v>
      </c>
      <c r="D285" s="11" t="s">
        <v>297</v>
      </c>
      <c r="E285" s="14">
        <v>20695</v>
      </c>
      <c r="F285" s="14">
        <v>20703</v>
      </c>
      <c r="G285" s="21">
        <v>20694</v>
      </c>
      <c r="H285" s="21">
        <v>20847</v>
      </c>
      <c r="I285" s="21"/>
      <c r="J285" s="15">
        <v>-196172.36368123142</v>
      </c>
      <c r="K285" s="21">
        <v>261349.39126429276</v>
      </c>
      <c r="L285" s="131">
        <f t="shared" si="136"/>
        <v>65177.027583061339</v>
      </c>
      <c r="M285" s="131"/>
      <c r="N285" s="21">
        <v>-2366758.386520341</v>
      </c>
      <c r="O285" s="21">
        <v>-960831.6600691455</v>
      </c>
      <c r="P285" s="21">
        <v>-1875091.7352716618</v>
      </c>
      <c r="Q285" s="15">
        <v>718333.11015176168</v>
      </c>
      <c r="R285" s="12">
        <f t="shared" si="137"/>
        <v>-4484348.6717093866</v>
      </c>
      <c r="S285" s="15"/>
      <c r="T285" s="15">
        <v>-2366758.386520341</v>
      </c>
      <c r="U285" s="21">
        <v>-702072.82387238229</v>
      </c>
      <c r="V285" s="21">
        <v>-620406.12</v>
      </c>
      <c r="W285" s="21">
        <v>-237567.12</v>
      </c>
      <c r="X285" s="144">
        <f t="shared" si="138"/>
        <v>-1875091.7352716618</v>
      </c>
      <c r="Y285" s="15">
        <f t="shared" si="147"/>
        <v>1028515.90885847</v>
      </c>
      <c r="Z285" s="12">
        <f t="shared" si="128"/>
        <v>-4773380.2768059159</v>
      </c>
      <c r="AA285" s="12"/>
      <c r="AB285" s="15">
        <v>-2366758.386520341</v>
      </c>
      <c r="AC285" s="21">
        <v>-436763.59741836047</v>
      </c>
      <c r="AD285" s="21">
        <v>-621240.6</v>
      </c>
      <c r="AE285" s="21">
        <v>-238072.74</v>
      </c>
      <c r="AF285" s="131">
        <f t="shared" si="148"/>
        <v>-3662835.3239387013</v>
      </c>
      <c r="AG285" s="164"/>
      <c r="AH285" s="15">
        <f t="shared" si="139"/>
        <v>-9.4792154472689738</v>
      </c>
      <c r="AI285" s="15">
        <f t="shared" si="140"/>
        <v>12.628624849687981</v>
      </c>
      <c r="AJ285" s="15">
        <f t="shared" si="141"/>
        <v>3.1494094024190065</v>
      </c>
      <c r="AL285" s="144">
        <f t="shared" si="142"/>
        <v>-114.31958588225577</v>
      </c>
      <c r="AM285" s="144">
        <f t="shared" si="143"/>
        <v>-46.410262284168745</v>
      </c>
      <c r="AN285" s="144">
        <f t="shared" si="144"/>
        <v>-90.571015566423313</v>
      </c>
      <c r="AO285" s="144">
        <f t="shared" si="145"/>
        <v>34.69705405746808</v>
      </c>
      <c r="AP285" s="144">
        <f t="shared" si="146"/>
        <v>-216.60380967537972</v>
      </c>
      <c r="AR285" s="144">
        <f t="shared" si="130"/>
        <v>-114.36930446121296</v>
      </c>
      <c r="AS285" s="144">
        <f t="shared" si="131"/>
        <v>-33.926395277490201</v>
      </c>
      <c r="AT285" s="144">
        <f t="shared" si="132"/>
        <v>-29.98</v>
      </c>
      <c r="AU285" s="144">
        <f t="shared" si="133"/>
        <v>-11.48</v>
      </c>
      <c r="AV285" s="144">
        <f t="shared" si="134"/>
        <v>-90.61040568626953</v>
      </c>
      <c r="AW285" s="144">
        <f t="shared" si="135"/>
        <v>49.701165016839184</v>
      </c>
      <c r="AX285" s="144">
        <f t="shared" si="129"/>
        <v>-230.66494040813356</v>
      </c>
      <c r="AZ285" s="15">
        <f t="shared" si="122"/>
        <v>-113.52992692091625</v>
      </c>
      <c r="BA285" s="15">
        <f t="shared" si="123"/>
        <v>-20.950908879856119</v>
      </c>
      <c r="BB285" s="15">
        <f t="shared" si="124"/>
        <v>-29.799999999999997</v>
      </c>
      <c r="BC285" s="15">
        <f t="shared" si="125"/>
        <v>-11.42</v>
      </c>
      <c r="BD285" s="15">
        <f t="shared" si="126"/>
        <v>-175.70083580077235</v>
      </c>
    </row>
    <row r="286" spans="1:56">
      <c r="A286" s="49">
        <v>915</v>
      </c>
      <c r="B286" s="53">
        <v>11</v>
      </c>
      <c r="C286" s="53">
        <v>11</v>
      </c>
      <c r="D286" s="11" t="s">
        <v>298</v>
      </c>
      <c r="E286" s="14">
        <v>19973</v>
      </c>
      <c r="F286" s="14">
        <v>19759</v>
      </c>
      <c r="G286" s="21">
        <v>19727</v>
      </c>
      <c r="H286" s="21">
        <v>19669</v>
      </c>
      <c r="I286" s="21"/>
      <c r="J286" s="15">
        <v>773633.93252304895</v>
      </c>
      <c r="K286" s="21">
        <v>1033412.9961954993</v>
      </c>
      <c r="L286" s="131">
        <f t="shared" si="136"/>
        <v>1807046.9287185483</v>
      </c>
      <c r="M286" s="131"/>
      <c r="N286" s="21">
        <v>-283286.14605132048</v>
      </c>
      <c r="O286" s="21">
        <v>9082.4161233286268</v>
      </c>
      <c r="P286" s="21">
        <v>-1789592.6965769583</v>
      </c>
      <c r="Q286" s="15">
        <v>685579.09112151177</v>
      </c>
      <c r="R286" s="12">
        <f t="shared" si="137"/>
        <v>-1378217.3353834383</v>
      </c>
      <c r="S286" s="15"/>
      <c r="T286" s="15">
        <v>-283286.14605132048</v>
      </c>
      <c r="U286" s="21">
        <v>-40342.440689121569</v>
      </c>
      <c r="V286" s="21">
        <v>-591415.46</v>
      </c>
      <c r="W286" s="21">
        <v>-226465.96000000002</v>
      </c>
      <c r="X286" s="144">
        <f t="shared" si="138"/>
        <v>-1789592.6965769583</v>
      </c>
      <c r="Y286" s="15">
        <f t="shared" si="147"/>
        <v>980454.88228718657</v>
      </c>
      <c r="Z286" s="12">
        <f t="shared" ref="Z286:Z303" si="149">SUM(T286:Y286)</f>
        <v>-1950647.8210302135</v>
      </c>
      <c r="AA286" s="12"/>
      <c r="AB286" s="15">
        <v>-283286.14605132048</v>
      </c>
      <c r="AC286" s="21">
        <v>-83515.587068630979</v>
      </c>
      <c r="AD286" s="21">
        <v>-586136.20000000007</v>
      </c>
      <c r="AE286" s="21">
        <v>-224619.98</v>
      </c>
      <c r="AF286" s="131">
        <f t="shared" si="148"/>
        <v>-1177557.9131199515</v>
      </c>
      <c r="AG286" s="164"/>
      <c r="AH286" s="15">
        <f t="shared" si="139"/>
        <v>38.733987509289989</v>
      </c>
      <c r="AI286" s="15">
        <f t="shared" si="140"/>
        <v>51.74049948407847</v>
      </c>
      <c r="AJ286" s="15">
        <f t="shared" si="141"/>
        <v>90.474486993368458</v>
      </c>
      <c r="AL286" s="144">
        <f t="shared" si="142"/>
        <v>-14.337068983821068</v>
      </c>
      <c r="AM286" s="144">
        <f t="shared" si="143"/>
        <v>0.45965970561914199</v>
      </c>
      <c r="AN286" s="144">
        <f t="shared" si="144"/>
        <v>-90.571015566423313</v>
      </c>
      <c r="AO286" s="144">
        <f t="shared" si="145"/>
        <v>34.69705405746808</v>
      </c>
      <c r="AP286" s="144">
        <f t="shared" si="146"/>
        <v>-69.751370787157157</v>
      </c>
      <c r="AR286" s="144">
        <f t="shared" si="130"/>
        <v>-14.360325749040426</v>
      </c>
      <c r="AS286" s="144">
        <f t="shared" si="131"/>
        <v>-2.0450367865930739</v>
      </c>
      <c r="AT286" s="144">
        <f t="shared" si="132"/>
        <v>-29.979999999999997</v>
      </c>
      <c r="AU286" s="144">
        <f t="shared" si="133"/>
        <v>-11.48</v>
      </c>
      <c r="AV286" s="144">
        <f t="shared" si="134"/>
        <v>-90.71793463663802</v>
      </c>
      <c r="AW286" s="144">
        <f t="shared" si="135"/>
        <v>49.701165016839184</v>
      </c>
      <c r="AX286" s="144">
        <f t="shared" ref="AX286:AX303" si="150">Z286/$G286</f>
        <v>-98.88213215543233</v>
      </c>
      <c r="AZ286" s="15">
        <f t="shared" si="122"/>
        <v>-14.402671516158446</v>
      </c>
      <c r="BA286" s="15">
        <f t="shared" si="123"/>
        <v>-4.2460515058534227</v>
      </c>
      <c r="BB286" s="15">
        <f t="shared" si="124"/>
        <v>-29.800000000000004</v>
      </c>
      <c r="BC286" s="15">
        <f t="shared" si="125"/>
        <v>-11.42</v>
      </c>
      <c r="BD286" s="15">
        <f t="shared" si="126"/>
        <v>-59.868723022011871</v>
      </c>
    </row>
    <row r="287" spans="1:56">
      <c r="A287" s="49">
        <v>918</v>
      </c>
      <c r="B287" s="53">
        <v>2</v>
      </c>
      <c r="C287" s="53">
        <v>2</v>
      </c>
      <c r="D287" s="11" t="s">
        <v>299</v>
      </c>
      <c r="E287" s="14">
        <v>2271</v>
      </c>
      <c r="F287" s="14">
        <v>2228</v>
      </c>
      <c r="G287" s="21">
        <v>2245</v>
      </c>
      <c r="H287" s="21">
        <v>2246</v>
      </c>
      <c r="I287" s="21"/>
      <c r="J287" s="15">
        <v>-60287.279328028912</v>
      </c>
      <c r="K287" s="21">
        <v>-20092.982377388667</v>
      </c>
      <c r="L287" s="131">
        <f t="shared" si="136"/>
        <v>-80380.261705417579</v>
      </c>
      <c r="M287" s="131"/>
      <c r="N287" s="21">
        <v>-17764.273498652965</v>
      </c>
      <c r="O287" s="21">
        <v>1024.1218241194483</v>
      </c>
      <c r="P287" s="21">
        <v>-201792.22268199114</v>
      </c>
      <c r="Q287" s="15">
        <v>77305.036440038879</v>
      </c>
      <c r="R287" s="12">
        <f t="shared" si="137"/>
        <v>-141227.33791648579</v>
      </c>
      <c r="S287" s="15"/>
      <c r="T287" s="15">
        <v>-17764.273498652965</v>
      </c>
      <c r="U287" s="21">
        <v>-4548.9628956608567</v>
      </c>
      <c r="V287" s="21">
        <v>-67305.100000000006</v>
      </c>
      <c r="W287" s="21">
        <v>-25772.600000000002</v>
      </c>
      <c r="X287" s="144">
        <f t="shared" si="138"/>
        <v>-201792.22268199114</v>
      </c>
      <c r="Y287" s="15">
        <f t="shared" si="147"/>
        <v>111579.11546280397</v>
      </c>
      <c r="Z287" s="12">
        <f t="shared" si="149"/>
        <v>-205604.04361350101</v>
      </c>
      <c r="AA287" s="12"/>
      <c r="AB287" s="15">
        <v>-17764.273498652965</v>
      </c>
      <c r="AC287" s="21">
        <v>-9417.1126063520314</v>
      </c>
      <c r="AD287" s="21">
        <v>-66930.8</v>
      </c>
      <c r="AE287" s="21">
        <v>-25649.32</v>
      </c>
      <c r="AF287" s="131">
        <f t="shared" si="148"/>
        <v>-119761.50610500501</v>
      </c>
      <c r="AG287" s="164"/>
      <c r="AH287" s="15">
        <f t="shared" si="139"/>
        <v>-26.546578303843642</v>
      </c>
      <c r="AI287" s="15">
        <f t="shared" si="140"/>
        <v>-8.8476364497528266</v>
      </c>
      <c r="AJ287" s="15">
        <f t="shared" si="141"/>
        <v>-35.394214753596465</v>
      </c>
      <c r="AL287" s="144">
        <f t="shared" si="142"/>
        <v>-7.9731927731835572</v>
      </c>
      <c r="AM287" s="144">
        <f t="shared" si="143"/>
        <v>0.45965970561914199</v>
      </c>
      <c r="AN287" s="144">
        <f t="shared" si="144"/>
        <v>-90.571015566423313</v>
      </c>
      <c r="AO287" s="144">
        <f t="shared" si="145"/>
        <v>34.69705405746808</v>
      </c>
      <c r="AP287" s="144">
        <f t="shared" si="146"/>
        <v>-63.387494576519657</v>
      </c>
      <c r="AR287" s="144">
        <f t="shared" si="130"/>
        <v>-7.9128167031861762</v>
      </c>
      <c r="AS287" s="144">
        <f t="shared" si="131"/>
        <v>-2.0262640960627425</v>
      </c>
      <c r="AT287" s="144">
        <f t="shared" si="132"/>
        <v>-29.980000000000004</v>
      </c>
      <c r="AU287" s="144">
        <f t="shared" si="133"/>
        <v>-11.48</v>
      </c>
      <c r="AV287" s="144">
        <f t="shared" si="134"/>
        <v>-89.885177141198724</v>
      </c>
      <c r="AW287" s="144">
        <f t="shared" si="135"/>
        <v>49.701165016839184</v>
      </c>
      <c r="AX287" s="144">
        <f t="shared" si="150"/>
        <v>-91.583092923608461</v>
      </c>
      <c r="AZ287" s="15">
        <f t="shared" ref="AZ287:AZ303" si="151">AB287/$H287</f>
        <v>-7.9092936325258076</v>
      </c>
      <c r="BA287" s="15">
        <f t="shared" ref="BA287:BA303" si="152">AC287/$H287</f>
        <v>-4.1928373136028636</v>
      </c>
      <c r="BB287" s="15">
        <f t="shared" ref="BB287:BB303" si="153">AD287/$H287</f>
        <v>-29.8</v>
      </c>
      <c r="BC287" s="15">
        <f t="shared" ref="BC287:BC303" si="154">AE287/$H287</f>
        <v>-11.42</v>
      </c>
      <c r="BD287" s="15">
        <f t="shared" ref="BD287:BD303" si="155">AF287/$H287</f>
        <v>-53.322130946128681</v>
      </c>
    </row>
    <row r="288" spans="1:56">
      <c r="A288" s="49">
        <v>921</v>
      </c>
      <c r="B288" s="53">
        <v>11</v>
      </c>
      <c r="C288" s="53">
        <v>11</v>
      </c>
      <c r="D288" s="11" t="s">
        <v>300</v>
      </c>
      <c r="E288" s="14">
        <v>1941</v>
      </c>
      <c r="F288" s="14">
        <v>1894</v>
      </c>
      <c r="G288" s="21">
        <v>1895</v>
      </c>
      <c r="H288" s="21">
        <v>1851</v>
      </c>
      <c r="I288" s="21"/>
      <c r="J288" s="15">
        <v>750034.47577336105</v>
      </c>
      <c r="K288" s="21">
        <v>114841.058094263</v>
      </c>
      <c r="L288" s="131">
        <f t="shared" si="136"/>
        <v>864875.53386762401</v>
      </c>
      <c r="M288" s="131"/>
      <c r="N288" s="21">
        <v>716461.17453074642</v>
      </c>
      <c r="O288" s="21">
        <v>55991.826789529179</v>
      </c>
      <c r="P288" s="21">
        <v>-171541.50348280577</v>
      </c>
      <c r="Q288" s="15">
        <v>65716.22038484455</v>
      </c>
      <c r="R288" s="12">
        <f t="shared" si="137"/>
        <v>666627.71822231438</v>
      </c>
      <c r="S288" s="15"/>
      <c r="T288" s="15">
        <v>716461.17453074642</v>
      </c>
      <c r="U288" s="21">
        <v>22844.204500811091</v>
      </c>
      <c r="V288" s="21">
        <v>-56812.1</v>
      </c>
      <c r="W288" s="21">
        <v>-21754.600000000002</v>
      </c>
      <c r="X288" s="144">
        <f t="shared" si="138"/>
        <v>-171541.50348280577</v>
      </c>
      <c r="Y288" s="15">
        <f t="shared" si="147"/>
        <v>94183.707706910252</v>
      </c>
      <c r="Z288" s="12">
        <f t="shared" si="149"/>
        <v>583380.88325566193</v>
      </c>
      <c r="AA288" s="12"/>
      <c r="AB288" s="15">
        <v>716461.17453074642</v>
      </c>
      <c r="AC288" s="21">
        <v>-8005.391057643963</v>
      </c>
      <c r="AD288" s="21">
        <v>-55159.8</v>
      </c>
      <c r="AE288" s="21">
        <v>-21138.42</v>
      </c>
      <c r="AF288" s="131">
        <f t="shared" si="148"/>
        <v>632157.5634731024</v>
      </c>
      <c r="AG288" s="164"/>
      <c r="AH288" s="15">
        <f t="shared" si="139"/>
        <v>386.41652538555439</v>
      </c>
      <c r="AI288" s="15">
        <f t="shared" si="140"/>
        <v>59.165923799208144</v>
      </c>
      <c r="AJ288" s="15">
        <f t="shared" si="141"/>
        <v>445.58244918476248</v>
      </c>
      <c r="AL288" s="144">
        <f t="shared" si="142"/>
        <v>378.27939521158731</v>
      </c>
      <c r="AM288" s="144">
        <f t="shared" si="143"/>
        <v>29.562738537238214</v>
      </c>
      <c r="AN288" s="144">
        <f t="shared" si="144"/>
        <v>-90.571015566423327</v>
      </c>
      <c r="AO288" s="144">
        <f t="shared" si="145"/>
        <v>34.697054057468087</v>
      </c>
      <c r="AP288" s="144">
        <f t="shared" si="146"/>
        <v>351.96817223987034</v>
      </c>
      <c r="AR288" s="144">
        <f t="shared" si="130"/>
        <v>378.07977547796645</v>
      </c>
      <c r="AS288" s="144">
        <f t="shared" si="131"/>
        <v>12.054989182486064</v>
      </c>
      <c r="AT288" s="144">
        <f t="shared" si="132"/>
        <v>-29.98</v>
      </c>
      <c r="AU288" s="144">
        <f t="shared" si="133"/>
        <v>-11.48</v>
      </c>
      <c r="AV288" s="144">
        <f t="shared" si="134"/>
        <v>-90.52322083525371</v>
      </c>
      <c r="AW288" s="144">
        <f t="shared" si="135"/>
        <v>49.701165016839184</v>
      </c>
      <c r="AX288" s="144">
        <f t="shared" si="150"/>
        <v>307.85270884203794</v>
      </c>
      <c r="AZ288" s="15">
        <f t="shared" si="151"/>
        <v>387.06708510575169</v>
      </c>
      <c r="BA288" s="15">
        <f t="shared" si="152"/>
        <v>-4.324900625415431</v>
      </c>
      <c r="BB288" s="15">
        <f t="shared" si="153"/>
        <v>-29.8</v>
      </c>
      <c r="BC288" s="15">
        <f t="shared" si="154"/>
        <v>-11.42</v>
      </c>
      <c r="BD288" s="15">
        <f t="shared" si="155"/>
        <v>341.52218448033625</v>
      </c>
    </row>
    <row r="289" spans="1:56">
      <c r="A289" s="49">
        <v>922</v>
      </c>
      <c r="B289" s="53">
        <v>6</v>
      </c>
      <c r="C289" s="53">
        <v>6</v>
      </c>
      <c r="D289" s="11" t="s">
        <v>301</v>
      </c>
      <c r="E289" s="14">
        <v>4444</v>
      </c>
      <c r="F289" s="14">
        <v>4501</v>
      </c>
      <c r="G289" s="21">
        <v>4469</v>
      </c>
      <c r="H289" s="21">
        <v>4511</v>
      </c>
      <c r="I289" s="21"/>
      <c r="J289" s="15">
        <v>-317848.16307317681</v>
      </c>
      <c r="K289" s="21">
        <v>-336222.06590034679</v>
      </c>
      <c r="L289" s="131">
        <f t="shared" si="136"/>
        <v>-654070.2289735236</v>
      </c>
      <c r="M289" s="131"/>
      <c r="N289" s="21">
        <v>-129757.74247225582</v>
      </c>
      <c r="O289" s="21">
        <v>-161683.98998585957</v>
      </c>
      <c r="P289" s="21">
        <v>-407660.14106447133</v>
      </c>
      <c r="Q289" s="15">
        <v>156171.44031266382</v>
      </c>
      <c r="R289" s="12">
        <f t="shared" si="137"/>
        <v>-542930.43320992286</v>
      </c>
      <c r="S289" s="15"/>
      <c r="T289" s="15">
        <v>-129757.74247225582</v>
      </c>
      <c r="U289" s="21">
        <v>-105427.7217290064</v>
      </c>
      <c r="V289" s="21">
        <v>-133980.62</v>
      </c>
      <c r="W289" s="21">
        <v>-51304.12</v>
      </c>
      <c r="X289" s="144">
        <f t="shared" si="138"/>
        <v>-407660.14106447133</v>
      </c>
      <c r="Y289" s="15">
        <f t="shared" si="147"/>
        <v>222114.50646025431</v>
      </c>
      <c r="Z289" s="12">
        <f t="shared" si="149"/>
        <v>-606015.83880547923</v>
      </c>
      <c r="AA289" s="12"/>
      <c r="AB289" s="15">
        <v>-129757.74247225582</v>
      </c>
      <c r="AC289" s="21">
        <v>-47747.345538620837</v>
      </c>
      <c r="AD289" s="21">
        <v>-134427.80000000002</v>
      </c>
      <c r="AE289" s="21">
        <v>-51515.62</v>
      </c>
      <c r="AF289" s="131">
        <f t="shared" si="148"/>
        <v>-363448.50801087671</v>
      </c>
      <c r="AG289" s="164"/>
      <c r="AH289" s="15">
        <f t="shared" si="139"/>
        <v>-71.522988990363814</v>
      </c>
      <c r="AI289" s="15">
        <f t="shared" si="140"/>
        <v>-75.657530580636092</v>
      </c>
      <c r="AJ289" s="15">
        <f t="shared" si="141"/>
        <v>-147.18051957099991</v>
      </c>
      <c r="AL289" s="144">
        <f t="shared" si="142"/>
        <v>-28.828647516608715</v>
      </c>
      <c r="AM289" s="144">
        <f t="shared" si="143"/>
        <v>-35.921792931761736</v>
      </c>
      <c r="AN289" s="144">
        <f t="shared" si="144"/>
        <v>-90.571015566423313</v>
      </c>
      <c r="AO289" s="144">
        <f t="shared" si="145"/>
        <v>34.69705405746808</v>
      </c>
      <c r="AP289" s="144">
        <f t="shared" si="146"/>
        <v>-120.62440195732567</v>
      </c>
      <c r="AR289" s="144">
        <f t="shared" si="130"/>
        <v>-29.03507327640542</v>
      </c>
      <c r="AS289" s="144">
        <f t="shared" si="131"/>
        <v>-23.590897679348043</v>
      </c>
      <c r="AT289" s="144">
        <f t="shared" si="132"/>
        <v>-29.98</v>
      </c>
      <c r="AU289" s="144">
        <f t="shared" si="133"/>
        <v>-11.48</v>
      </c>
      <c r="AV289" s="144">
        <f t="shared" si="134"/>
        <v>-91.219543760230778</v>
      </c>
      <c r="AW289" s="144">
        <f t="shared" si="135"/>
        <v>49.701165016839184</v>
      </c>
      <c r="AX289" s="144">
        <f t="shared" si="150"/>
        <v>-135.60434969914505</v>
      </c>
      <c r="AZ289" s="15">
        <f t="shared" si="151"/>
        <v>-28.764740073654583</v>
      </c>
      <c r="BA289" s="15">
        <f t="shared" si="152"/>
        <v>-10.584647647665891</v>
      </c>
      <c r="BB289" s="15">
        <f t="shared" si="153"/>
        <v>-29.800000000000004</v>
      </c>
      <c r="BC289" s="15">
        <f t="shared" si="154"/>
        <v>-11.42</v>
      </c>
      <c r="BD289" s="15">
        <f t="shared" si="155"/>
        <v>-80.569387721320481</v>
      </c>
    </row>
    <row r="290" spans="1:56">
      <c r="A290" s="49">
        <v>924</v>
      </c>
      <c r="B290" s="53">
        <v>16</v>
      </c>
      <c r="C290" s="53">
        <v>16</v>
      </c>
      <c r="D290" s="11" t="s">
        <v>302</v>
      </c>
      <c r="E290" s="14">
        <v>3004</v>
      </c>
      <c r="F290" s="14">
        <v>2946</v>
      </c>
      <c r="G290" s="21">
        <v>2936</v>
      </c>
      <c r="H290" s="21">
        <v>2931</v>
      </c>
      <c r="I290" s="21"/>
      <c r="J290" s="15">
        <v>-112246.7554178655</v>
      </c>
      <c r="K290" s="21">
        <v>-306884.62210322125</v>
      </c>
      <c r="L290" s="131">
        <f t="shared" si="136"/>
        <v>-419131.37752108672</v>
      </c>
      <c r="M290" s="131"/>
      <c r="N290" s="21">
        <v>142262.69591691537</v>
      </c>
      <c r="O290" s="21">
        <v>-105484.10937441041</v>
      </c>
      <c r="P290" s="21">
        <v>-266822.21185868309</v>
      </c>
      <c r="Q290" s="15">
        <v>102217.52125330096</v>
      </c>
      <c r="R290" s="12">
        <f t="shared" si="137"/>
        <v>-127826.10406287717</v>
      </c>
      <c r="S290" s="15"/>
      <c r="T290" s="15">
        <v>142262.69591691537</v>
      </c>
      <c r="U290" s="21">
        <v>-68663.188182522063</v>
      </c>
      <c r="V290" s="21">
        <v>-88021.28</v>
      </c>
      <c r="W290" s="21">
        <v>-33705.279999999999</v>
      </c>
      <c r="X290" s="144">
        <f t="shared" si="138"/>
        <v>-266822.21185868309</v>
      </c>
      <c r="Y290" s="15">
        <f t="shared" si="147"/>
        <v>145922.62048943984</v>
      </c>
      <c r="Z290" s="12">
        <f t="shared" si="149"/>
        <v>-169026.64363484996</v>
      </c>
      <c r="AA290" s="12"/>
      <c r="AB290" s="15">
        <v>142262.69591691537</v>
      </c>
      <c r="AC290" s="21">
        <v>-30910.158132116412</v>
      </c>
      <c r="AD290" s="21">
        <v>-87343.8</v>
      </c>
      <c r="AE290" s="21">
        <v>-33472.019999999997</v>
      </c>
      <c r="AF290" s="131">
        <f t="shared" si="148"/>
        <v>-9463.2822152010413</v>
      </c>
      <c r="AG290" s="164"/>
      <c r="AH290" s="15">
        <f t="shared" si="139"/>
        <v>-37.365764120461215</v>
      </c>
      <c r="AI290" s="15">
        <f t="shared" si="140"/>
        <v>-102.15866248442785</v>
      </c>
      <c r="AJ290" s="15">
        <f t="shared" si="141"/>
        <v>-139.52442660488904</v>
      </c>
      <c r="AL290" s="144">
        <f t="shared" si="142"/>
        <v>48.290120813616895</v>
      </c>
      <c r="AM290" s="144">
        <f t="shared" si="143"/>
        <v>-35.805875551395253</v>
      </c>
      <c r="AN290" s="144">
        <f t="shared" si="144"/>
        <v>-90.571015566423313</v>
      </c>
      <c r="AO290" s="144">
        <f t="shared" si="145"/>
        <v>34.69705405746808</v>
      </c>
      <c r="AP290" s="144">
        <f t="shared" si="146"/>
        <v>-43.389716246733599</v>
      </c>
      <c r="AR290" s="144">
        <f t="shared" si="130"/>
        <v>48.454596701946649</v>
      </c>
      <c r="AS290" s="144">
        <f t="shared" si="131"/>
        <v>-23.386644476335853</v>
      </c>
      <c r="AT290" s="144">
        <f t="shared" si="132"/>
        <v>-29.98</v>
      </c>
      <c r="AU290" s="144">
        <f t="shared" si="133"/>
        <v>-11.48</v>
      </c>
      <c r="AV290" s="144">
        <f t="shared" si="134"/>
        <v>-90.879499951867544</v>
      </c>
      <c r="AW290" s="144">
        <f t="shared" si="135"/>
        <v>49.701165016839184</v>
      </c>
      <c r="AX290" s="144">
        <f t="shared" si="150"/>
        <v>-57.570382709417558</v>
      </c>
      <c r="AZ290" s="15">
        <f t="shared" si="151"/>
        <v>48.537255515836016</v>
      </c>
      <c r="BA290" s="15">
        <f t="shared" si="152"/>
        <v>-10.54594272675415</v>
      </c>
      <c r="BB290" s="15">
        <f t="shared" si="153"/>
        <v>-29.8</v>
      </c>
      <c r="BC290" s="15">
        <f t="shared" si="154"/>
        <v>-11.419999999999998</v>
      </c>
      <c r="BD290" s="15">
        <f t="shared" si="155"/>
        <v>-3.2286872109181308</v>
      </c>
    </row>
    <row r="291" spans="1:56">
      <c r="A291" s="49">
        <v>925</v>
      </c>
      <c r="B291" s="53">
        <v>11</v>
      </c>
      <c r="C291" s="53">
        <v>11</v>
      </c>
      <c r="D291" s="11" t="s">
        <v>303</v>
      </c>
      <c r="E291" s="14">
        <v>3490</v>
      </c>
      <c r="F291" s="14">
        <v>3427</v>
      </c>
      <c r="G291" s="21">
        <v>3387</v>
      </c>
      <c r="H291" s="21">
        <v>3352</v>
      </c>
      <c r="I291" s="21"/>
      <c r="J291" s="15">
        <v>1179051.7818548291</v>
      </c>
      <c r="K291" s="21">
        <v>899243.5286729018</v>
      </c>
      <c r="L291" s="131">
        <f t="shared" si="136"/>
        <v>2078295.3105277307</v>
      </c>
      <c r="M291" s="131"/>
      <c r="N291" s="21">
        <v>1247974.7162913063</v>
      </c>
      <c r="O291" s="21">
        <v>879310.28616030735</v>
      </c>
      <c r="P291" s="21">
        <v>-310386.87034613267</v>
      </c>
      <c r="Q291" s="15">
        <v>118906.80425494311</v>
      </c>
      <c r="R291" s="12">
        <f t="shared" si="137"/>
        <v>1935804.9363604239</v>
      </c>
      <c r="S291" s="15"/>
      <c r="T291" s="15">
        <v>1247974.7162913063</v>
      </c>
      <c r="U291" s="21">
        <v>819333.04139608517</v>
      </c>
      <c r="V291" s="21">
        <v>-101542.26</v>
      </c>
      <c r="W291" s="21">
        <v>-38882.76</v>
      </c>
      <c r="X291" s="144">
        <f t="shared" si="138"/>
        <v>-310386.87034613267</v>
      </c>
      <c r="Y291" s="15">
        <f t="shared" si="147"/>
        <v>168337.84591203433</v>
      </c>
      <c r="Z291" s="12">
        <f t="shared" si="149"/>
        <v>1784833.7132532932</v>
      </c>
      <c r="AA291" s="12"/>
      <c r="AB291" s="15">
        <v>1247974.7162913063</v>
      </c>
      <c r="AC291" s="21">
        <v>760440.09298561001</v>
      </c>
      <c r="AD291" s="21">
        <v>-99889.600000000006</v>
      </c>
      <c r="AE291" s="21">
        <v>-38279.839999999997</v>
      </c>
      <c r="AF291" s="131">
        <f t="shared" si="148"/>
        <v>1870245.3692769161</v>
      </c>
      <c r="AG291" s="164"/>
      <c r="AH291" s="15">
        <f t="shared" si="139"/>
        <v>337.83718677788801</v>
      </c>
      <c r="AI291" s="15">
        <f t="shared" si="140"/>
        <v>257.6629021985392</v>
      </c>
      <c r="AJ291" s="15">
        <f t="shared" si="141"/>
        <v>595.50008897642715</v>
      </c>
      <c r="AL291" s="144">
        <f t="shared" si="142"/>
        <v>364.15953203714804</v>
      </c>
      <c r="AM291" s="144">
        <f t="shared" si="143"/>
        <v>256.58310071791868</v>
      </c>
      <c r="AN291" s="144">
        <f t="shared" si="144"/>
        <v>-90.571015566423299</v>
      </c>
      <c r="AO291" s="144">
        <f t="shared" si="145"/>
        <v>34.69705405746808</v>
      </c>
      <c r="AP291" s="144">
        <f t="shared" si="146"/>
        <v>564.86867124611149</v>
      </c>
      <c r="AR291" s="144">
        <f t="shared" si="130"/>
        <v>368.46020557759266</v>
      </c>
      <c r="AS291" s="144">
        <f t="shared" si="131"/>
        <v>241.90523808564663</v>
      </c>
      <c r="AT291" s="144">
        <f t="shared" si="132"/>
        <v>-29.979999999999997</v>
      </c>
      <c r="AU291" s="144">
        <f t="shared" si="133"/>
        <v>-11.48</v>
      </c>
      <c r="AV291" s="144">
        <f t="shared" si="134"/>
        <v>-91.640646692097036</v>
      </c>
      <c r="AW291" s="144">
        <f t="shared" si="135"/>
        <v>49.701165016839191</v>
      </c>
      <c r="AX291" s="144">
        <f t="shared" si="150"/>
        <v>526.96596198798147</v>
      </c>
      <c r="AZ291" s="15">
        <f t="shared" si="151"/>
        <v>372.30749292700068</v>
      </c>
      <c r="BA291" s="15">
        <f t="shared" si="152"/>
        <v>226.86160291933473</v>
      </c>
      <c r="BB291" s="15">
        <f t="shared" si="153"/>
        <v>-29.8</v>
      </c>
      <c r="BC291" s="15">
        <f t="shared" si="154"/>
        <v>-11.419999999999998</v>
      </c>
      <c r="BD291" s="15">
        <f t="shared" si="155"/>
        <v>557.94909584633535</v>
      </c>
    </row>
    <row r="292" spans="1:56">
      <c r="A292" s="49">
        <v>927</v>
      </c>
      <c r="B292" s="53">
        <v>1</v>
      </c>
      <c r="C292" s="137">
        <v>34</v>
      </c>
      <c r="D292" s="11" t="s">
        <v>304</v>
      </c>
      <c r="E292" s="14">
        <v>29239</v>
      </c>
      <c r="F292" s="14">
        <v>28913</v>
      </c>
      <c r="G292" s="21">
        <v>28811</v>
      </c>
      <c r="H292" s="21">
        <v>28799</v>
      </c>
      <c r="I292" s="21"/>
      <c r="J292" s="15">
        <v>-5557.1046756499763</v>
      </c>
      <c r="K292" s="21">
        <v>888842.21028579981</v>
      </c>
      <c r="L292" s="131">
        <f t="shared" si="136"/>
        <v>883285.1056101498</v>
      </c>
      <c r="M292" s="131"/>
      <c r="N292" s="21">
        <v>1377674.5288266833</v>
      </c>
      <c r="O292" s="21">
        <v>1256110.5394529135</v>
      </c>
      <c r="P292" s="21">
        <v>-2618679.7730719973</v>
      </c>
      <c r="Q292" s="15">
        <v>1003195.9239635746</v>
      </c>
      <c r="R292" s="12">
        <f t="shared" si="137"/>
        <v>1018301.2191711742</v>
      </c>
      <c r="S292" s="15"/>
      <c r="T292" s="15">
        <v>1377674.5288266833</v>
      </c>
      <c r="U292" s="21">
        <v>750093.00870650064</v>
      </c>
      <c r="V292" s="21">
        <v>-863753.78</v>
      </c>
      <c r="W292" s="21">
        <v>-330750.28000000003</v>
      </c>
      <c r="X292" s="144">
        <f t="shared" si="138"/>
        <v>-2618679.7730719973</v>
      </c>
      <c r="Y292" s="15">
        <f t="shared" si="147"/>
        <v>1431940.2653001538</v>
      </c>
      <c r="Z292" s="12">
        <f t="shared" si="149"/>
        <v>-253476.03023865959</v>
      </c>
      <c r="AA292" s="12"/>
      <c r="AB292" s="15">
        <v>1377674.5288266833</v>
      </c>
      <c r="AC292" s="21">
        <v>253223.49677417843</v>
      </c>
      <c r="AD292" s="21">
        <v>-858210.20000000007</v>
      </c>
      <c r="AE292" s="21">
        <v>-328884.58</v>
      </c>
      <c r="AF292" s="131">
        <f t="shared" si="148"/>
        <v>443803.24560086167</v>
      </c>
      <c r="AG292" s="164"/>
      <c r="AH292" s="15">
        <f t="shared" si="139"/>
        <v>-0.19005795942576614</v>
      </c>
      <c r="AI292" s="15">
        <f t="shared" si="140"/>
        <v>30.399200050815686</v>
      </c>
      <c r="AJ292" s="15">
        <f t="shared" si="141"/>
        <v>30.209142091389918</v>
      </c>
      <c r="AL292" s="144">
        <f t="shared" si="142"/>
        <v>47.648965130795261</v>
      </c>
      <c r="AM292" s="144">
        <f t="shared" si="143"/>
        <v>43.444490002867688</v>
      </c>
      <c r="AN292" s="144">
        <f t="shared" si="144"/>
        <v>-90.571015566423313</v>
      </c>
      <c r="AO292" s="144">
        <f t="shared" si="145"/>
        <v>34.69705405746808</v>
      </c>
      <c r="AP292" s="144">
        <f t="shared" si="146"/>
        <v>35.219493624707717</v>
      </c>
      <c r="AR292" s="144">
        <f t="shared" si="130"/>
        <v>47.817657451205555</v>
      </c>
      <c r="AS292" s="144">
        <f t="shared" si="131"/>
        <v>26.034952230276652</v>
      </c>
      <c r="AT292" s="144">
        <f t="shared" si="132"/>
        <v>-29.98</v>
      </c>
      <c r="AU292" s="144">
        <f t="shared" si="133"/>
        <v>-11.48</v>
      </c>
      <c r="AV292" s="144">
        <f t="shared" si="134"/>
        <v>-90.891665442782184</v>
      </c>
      <c r="AW292" s="144">
        <f t="shared" si="135"/>
        <v>49.701165016839184</v>
      </c>
      <c r="AX292" s="144">
        <f t="shared" si="150"/>
        <v>-8.7978907444607817</v>
      </c>
      <c r="AZ292" s="15">
        <f t="shared" si="151"/>
        <v>47.837582166973966</v>
      </c>
      <c r="BA292" s="15">
        <f t="shared" si="152"/>
        <v>8.7927878320142518</v>
      </c>
      <c r="BB292" s="15">
        <f t="shared" si="153"/>
        <v>-29.8</v>
      </c>
      <c r="BC292" s="15">
        <f t="shared" si="154"/>
        <v>-11.42</v>
      </c>
      <c r="BD292" s="15">
        <f t="shared" si="155"/>
        <v>15.410369998988218</v>
      </c>
    </row>
    <row r="293" spans="1:56">
      <c r="A293" s="49">
        <v>931</v>
      </c>
      <c r="B293" s="53">
        <v>13</v>
      </c>
      <c r="C293" s="53">
        <v>13</v>
      </c>
      <c r="D293" s="11" t="s">
        <v>305</v>
      </c>
      <c r="E293" s="14">
        <v>6070</v>
      </c>
      <c r="F293" s="14">
        <v>5951</v>
      </c>
      <c r="G293" s="21">
        <v>5877</v>
      </c>
      <c r="H293" s="21">
        <v>5764</v>
      </c>
      <c r="I293" s="21"/>
      <c r="J293" s="15">
        <v>3485528.4450906515</v>
      </c>
      <c r="K293" s="21">
        <v>2415658.0169623923</v>
      </c>
      <c r="L293" s="131">
        <f t="shared" si="136"/>
        <v>5901186.4620530438</v>
      </c>
      <c r="M293" s="131"/>
      <c r="N293" s="21">
        <v>2423456.0997318863</v>
      </c>
      <c r="O293" s="21">
        <v>1593161.3055082881</v>
      </c>
      <c r="P293" s="21">
        <v>-538988.11363578518</v>
      </c>
      <c r="Q293" s="15">
        <v>206482.16869599253</v>
      </c>
      <c r="R293" s="12">
        <f t="shared" si="137"/>
        <v>3684111.4603003818</v>
      </c>
      <c r="S293" s="15"/>
      <c r="T293" s="15">
        <v>2423456.0997318863</v>
      </c>
      <c r="U293" s="21">
        <v>1489010.5662051407</v>
      </c>
      <c r="V293" s="21">
        <v>-176192.46</v>
      </c>
      <c r="W293" s="21">
        <v>-67467.960000000006</v>
      </c>
      <c r="X293" s="144">
        <f t="shared" si="138"/>
        <v>-538988.11363578518</v>
      </c>
      <c r="Y293" s="15">
        <f t="shared" si="147"/>
        <v>292093.74680396385</v>
      </c>
      <c r="Z293" s="12">
        <f t="shared" si="149"/>
        <v>3421911.8791052061</v>
      </c>
      <c r="AA293" s="12"/>
      <c r="AB293" s="15">
        <v>2423456.0997318863</v>
      </c>
      <c r="AC293" s="21">
        <v>1386742.7121080477</v>
      </c>
      <c r="AD293" s="21">
        <v>-171767.2</v>
      </c>
      <c r="AE293" s="21">
        <v>-65824.88</v>
      </c>
      <c r="AF293" s="131">
        <f t="shared" si="148"/>
        <v>3572606.7318399339</v>
      </c>
      <c r="AG293" s="164"/>
      <c r="AH293" s="15">
        <f t="shared" si="139"/>
        <v>574.22214910883883</v>
      </c>
      <c r="AI293" s="15">
        <f t="shared" si="140"/>
        <v>397.96672437601188</v>
      </c>
      <c r="AJ293" s="15">
        <f t="shared" si="141"/>
        <v>972.18887348485066</v>
      </c>
      <c r="AL293" s="144">
        <f t="shared" si="142"/>
        <v>407.23510329892224</v>
      </c>
      <c r="AM293" s="144">
        <f t="shared" si="143"/>
        <v>267.71320878983164</v>
      </c>
      <c r="AN293" s="144">
        <f t="shared" si="144"/>
        <v>-90.571015566423327</v>
      </c>
      <c r="AO293" s="144">
        <f t="shared" si="145"/>
        <v>34.69705405746808</v>
      </c>
      <c r="AP293" s="144">
        <f t="shared" si="146"/>
        <v>619.07435057979865</v>
      </c>
      <c r="AR293" s="144">
        <f t="shared" si="130"/>
        <v>412.36278709067318</v>
      </c>
      <c r="AS293" s="144">
        <f t="shared" si="131"/>
        <v>253.36235599883284</v>
      </c>
      <c r="AT293" s="144">
        <f t="shared" si="132"/>
        <v>-29.979999999999997</v>
      </c>
      <c r="AU293" s="144">
        <f t="shared" si="133"/>
        <v>-11.48</v>
      </c>
      <c r="AV293" s="144">
        <f t="shared" si="134"/>
        <v>-91.711436725503688</v>
      </c>
      <c r="AW293" s="144">
        <f t="shared" si="135"/>
        <v>49.701165016839177</v>
      </c>
      <c r="AX293" s="144">
        <f t="shared" si="150"/>
        <v>582.25487138084156</v>
      </c>
      <c r="AZ293" s="15">
        <f t="shared" si="151"/>
        <v>420.44692916930711</v>
      </c>
      <c r="BA293" s="15">
        <f t="shared" si="152"/>
        <v>240.58686885982783</v>
      </c>
      <c r="BB293" s="15">
        <f t="shared" si="153"/>
        <v>-29.8</v>
      </c>
      <c r="BC293" s="15">
        <f t="shared" si="154"/>
        <v>-11.42</v>
      </c>
      <c r="BD293" s="15">
        <f t="shared" si="155"/>
        <v>619.813798029135</v>
      </c>
    </row>
    <row r="294" spans="1:56">
      <c r="A294" s="49">
        <v>934</v>
      </c>
      <c r="B294" s="53">
        <v>14</v>
      </c>
      <c r="C294" s="53">
        <v>14</v>
      </c>
      <c r="D294" s="11" t="s">
        <v>306</v>
      </c>
      <c r="E294" s="14">
        <v>2756</v>
      </c>
      <c r="F294" s="14">
        <v>2671</v>
      </c>
      <c r="G294" s="21">
        <v>2656</v>
      </c>
      <c r="H294" s="21">
        <v>2607</v>
      </c>
      <c r="I294" s="21"/>
      <c r="J294" s="15">
        <v>336309.764575137</v>
      </c>
      <c r="K294" s="21">
        <v>41941.985497061847</v>
      </c>
      <c r="L294" s="131">
        <f t="shared" si="136"/>
        <v>378251.75007219886</v>
      </c>
      <c r="M294" s="131"/>
      <c r="N294" s="21">
        <v>387817.17312497686</v>
      </c>
      <c r="O294" s="21">
        <v>24766.956265841585</v>
      </c>
      <c r="P294" s="21">
        <v>-241915.18257791665</v>
      </c>
      <c r="Q294" s="15">
        <v>92675.831387497237</v>
      </c>
      <c r="R294" s="12">
        <f t="shared" si="137"/>
        <v>263344.77820039907</v>
      </c>
      <c r="S294" s="15"/>
      <c r="T294" s="15">
        <v>387817.17312497686</v>
      </c>
      <c r="U294" s="21">
        <v>-5453.446990264878</v>
      </c>
      <c r="V294" s="21">
        <v>-79626.880000000005</v>
      </c>
      <c r="W294" s="21">
        <v>-30490.880000000001</v>
      </c>
      <c r="X294" s="144">
        <f t="shared" si="138"/>
        <v>-241915.18257791665</v>
      </c>
      <c r="Y294" s="15">
        <f t="shared" si="147"/>
        <v>132006.29428472489</v>
      </c>
      <c r="Z294" s="12">
        <f t="shared" si="149"/>
        <v>162337.07784152022</v>
      </c>
      <c r="AA294" s="12"/>
      <c r="AB294" s="15">
        <v>387817.17312497686</v>
      </c>
      <c r="AC294" s="21">
        <v>-11289.54567844088</v>
      </c>
      <c r="AD294" s="21">
        <v>-77688.600000000006</v>
      </c>
      <c r="AE294" s="21">
        <v>-29771.94</v>
      </c>
      <c r="AF294" s="131">
        <f t="shared" si="148"/>
        <v>269067.087446536</v>
      </c>
      <c r="AG294" s="164"/>
      <c r="AH294" s="15">
        <f t="shared" si="139"/>
        <v>122.02821646412808</v>
      </c>
      <c r="AI294" s="15">
        <f t="shared" si="140"/>
        <v>15.218427248571063</v>
      </c>
      <c r="AJ294" s="15">
        <f t="shared" si="141"/>
        <v>137.24664371269915</v>
      </c>
      <c r="AL294" s="144">
        <f t="shared" si="142"/>
        <v>145.19549723885319</v>
      </c>
      <c r="AM294" s="144">
        <f t="shared" si="143"/>
        <v>9.2725407210189381</v>
      </c>
      <c r="AN294" s="144">
        <f t="shared" si="144"/>
        <v>-90.571015566423313</v>
      </c>
      <c r="AO294" s="144">
        <f t="shared" si="145"/>
        <v>34.69705405746808</v>
      </c>
      <c r="AP294" s="144">
        <f t="shared" si="146"/>
        <v>98.594076450916916</v>
      </c>
      <c r="AR294" s="144">
        <f t="shared" si="130"/>
        <v>146.01550192958467</v>
      </c>
      <c r="AS294" s="144">
        <f t="shared" si="131"/>
        <v>-2.0532556439250294</v>
      </c>
      <c r="AT294" s="144">
        <f t="shared" si="132"/>
        <v>-29.98</v>
      </c>
      <c r="AU294" s="144">
        <f t="shared" si="133"/>
        <v>-11.48</v>
      </c>
      <c r="AV294" s="144">
        <f t="shared" si="134"/>
        <v>-91.082523560962599</v>
      </c>
      <c r="AW294" s="144">
        <f t="shared" si="135"/>
        <v>49.701165016839191</v>
      </c>
      <c r="AX294" s="144">
        <f t="shared" si="150"/>
        <v>61.120887741536229</v>
      </c>
      <c r="AZ294" s="15">
        <f t="shared" si="151"/>
        <v>148.75994366128762</v>
      </c>
      <c r="BA294" s="15">
        <f t="shared" si="152"/>
        <v>-4.3304739848258071</v>
      </c>
      <c r="BB294" s="15">
        <f t="shared" si="153"/>
        <v>-29.8</v>
      </c>
      <c r="BC294" s="15">
        <f t="shared" si="154"/>
        <v>-11.42</v>
      </c>
      <c r="BD294" s="15">
        <f t="shared" si="155"/>
        <v>103.20946967646184</v>
      </c>
    </row>
    <row r="295" spans="1:56">
      <c r="A295" s="49">
        <v>935</v>
      </c>
      <c r="B295" s="53">
        <v>8</v>
      </c>
      <c r="C295" s="53">
        <v>8</v>
      </c>
      <c r="D295" s="11" t="s">
        <v>307</v>
      </c>
      <c r="E295" s="14">
        <v>3040</v>
      </c>
      <c r="F295" s="14">
        <v>2985</v>
      </c>
      <c r="G295" s="21">
        <v>2927</v>
      </c>
      <c r="H295" s="21">
        <v>2831</v>
      </c>
      <c r="I295" s="21"/>
      <c r="J295" s="15">
        <v>168608.49134791258</v>
      </c>
      <c r="K295" s="21">
        <v>254581.80028331411</v>
      </c>
      <c r="L295" s="131">
        <f t="shared" si="136"/>
        <v>423190.29163122666</v>
      </c>
      <c r="M295" s="131"/>
      <c r="N295" s="21">
        <v>51133.37343081351</v>
      </c>
      <c r="O295" s="21">
        <v>118879.73521033525</v>
      </c>
      <c r="P295" s="21">
        <v>-270354.4814657736</v>
      </c>
      <c r="Q295" s="15">
        <v>103570.70636154222</v>
      </c>
      <c r="R295" s="12">
        <f t="shared" si="137"/>
        <v>3229.3335369173728</v>
      </c>
      <c r="S295" s="15"/>
      <c r="T295" s="15">
        <v>51133.37343081351</v>
      </c>
      <c r="U295" s="21">
        <v>66638.102405782192</v>
      </c>
      <c r="V295" s="21">
        <v>-87751.46</v>
      </c>
      <c r="W295" s="21">
        <v>-33601.96</v>
      </c>
      <c r="X295" s="144">
        <f t="shared" si="138"/>
        <v>-270354.4814657736</v>
      </c>
      <c r="Y295" s="15">
        <f t="shared" si="147"/>
        <v>145475.3100042883</v>
      </c>
      <c r="Z295" s="12">
        <f t="shared" si="149"/>
        <v>-128461.11562488959</v>
      </c>
      <c r="AA295" s="12"/>
      <c r="AB295" s="15">
        <v>51133.37343081351</v>
      </c>
      <c r="AC295" s="21">
        <v>15340.917986386703</v>
      </c>
      <c r="AD295" s="21">
        <v>-84363.8</v>
      </c>
      <c r="AE295" s="21">
        <v>-32330.02</v>
      </c>
      <c r="AF295" s="131">
        <f t="shared" si="148"/>
        <v>-50219.528582799801</v>
      </c>
      <c r="AG295" s="164"/>
      <c r="AH295" s="15">
        <f t="shared" si="139"/>
        <v>55.463319522339667</v>
      </c>
      <c r="AI295" s="15">
        <f t="shared" si="140"/>
        <v>83.744013251090166</v>
      </c>
      <c r="AJ295" s="15">
        <f t="shared" si="141"/>
        <v>139.20733277342981</v>
      </c>
      <c r="AL295" s="144">
        <f t="shared" si="142"/>
        <v>17.130108352031325</v>
      </c>
      <c r="AM295" s="144">
        <f t="shared" si="143"/>
        <v>39.82570693813576</v>
      </c>
      <c r="AN295" s="144">
        <f t="shared" si="144"/>
        <v>-90.571015566423313</v>
      </c>
      <c r="AO295" s="144">
        <f t="shared" si="145"/>
        <v>34.69705405746808</v>
      </c>
      <c r="AP295" s="144">
        <f t="shared" si="146"/>
        <v>1.0818537812118503</v>
      </c>
      <c r="AR295" s="144">
        <f t="shared" si="130"/>
        <v>17.469550198433041</v>
      </c>
      <c r="AS295" s="144">
        <f t="shared" si="131"/>
        <v>22.766690265043454</v>
      </c>
      <c r="AT295" s="144">
        <f t="shared" si="132"/>
        <v>-29.98</v>
      </c>
      <c r="AU295" s="144">
        <f t="shared" si="133"/>
        <v>-11.48</v>
      </c>
      <c r="AV295" s="144">
        <f t="shared" si="134"/>
        <v>-92.365726500093473</v>
      </c>
      <c r="AW295" s="144">
        <f t="shared" si="135"/>
        <v>49.701165016839184</v>
      </c>
      <c r="AX295" s="144">
        <f t="shared" si="150"/>
        <v>-43.888321019777791</v>
      </c>
      <c r="AZ295" s="15">
        <f t="shared" si="151"/>
        <v>18.061947520598203</v>
      </c>
      <c r="BA295" s="15">
        <f t="shared" si="152"/>
        <v>5.4189042692994356</v>
      </c>
      <c r="BB295" s="15">
        <f t="shared" si="153"/>
        <v>-29.8</v>
      </c>
      <c r="BC295" s="15">
        <f t="shared" si="154"/>
        <v>-11.42</v>
      </c>
      <c r="BD295" s="15">
        <f t="shared" si="155"/>
        <v>-17.739148210102368</v>
      </c>
    </row>
    <row r="296" spans="1:56">
      <c r="A296" s="49">
        <v>936</v>
      </c>
      <c r="B296" s="53">
        <v>6</v>
      </c>
      <c r="C296" s="53">
        <v>6</v>
      </c>
      <c r="D296" s="11" t="s">
        <v>308</v>
      </c>
      <c r="E296" s="14">
        <v>6465</v>
      </c>
      <c r="F296" s="14">
        <v>6395</v>
      </c>
      <c r="G296" s="21">
        <v>6275</v>
      </c>
      <c r="H296" s="21">
        <v>6190</v>
      </c>
      <c r="I296" s="21"/>
      <c r="J296" s="15">
        <v>2153809.1112912162</v>
      </c>
      <c r="K296" s="21">
        <v>1117123.4764624948</v>
      </c>
      <c r="L296" s="131">
        <f t="shared" si="136"/>
        <v>3270932.5877537113</v>
      </c>
      <c r="M296" s="131"/>
      <c r="N296" s="21">
        <v>2013081.7288322644</v>
      </c>
      <c r="O296" s="21">
        <v>900584.11592877656</v>
      </c>
      <c r="P296" s="21">
        <v>-579201.64454727713</v>
      </c>
      <c r="Q296" s="15">
        <v>221887.66069750837</v>
      </c>
      <c r="R296" s="12">
        <f t="shared" si="137"/>
        <v>2556351.8609112725</v>
      </c>
      <c r="S296" s="15"/>
      <c r="T296" s="15">
        <v>2013081.7288322644</v>
      </c>
      <c r="U296" s="21">
        <v>788662.76189691154</v>
      </c>
      <c r="V296" s="21">
        <v>-188124.5</v>
      </c>
      <c r="W296" s="21">
        <v>-72037</v>
      </c>
      <c r="X296" s="144">
        <f t="shared" si="138"/>
        <v>-579201.64454727713</v>
      </c>
      <c r="Y296" s="15">
        <f t="shared" si="147"/>
        <v>311874.81048066588</v>
      </c>
      <c r="Z296" s="12">
        <f t="shared" si="149"/>
        <v>2274256.1566625647</v>
      </c>
      <c r="AA296" s="12"/>
      <c r="AB296" s="15">
        <v>2013081.7288322644</v>
      </c>
      <c r="AC296" s="21">
        <v>678764.77383592864</v>
      </c>
      <c r="AD296" s="21">
        <v>-184462</v>
      </c>
      <c r="AE296" s="21">
        <v>-70689.8</v>
      </c>
      <c r="AF296" s="131">
        <f t="shared" si="148"/>
        <v>2436694.7026681933</v>
      </c>
      <c r="AG296" s="164"/>
      <c r="AH296" s="15">
        <f t="shared" si="139"/>
        <v>333.14912780993291</v>
      </c>
      <c r="AI296" s="15">
        <f t="shared" si="140"/>
        <v>172.79558800657307</v>
      </c>
      <c r="AJ296" s="15">
        <f t="shared" si="141"/>
        <v>505.944715816506</v>
      </c>
      <c r="AL296" s="144">
        <f t="shared" si="142"/>
        <v>314.78994977830564</v>
      </c>
      <c r="AM296" s="144">
        <f t="shared" si="143"/>
        <v>140.82628865188062</v>
      </c>
      <c r="AN296" s="144">
        <f t="shared" si="144"/>
        <v>-90.571015566423313</v>
      </c>
      <c r="AO296" s="144">
        <f t="shared" si="145"/>
        <v>34.69705405746808</v>
      </c>
      <c r="AP296" s="144">
        <f t="shared" si="146"/>
        <v>399.74227692123105</v>
      </c>
      <c r="AR296" s="144">
        <f t="shared" si="130"/>
        <v>320.80983726410591</v>
      </c>
      <c r="AS296" s="144">
        <f t="shared" si="131"/>
        <v>125.68330866883052</v>
      </c>
      <c r="AT296" s="144">
        <f t="shared" si="132"/>
        <v>-29.98</v>
      </c>
      <c r="AU296" s="144">
        <f t="shared" si="133"/>
        <v>-11.48</v>
      </c>
      <c r="AV296" s="144">
        <f t="shared" si="134"/>
        <v>-92.303050923868867</v>
      </c>
      <c r="AW296" s="144">
        <f t="shared" si="135"/>
        <v>49.701165016839184</v>
      </c>
      <c r="AX296" s="144">
        <f t="shared" si="150"/>
        <v>362.43126002590674</v>
      </c>
      <c r="AZ296" s="15">
        <f t="shared" si="151"/>
        <v>325.21514197613317</v>
      </c>
      <c r="BA296" s="15">
        <f t="shared" si="152"/>
        <v>109.655052315982</v>
      </c>
      <c r="BB296" s="15">
        <f t="shared" si="153"/>
        <v>-29.8</v>
      </c>
      <c r="BC296" s="15">
        <f t="shared" si="154"/>
        <v>-11.42</v>
      </c>
      <c r="BD296" s="15">
        <f t="shared" si="155"/>
        <v>393.6501942921152</v>
      </c>
    </row>
    <row r="297" spans="1:56">
      <c r="A297" s="49">
        <v>946</v>
      </c>
      <c r="B297" s="53">
        <v>15</v>
      </c>
      <c r="C297" s="53">
        <v>15</v>
      </c>
      <c r="D297" s="11" t="s">
        <v>309</v>
      </c>
      <c r="E297" s="14">
        <v>6376</v>
      </c>
      <c r="F297" s="14">
        <v>6287</v>
      </c>
      <c r="G297" s="21">
        <v>6291</v>
      </c>
      <c r="H297" s="21">
        <v>6210</v>
      </c>
      <c r="I297" s="21"/>
      <c r="J297" s="15">
        <v>-129119.71376491245</v>
      </c>
      <c r="K297" s="21">
        <v>208628.18064327849</v>
      </c>
      <c r="L297" s="131">
        <f t="shared" si="136"/>
        <v>79508.466878366045</v>
      </c>
      <c r="M297" s="131"/>
      <c r="N297" s="21">
        <v>-143352.98486907966</v>
      </c>
      <c r="O297" s="21">
        <v>78398.348915778624</v>
      </c>
      <c r="P297" s="21">
        <v>-569419.97486610338</v>
      </c>
      <c r="Q297" s="15">
        <v>218140.37885930183</v>
      </c>
      <c r="R297" s="12">
        <f t="shared" si="137"/>
        <v>-416234.23196010268</v>
      </c>
      <c r="S297" s="15"/>
      <c r="T297" s="15">
        <v>-143352.98486907966</v>
      </c>
      <c r="U297" s="21">
        <v>-12836.323934030434</v>
      </c>
      <c r="V297" s="21">
        <v>-188604.18</v>
      </c>
      <c r="W297" s="21">
        <v>-72220.680000000008</v>
      </c>
      <c r="X297" s="144">
        <f t="shared" si="138"/>
        <v>-569419.97486610338</v>
      </c>
      <c r="Y297" s="15">
        <f t="shared" si="147"/>
        <v>312670.0291209353</v>
      </c>
      <c r="Z297" s="12">
        <f t="shared" si="149"/>
        <v>-673764.11454827804</v>
      </c>
      <c r="AA297" s="12"/>
      <c r="AB297" s="15">
        <v>-143352.98486907966</v>
      </c>
      <c r="AC297" s="21">
        <v>-26573.333463256386</v>
      </c>
      <c r="AD297" s="21">
        <v>-185058</v>
      </c>
      <c r="AE297" s="21">
        <v>-70918.2</v>
      </c>
      <c r="AF297" s="131">
        <f t="shared" si="148"/>
        <v>-425902.51833233604</v>
      </c>
      <c r="AG297" s="164"/>
      <c r="AH297" s="15">
        <f t="shared" si="139"/>
        <v>-20.250896136278616</v>
      </c>
      <c r="AI297" s="15">
        <f t="shared" si="140"/>
        <v>32.720856437151582</v>
      </c>
      <c r="AJ297" s="15">
        <f t="shared" si="141"/>
        <v>12.469960300872968</v>
      </c>
      <c r="AL297" s="144">
        <f t="shared" si="142"/>
        <v>-22.801492742019988</v>
      </c>
      <c r="AM297" s="144">
        <f t="shared" si="143"/>
        <v>12.469913936023321</v>
      </c>
      <c r="AN297" s="144">
        <f t="shared" si="144"/>
        <v>-90.571015566423313</v>
      </c>
      <c r="AO297" s="144">
        <f t="shared" si="145"/>
        <v>34.69705405746808</v>
      </c>
      <c r="AP297" s="144">
        <f t="shared" si="146"/>
        <v>-66.205540314951918</v>
      </c>
      <c r="AR297" s="144">
        <f t="shared" si="130"/>
        <v>-22.786994892557569</v>
      </c>
      <c r="AS297" s="144">
        <f t="shared" si="131"/>
        <v>-2.0404266307471679</v>
      </c>
      <c r="AT297" s="144">
        <f t="shared" si="132"/>
        <v>-29.98</v>
      </c>
      <c r="AU297" s="144">
        <f t="shared" si="133"/>
        <v>-11.48</v>
      </c>
      <c r="AV297" s="144">
        <f t="shared" si="134"/>
        <v>-90.513427891607591</v>
      </c>
      <c r="AW297" s="144">
        <f t="shared" si="135"/>
        <v>49.701165016839184</v>
      </c>
      <c r="AX297" s="144">
        <f t="shared" si="150"/>
        <v>-107.09968439807312</v>
      </c>
      <c r="AZ297" s="15">
        <f t="shared" si="151"/>
        <v>-23.084216565069188</v>
      </c>
      <c r="BA297" s="15">
        <f t="shared" si="152"/>
        <v>-4.2791197203311411</v>
      </c>
      <c r="BB297" s="15">
        <f t="shared" si="153"/>
        <v>-29.8</v>
      </c>
      <c r="BC297" s="15">
        <f t="shared" si="154"/>
        <v>-11.42</v>
      </c>
      <c r="BD297" s="15">
        <f t="shared" si="155"/>
        <v>-68.583336285400335</v>
      </c>
    </row>
    <row r="298" spans="1:56">
      <c r="A298" s="49">
        <v>976</v>
      </c>
      <c r="B298" s="53">
        <v>19</v>
      </c>
      <c r="C298" s="53">
        <v>19</v>
      </c>
      <c r="D298" s="11" t="s">
        <v>310</v>
      </c>
      <c r="E298" s="14">
        <v>3830</v>
      </c>
      <c r="F298" s="14">
        <v>3788</v>
      </c>
      <c r="G298" s="21">
        <v>3765</v>
      </c>
      <c r="H298" s="21">
        <v>3721</v>
      </c>
      <c r="I298" s="21"/>
      <c r="J298" s="15">
        <v>714989.39707910444</v>
      </c>
      <c r="K298" s="21">
        <v>385554.64346689451</v>
      </c>
      <c r="L298" s="131">
        <f t="shared" si="136"/>
        <v>1100544.0405459991</v>
      </c>
      <c r="M298" s="131"/>
      <c r="N298" s="21">
        <v>-127900.7688860496</v>
      </c>
      <c r="O298" s="21">
        <v>-135426.97762742435</v>
      </c>
      <c r="P298" s="21">
        <v>-343083.00696561154</v>
      </c>
      <c r="Q298" s="15">
        <v>131432.4407696891</v>
      </c>
      <c r="R298" s="12">
        <f t="shared" si="137"/>
        <v>-474978.3127093963</v>
      </c>
      <c r="S298" s="15"/>
      <c r="T298" s="15">
        <v>-127900.7688860496</v>
      </c>
      <c r="U298" s="21">
        <v>-88082.222204860518</v>
      </c>
      <c r="V298" s="21">
        <v>-112874.7</v>
      </c>
      <c r="W298" s="21">
        <v>-43222.200000000004</v>
      </c>
      <c r="X298" s="144">
        <f t="shared" si="138"/>
        <v>-343083.00696561154</v>
      </c>
      <c r="Y298" s="15">
        <f t="shared" si="147"/>
        <v>187124.88628839955</v>
      </c>
      <c r="Z298" s="12">
        <f t="shared" si="149"/>
        <v>-528038.01176812209</v>
      </c>
      <c r="AA298" s="12"/>
      <c r="AB298" s="15">
        <v>-127900.7688860496</v>
      </c>
      <c r="AC298" s="21">
        <v>-39538.950707597585</v>
      </c>
      <c r="AD298" s="21">
        <v>-110885.8</v>
      </c>
      <c r="AE298" s="21">
        <v>-42493.82</v>
      </c>
      <c r="AF298" s="131">
        <f t="shared" si="148"/>
        <v>-320819.33959364716</v>
      </c>
      <c r="AG298" s="164"/>
      <c r="AH298" s="15">
        <f t="shared" si="139"/>
        <v>186.6813047203928</v>
      </c>
      <c r="AI298" s="15">
        <f t="shared" si="140"/>
        <v>100.66700873809256</v>
      </c>
      <c r="AJ298" s="15">
        <f t="shared" si="141"/>
        <v>287.34831345848539</v>
      </c>
      <c r="AL298" s="144">
        <f t="shared" si="142"/>
        <v>-33.764722514796624</v>
      </c>
      <c r="AM298" s="144">
        <f t="shared" si="143"/>
        <v>-35.751578043142651</v>
      </c>
      <c r="AN298" s="144">
        <f t="shared" si="144"/>
        <v>-90.571015566423327</v>
      </c>
      <c r="AO298" s="144">
        <f t="shared" si="145"/>
        <v>34.697054057468087</v>
      </c>
      <c r="AP298" s="144">
        <f t="shared" si="146"/>
        <v>-125.39026206689448</v>
      </c>
      <c r="AR298" s="144">
        <f t="shared" si="130"/>
        <v>-33.970987751938807</v>
      </c>
      <c r="AS298" s="144">
        <f t="shared" si="131"/>
        <v>-23.39501253781156</v>
      </c>
      <c r="AT298" s="144">
        <f t="shared" si="132"/>
        <v>-29.98</v>
      </c>
      <c r="AU298" s="144">
        <f t="shared" si="133"/>
        <v>-11.48</v>
      </c>
      <c r="AV298" s="144">
        <f t="shared" si="134"/>
        <v>-91.124304638940643</v>
      </c>
      <c r="AW298" s="144">
        <f t="shared" si="135"/>
        <v>49.701165016839191</v>
      </c>
      <c r="AX298" s="144">
        <f t="shared" si="150"/>
        <v>-140.24913991185181</v>
      </c>
      <c r="AZ298" s="15">
        <f t="shared" si="151"/>
        <v>-34.372687150241759</v>
      </c>
      <c r="BA298" s="15">
        <f t="shared" si="152"/>
        <v>-10.625893767158717</v>
      </c>
      <c r="BB298" s="15">
        <f t="shared" si="153"/>
        <v>-29.8</v>
      </c>
      <c r="BC298" s="15">
        <f t="shared" si="154"/>
        <v>-11.42</v>
      </c>
      <c r="BD298" s="15">
        <f t="shared" si="155"/>
        <v>-86.218580917400473</v>
      </c>
    </row>
    <row r="299" spans="1:56">
      <c r="A299" s="49">
        <v>977</v>
      </c>
      <c r="B299" s="53">
        <v>17</v>
      </c>
      <c r="C299" s="53">
        <v>17</v>
      </c>
      <c r="D299" s="11" t="s">
        <v>311</v>
      </c>
      <c r="E299" s="14">
        <v>15357</v>
      </c>
      <c r="F299" s="14">
        <v>15293</v>
      </c>
      <c r="G299" s="21">
        <v>15369</v>
      </c>
      <c r="H299" s="21">
        <v>15406</v>
      </c>
      <c r="I299" s="21"/>
      <c r="J299" s="15">
        <v>20025.058790852534</v>
      </c>
      <c r="K299" s="21">
        <v>-354600.10826635326</v>
      </c>
      <c r="L299" s="131">
        <f t="shared" si="136"/>
        <v>-334575.04947550071</v>
      </c>
      <c r="M299" s="131"/>
      <c r="N299" s="21">
        <v>-576692.41300287575</v>
      </c>
      <c r="O299" s="21">
        <v>-586619.98732657521</v>
      </c>
      <c r="P299" s="21">
        <v>-1385102.5410573117</v>
      </c>
      <c r="Q299" s="15">
        <v>530622.04770085937</v>
      </c>
      <c r="R299" s="12">
        <f t="shared" si="137"/>
        <v>-2017792.8936859036</v>
      </c>
      <c r="S299" s="15"/>
      <c r="T299" s="15">
        <v>-576692.41300287575</v>
      </c>
      <c r="U299" s="21">
        <v>-395478.66085422336</v>
      </c>
      <c r="V299" s="21">
        <v>-460762.62</v>
      </c>
      <c r="W299" s="21">
        <v>-176436.12</v>
      </c>
      <c r="X299" s="144">
        <f t="shared" si="138"/>
        <v>-1385102.5410573117</v>
      </c>
      <c r="Y299" s="15">
        <f t="shared" si="147"/>
        <v>763857.2051438014</v>
      </c>
      <c r="Z299" s="12">
        <f t="shared" si="149"/>
        <v>-2230615.1497706096</v>
      </c>
      <c r="AA299" s="12"/>
      <c r="AB299" s="15">
        <v>-576692.41300287575</v>
      </c>
      <c r="AC299" s="21">
        <v>-199498.65794829887</v>
      </c>
      <c r="AD299" s="21">
        <v>-459098.8</v>
      </c>
      <c r="AE299" s="21">
        <v>-175936.52</v>
      </c>
      <c r="AF299" s="131">
        <f t="shared" si="148"/>
        <v>-1411226.3909511745</v>
      </c>
      <c r="AG299" s="164"/>
      <c r="AH299" s="15">
        <f t="shared" si="139"/>
        <v>1.3039694465619935</v>
      </c>
      <c r="AI299" s="15">
        <f t="shared" si="140"/>
        <v>-23.090454402966287</v>
      </c>
      <c r="AJ299" s="15">
        <f t="shared" si="141"/>
        <v>-21.786484956404291</v>
      </c>
      <c r="AL299" s="144">
        <f t="shared" si="142"/>
        <v>-37.709567318569</v>
      </c>
      <c r="AM299" s="144">
        <f t="shared" si="143"/>
        <v>-38.358725385900428</v>
      </c>
      <c r="AN299" s="144">
        <f t="shared" si="144"/>
        <v>-90.571015566423313</v>
      </c>
      <c r="AO299" s="144">
        <f t="shared" si="145"/>
        <v>34.69705405746808</v>
      </c>
      <c r="AP299" s="144">
        <f t="shared" si="146"/>
        <v>-131.94225421342469</v>
      </c>
      <c r="AR299" s="144">
        <f t="shared" si="130"/>
        <v>-37.523092784363051</v>
      </c>
      <c r="AS299" s="144">
        <f t="shared" si="131"/>
        <v>-25.732231170162233</v>
      </c>
      <c r="AT299" s="144">
        <f t="shared" si="132"/>
        <v>-29.98</v>
      </c>
      <c r="AU299" s="144">
        <f t="shared" si="133"/>
        <v>-11.48</v>
      </c>
      <c r="AV299" s="144">
        <f t="shared" si="134"/>
        <v>-90.123140155983577</v>
      </c>
      <c r="AW299" s="144">
        <f t="shared" si="135"/>
        <v>49.701165016839184</v>
      </c>
      <c r="AX299" s="144">
        <f t="shared" si="150"/>
        <v>-145.1372990936697</v>
      </c>
      <c r="AZ299" s="15">
        <f t="shared" si="151"/>
        <v>-37.432975009923133</v>
      </c>
      <c r="BA299" s="15">
        <f t="shared" si="152"/>
        <v>-12.949413082454814</v>
      </c>
      <c r="BB299" s="15">
        <f t="shared" si="153"/>
        <v>-29.8</v>
      </c>
      <c r="BC299" s="15">
        <f t="shared" si="154"/>
        <v>-11.42</v>
      </c>
      <c r="BD299" s="15">
        <f t="shared" si="155"/>
        <v>-91.602388092377936</v>
      </c>
    </row>
    <row r="300" spans="1:56">
      <c r="A300" s="49">
        <v>980</v>
      </c>
      <c r="B300" s="53">
        <v>6</v>
      </c>
      <c r="C300" s="53">
        <v>6</v>
      </c>
      <c r="D300" s="11" t="s">
        <v>312</v>
      </c>
      <c r="E300" s="14">
        <v>33533</v>
      </c>
      <c r="F300" s="14">
        <v>33607</v>
      </c>
      <c r="G300" s="21">
        <v>33677</v>
      </c>
      <c r="H300" s="21">
        <v>33704</v>
      </c>
      <c r="I300" s="21"/>
      <c r="J300" s="15">
        <v>-434704.46374581836</v>
      </c>
      <c r="K300" s="21">
        <v>-1195571.6348365312</v>
      </c>
      <c r="L300" s="131">
        <f t="shared" si="136"/>
        <v>-1630276.0985823497</v>
      </c>
      <c r="M300" s="131"/>
      <c r="N300" s="21">
        <v>333869.35435929714</v>
      </c>
      <c r="O300" s="21">
        <v>-317866.56004470051</v>
      </c>
      <c r="P300" s="21">
        <v>-3043820.1201407881</v>
      </c>
      <c r="Q300" s="15">
        <v>1166063.8957093298</v>
      </c>
      <c r="R300" s="12">
        <f t="shared" si="137"/>
        <v>-1861753.4301168616</v>
      </c>
      <c r="S300" s="15"/>
      <c r="T300" s="15">
        <v>333869.35435929714</v>
      </c>
      <c r="U300" s="21">
        <v>-68616.245975975937</v>
      </c>
      <c r="V300" s="21">
        <v>-1009636.46</v>
      </c>
      <c r="W300" s="21">
        <v>-386611.96</v>
      </c>
      <c r="X300" s="144">
        <f t="shared" si="138"/>
        <v>-3043820.1201407881</v>
      </c>
      <c r="Y300" s="15">
        <f t="shared" si="147"/>
        <v>1673786.1342720934</v>
      </c>
      <c r="Z300" s="12">
        <f t="shared" si="149"/>
        <v>-2501029.2974853734</v>
      </c>
      <c r="AA300" s="12"/>
      <c r="AB300" s="15">
        <v>333869.35435929714</v>
      </c>
      <c r="AC300" s="21">
        <v>-142047.08409410805</v>
      </c>
      <c r="AD300" s="21">
        <v>-1004379.2000000001</v>
      </c>
      <c r="AE300" s="21">
        <v>-384899.68</v>
      </c>
      <c r="AF300" s="131">
        <f t="shared" si="148"/>
        <v>-1197456.6097348109</v>
      </c>
      <c r="AG300" s="164"/>
      <c r="AH300" s="15">
        <f t="shared" si="139"/>
        <v>-12.963482651293305</v>
      </c>
      <c r="AI300" s="15">
        <f t="shared" si="140"/>
        <v>-35.653584076477834</v>
      </c>
      <c r="AJ300" s="15">
        <f t="shared" si="141"/>
        <v>-48.617066727771146</v>
      </c>
      <c r="AL300" s="144">
        <f t="shared" si="142"/>
        <v>9.934518236060855</v>
      </c>
      <c r="AM300" s="144">
        <f t="shared" si="143"/>
        <v>-9.4583437987532513</v>
      </c>
      <c r="AN300" s="144">
        <f t="shared" si="144"/>
        <v>-90.571015566423313</v>
      </c>
      <c r="AO300" s="144">
        <f t="shared" si="145"/>
        <v>34.69705405746808</v>
      </c>
      <c r="AP300" s="144">
        <f t="shared" si="146"/>
        <v>-55.39778707164762</v>
      </c>
      <c r="AR300" s="144">
        <f t="shared" si="130"/>
        <v>9.9138686450484652</v>
      </c>
      <c r="AS300" s="144">
        <f t="shared" si="131"/>
        <v>-2.0374809506777902</v>
      </c>
      <c r="AT300" s="144">
        <f t="shared" si="132"/>
        <v>-29.98</v>
      </c>
      <c r="AU300" s="144">
        <f t="shared" si="133"/>
        <v>-11.48</v>
      </c>
      <c r="AV300" s="144">
        <f t="shared" si="134"/>
        <v>-90.382757375680384</v>
      </c>
      <c r="AW300" s="144">
        <f t="shared" si="135"/>
        <v>49.701165016839191</v>
      </c>
      <c r="AX300" s="144">
        <f t="shared" si="150"/>
        <v>-74.265204664470517</v>
      </c>
      <c r="AZ300" s="15">
        <f t="shared" si="151"/>
        <v>9.9059267255903496</v>
      </c>
      <c r="BA300" s="15">
        <f t="shared" si="152"/>
        <v>-4.2145467628206754</v>
      </c>
      <c r="BB300" s="15">
        <f t="shared" si="153"/>
        <v>-29.8</v>
      </c>
      <c r="BC300" s="15">
        <f t="shared" si="154"/>
        <v>-11.42</v>
      </c>
      <c r="BD300" s="15">
        <f t="shared" si="155"/>
        <v>-35.528620037230326</v>
      </c>
    </row>
    <row r="301" spans="1:56">
      <c r="A301" s="49">
        <v>981</v>
      </c>
      <c r="B301" s="53">
        <v>5</v>
      </c>
      <c r="C301" s="53">
        <v>5</v>
      </c>
      <c r="D301" s="11" t="s">
        <v>313</v>
      </c>
      <c r="E301" s="14">
        <v>2282</v>
      </c>
      <c r="F301" s="14">
        <v>2237</v>
      </c>
      <c r="G301" s="21">
        <v>2207</v>
      </c>
      <c r="H301" s="21">
        <v>2193</v>
      </c>
      <c r="I301" s="21"/>
      <c r="J301" s="15">
        <v>455638.53422491642</v>
      </c>
      <c r="K301" s="21">
        <v>231866.46627345079</v>
      </c>
      <c r="L301" s="131">
        <f t="shared" si="136"/>
        <v>687505.00049836724</v>
      </c>
      <c r="M301" s="131"/>
      <c r="N301" s="21">
        <v>660669.82322699786</v>
      </c>
      <c r="O301" s="21">
        <v>325531.30138366378</v>
      </c>
      <c r="P301" s="21">
        <v>-202607.36182208895</v>
      </c>
      <c r="Q301" s="15">
        <v>77617.309926556089</v>
      </c>
      <c r="R301" s="12">
        <f t="shared" si="137"/>
        <v>861211.07271512877</v>
      </c>
      <c r="S301" s="15"/>
      <c r="T301" s="15">
        <v>660669.82322699786</v>
      </c>
      <c r="U301" s="21">
        <v>286380.70420316624</v>
      </c>
      <c r="V301" s="21">
        <v>-66165.86</v>
      </c>
      <c r="W301" s="21">
        <v>-25336.36</v>
      </c>
      <c r="X301" s="144">
        <f t="shared" si="138"/>
        <v>-202607.36182208895</v>
      </c>
      <c r="Y301" s="15">
        <f t="shared" si="147"/>
        <v>109690.47119216408</v>
      </c>
      <c r="Z301" s="12">
        <f t="shared" si="149"/>
        <v>762631.41680023936</v>
      </c>
      <c r="AA301" s="12"/>
      <c r="AB301" s="15">
        <v>660669.82322699786</v>
      </c>
      <c r="AC301" s="21">
        <v>247937.88961482866</v>
      </c>
      <c r="AD301" s="21">
        <v>-65351.4</v>
      </c>
      <c r="AE301" s="21">
        <v>-25044.06</v>
      </c>
      <c r="AF301" s="131">
        <f t="shared" si="148"/>
        <v>818212.25284182641</v>
      </c>
      <c r="AG301" s="164"/>
      <c r="AH301" s="15">
        <f t="shared" si="139"/>
        <v>199.66631648769345</v>
      </c>
      <c r="AI301" s="15">
        <f t="shared" si="140"/>
        <v>101.60668986566643</v>
      </c>
      <c r="AJ301" s="15">
        <f t="shared" si="141"/>
        <v>301.2730063533599</v>
      </c>
      <c r="AL301" s="144">
        <f t="shared" si="142"/>
        <v>295.33742656548856</v>
      </c>
      <c r="AM301" s="144">
        <f t="shared" si="143"/>
        <v>145.52136852197756</v>
      </c>
      <c r="AN301" s="144">
        <f t="shared" si="144"/>
        <v>-90.571015566423313</v>
      </c>
      <c r="AO301" s="144">
        <f t="shared" si="145"/>
        <v>34.69705405746808</v>
      </c>
      <c r="AP301" s="144">
        <f t="shared" si="146"/>
        <v>384.98483357851086</v>
      </c>
      <c r="AR301" s="144">
        <f t="shared" si="130"/>
        <v>299.3519815255994</v>
      </c>
      <c r="AS301" s="144">
        <f t="shared" si="131"/>
        <v>129.76017408389953</v>
      </c>
      <c r="AT301" s="144">
        <f t="shared" si="132"/>
        <v>-29.98</v>
      </c>
      <c r="AU301" s="144">
        <f t="shared" si="133"/>
        <v>-11.48</v>
      </c>
      <c r="AV301" s="144">
        <f t="shared" si="134"/>
        <v>-91.802157599496581</v>
      </c>
      <c r="AW301" s="144">
        <f t="shared" si="135"/>
        <v>49.701165016839184</v>
      </c>
      <c r="AX301" s="144">
        <f t="shared" si="150"/>
        <v>345.55116302684155</v>
      </c>
      <c r="AZ301" s="15">
        <f t="shared" si="151"/>
        <v>301.26302928727671</v>
      </c>
      <c r="BA301" s="15">
        <f t="shared" si="152"/>
        <v>113.05877319417631</v>
      </c>
      <c r="BB301" s="15">
        <f t="shared" si="153"/>
        <v>-29.8</v>
      </c>
      <c r="BC301" s="15">
        <f t="shared" si="154"/>
        <v>-11.42</v>
      </c>
      <c r="BD301" s="15">
        <f t="shared" si="155"/>
        <v>373.10180248145298</v>
      </c>
    </row>
    <row r="302" spans="1:56">
      <c r="A302" s="49">
        <v>989</v>
      </c>
      <c r="B302" s="53">
        <v>14</v>
      </c>
      <c r="C302" s="53">
        <v>14</v>
      </c>
      <c r="D302" s="11" t="s">
        <v>314</v>
      </c>
      <c r="E302" s="14">
        <v>5484</v>
      </c>
      <c r="F302" s="14">
        <v>5406</v>
      </c>
      <c r="G302" s="21">
        <v>5316</v>
      </c>
      <c r="H302" s="21">
        <v>5220</v>
      </c>
      <c r="I302" s="21"/>
      <c r="J302" s="15">
        <v>-856359.96821526811</v>
      </c>
      <c r="K302" s="21">
        <v>-513703.6001898286</v>
      </c>
      <c r="L302" s="131">
        <f t="shared" si="136"/>
        <v>-1370063.5684050967</v>
      </c>
      <c r="M302" s="131"/>
      <c r="N302" s="21">
        <v>-955924.69870101451</v>
      </c>
      <c r="O302" s="21">
        <v>-521728.60846079641</v>
      </c>
      <c r="P302" s="21">
        <v>-489626.91015208443</v>
      </c>
      <c r="Q302" s="15">
        <v>187572.27423467243</v>
      </c>
      <c r="R302" s="12">
        <f t="shared" si="137"/>
        <v>-1779707.9430792229</v>
      </c>
      <c r="S302" s="15"/>
      <c r="T302" s="15">
        <v>-955924.69870101451</v>
      </c>
      <c r="U302" s="21">
        <v>-454161.09319828858</v>
      </c>
      <c r="V302" s="21">
        <v>-159373.68</v>
      </c>
      <c r="W302" s="21">
        <v>-61027.68</v>
      </c>
      <c r="X302" s="144">
        <f t="shared" si="138"/>
        <v>-489626.91015208443</v>
      </c>
      <c r="Y302" s="15">
        <f t="shared" si="147"/>
        <v>264211.3932295171</v>
      </c>
      <c r="Z302" s="12">
        <f t="shared" si="149"/>
        <v>-1855902.6688218703</v>
      </c>
      <c r="AA302" s="12"/>
      <c r="AB302" s="15">
        <v>-955924.69870101451</v>
      </c>
      <c r="AC302" s="21">
        <v>-384883.12970457063</v>
      </c>
      <c r="AD302" s="21">
        <v>-155556</v>
      </c>
      <c r="AE302" s="21">
        <v>-59612.4</v>
      </c>
      <c r="AF302" s="131">
        <f t="shared" si="148"/>
        <v>-1555976.228405585</v>
      </c>
      <c r="AG302" s="164"/>
      <c r="AH302" s="15">
        <f t="shared" si="139"/>
        <v>-156.15608464902775</v>
      </c>
      <c r="AI302" s="15">
        <f t="shared" si="140"/>
        <v>-93.673158313243732</v>
      </c>
      <c r="AJ302" s="15">
        <f t="shared" si="141"/>
        <v>-249.82924296227145</v>
      </c>
      <c r="AL302" s="144">
        <f t="shared" si="142"/>
        <v>-176.8266183316712</v>
      </c>
      <c r="AM302" s="144">
        <f t="shared" si="143"/>
        <v>-96.509176555826201</v>
      </c>
      <c r="AN302" s="144">
        <f t="shared" si="144"/>
        <v>-90.571015566423313</v>
      </c>
      <c r="AO302" s="144">
        <f t="shared" si="145"/>
        <v>34.69705405746808</v>
      </c>
      <c r="AP302" s="144">
        <f t="shared" si="146"/>
        <v>-329.20975639645263</v>
      </c>
      <c r="AR302" s="144">
        <f t="shared" si="130"/>
        <v>-179.82029697159791</v>
      </c>
      <c r="AS302" s="144">
        <f t="shared" si="131"/>
        <v>-85.432861775449325</v>
      </c>
      <c r="AT302" s="144">
        <f t="shared" si="132"/>
        <v>-29.98</v>
      </c>
      <c r="AU302" s="144">
        <f t="shared" si="133"/>
        <v>-11.48</v>
      </c>
      <c r="AV302" s="144">
        <f t="shared" si="134"/>
        <v>-92.104384904455316</v>
      </c>
      <c r="AW302" s="144">
        <f t="shared" si="135"/>
        <v>49.701165016839184</v>
      </c>
      <c r="AX302" s="144">
        <f t="shared" si="150"/>
        <v>-349.11637863466336</v>
      </c>
      <c r="AZ302" s="15">
        <f t="shared" si="151"/>
        <v>-183.12733691590316</v>
      </c>
      <c r="BA302" s="15">
        <f t="shared" si="152"/>
        <v>-73.732400326546099</v>
      </c>
      <c r="BB302" s="15">
        <f t="shared" si="153"/>
        <v>-29.8</v>
      </c>
      <c r="BC302" s="15">
        <f t="shared" si="154"/>
        <v>-11.42</v>
      </c>
      <c r="BD302" s="15">
        <f t="shared" si="155"/>
        <v>-298.07973724244926</v>
      </c>
    </row>
    <row r="303" spans="1:56">
      <c r="A303" s="49">
        <v>992</v>
      </c>
      <c r="B303" s="53">
        <v>13</v>
      </c>
      <c r="C303" s="53">
        <v>13</v>
      </c>
      <c r="D303" s="11" t="s">
        <v>315</v>
      </c>
      <c r="E303" s="14">
        <v>18318</v>
      </c>
      <c r="F303" s="14">
        <v>18120</v>
      </c>
      <c r="G303" s="21">
        <v>17971</v>
      </c>
      <c r="H303" s="21">
        <v>17740</v>
      </c>
      <c r="I303" s="21"/>
      <c r="J303" s="15">
        <v>3464287.3897799039</v>
      </c>
      <c r="K303" s="21">
        <v>3425570.8857296463</v>
      </c>
      <c r="L303" s="131">
        <f t="shared" si="136"/>
        <v>6889858.2755095502</v>
      </c>
      <c r="M303" s="131"/>
      <c r="N303" s="21">
        <v>-217370.51605603099</v>
      </c>
      <c r="O303" s="21">
        <v>623408.774349752</v>
      </c>
      <c r="P303" s="21">
        <v>-1641146.8020635904</v>
      </c>
      <c r="Q303" s="15">
        <v>628710.61952132161</v>
      </c>
      <c r="R303" s="12">
        <f t="shared" si="137"/>
        <v>-606397.92424854788</v>
      </c>
      <c r="S303" s="15"/>
      <c r="T303" s="15">
        <v>-217370.51605603099</v>
      </c>
      <c r="U303" s="21">
        <v>306283.6867723646</v>
      </c>
      <c r="V303" s="21">
        <v>-538770.57999999996</v>
      </c>
      <c r="W303" s="21">
        <v>-206307.08000000002</v>
      </c>
      <c r="X303" s="144">
        <f t="shared" si="138"/>
        <v>-1641146.8020635904</v>
      </c>
      <c r="Y303" s="15">
        <f t="shared" si="147"/>
        <v>893179.63651761704</v>
      </c>
      <c r="Z303" s="12">
        <f t="shared" si="149"/>
        <v>-1404131.6548296399</v>
      </c>
      <c r="AA303" s="12"/>
      <c r="AB303" s="15">
        <v>-217370.51605603099</v>
      </c>
      <c r="AC303" s="21">
        <v>-5108.2668890914465</v>
      </c>
      <c r="AD303" s="21">
        <v>-528652</v>
      </c>
      <c r="AE303" s="21">
        <v>-202590.8</v>
      </c>
      <c r="AF303" s="131">
        <f t="shared" si="148"/>
        <v>-953721.58294512238</v>
      </c>
      <c r="AG303" s="164"/>
      <c r="AH303" s="15">
        <f t="shared" si="139"/>
        <v>189.11930285947724</v>
      </c>
      <c r="AI303" s="15">
        <f t="shared" si="140"/>
        <v>187.00572582867377</v>
      </c>
      <c r="AJ303" s="15">
        <f t="shared" si="141"/>
        <v>376.12502868815102</v>
      </c>
      <c r="AL303" s="144">
        <f t="shared" si="142"/>
        <v>-11.996165345255573</v>
      </c>
      <c r="AM303" s="144">
        <f t="shared" si="143"/>
        <v>34.4044577455713</v>
      </c>
      <c r="AN303" s="144">
        <f t="shared" si="144"/>
        <v>-90.571015566423313</v>
      </c>
      <c r="AO303" s="144">
        <f t="shared" si="145"/>
        <v>34.69705405746808</v>
      </c>
      <c r="AP303" s="144">
        <f t="shared" si="146"/>
        <v>-33.46566910863951</v>
      </c>
      <c r="AR303" s="144">
        <f t="shared" si="130"/>
        <v>-12.095627180236548</v>
      </c>
      <c r="AS303" s="144">
        <f t="shared" si="131"/>
        <v>17.043218895574235</v>
      </c>
      <c r="AT303" s="144">
        <f t="shared" si="132"/>
        <v>-29.979999999999997</v>
      </c>
      <c r="AU303" s="144">
        <f t="shared" si="133"/>
        <v>-11.48</v>
      </c>
      <c r="AV303" s="144">
        <f t="shared" si="134"/>
        <v>-91.321952148661197</v>
      </c>
      <c r="AW303" s="144">
        <f t="shared" si="135"/>
        <v>49.701165016839184</v>
      </c>
      <c r="AX303" s="144">
        <f t="shared" si="150"/>
        <v>-78.133195416484327</v>
      </c>
      <c r="AZ303" s="15">
        <f t="shared" si="151"/>
        <v>-12.253129428186639</v>
      </c>
      <c r="BA303" s="15">
        <f t="shared" si="152"/>
        <v>-0.28795191032082562</v>
      </c>
      <c r="BB303" s="15">
        <f t="shared" si="153"/>
        <v>-29.8</v>
      </c>
      <c r="BC303" s="15">
        <f t="shared" si="154"/>
        <v>-11.42</v>
      </c>
      <c r="BD303" s="15">
        <f t="shared" si="155"/>
        <v>-53.761081338507459</v>
      </c>
    </row>
    <row r="304" spans="1:56">
      <c r="F304" s="17"/>
      <c r="T304" s="15"/>
      <c r="U304" s="21"/>
      <c r="V304" s="21"/>
      <c r="W304" s="21"/>
      <c r="AF304" s="12"/>
      <c r="AZ304" s="20"/>
      <c r="BA304" s="20"/>
      <c r="BB304" s="20"/>
      <c r="BC304" s="20"/>
      <c r="BD304" s="20"/>
    </row>
    <row r="305" spans="6:31">
      <c r="F305" s="17"/>
      <c r="T305" s="15"/>
      <c r="U305" s="21"/>
      <c r="V305" s="21"/>
      <c r="W305" s="21"/>
    </row>
    <row r="306" spans="6:31">
      <c r="F306" s="17"/>
    </row>
    <row r="307" spans="6:31">
      <c r="F307" s="17"/>
    </row>
    <row r="319" spans="6:31">
      <c r="S319" s="20"/>
      <c r="AB319" s="20"/>
      <c r="AC319" s="20"/>
      <c r="AD319" s="20"/>
      <c r="AE319" s="20"/>
    </row>
    <row r="320" spans="6:31">
      <c r="S320" s="20"/>
      <c r="AB320" s="20"/>
      <c r="AC320" s="20"/>
      <c r="AD320" s="20"/>
      <c r="AE320" s="20"/>
    </row>
    <row r="321" spans="19:31">
      <c r="S321" s="20"/>
      <c r="T321" s="20"/>
      <c r="U321" s="20"/>
      <c r="V321" s="20"/>
      <c r="W321" s="20"/>
      <c r="AB321" s="20"/>
      <c r="AC321" s="20"/>
      <c r="AD321" s="20"/>
      <c r="AE321" s="20"/>
    </row>
    <row r="322" spans="19:31">
      <c r="S322" s="20"/>
      <c r="T322" s="20"/>
      <c r="U322" s="20"/>
      <c r="V322" s="20"/>
      <c r="W322" s="20"/>
      <c r="AB322" s="20"/>
      <c r="AC322" s="20"/>
      <c r="AD322" s="20"/>
      <c r="AE322" s="20"/>
    </row>
    <row r="323" spans="19:31">
      <c r="S323" s="20"/>
      <c r="T323" s="20"/>
      <c r="U323" s="20"/>
      <c r="V323" s="20"/>
      <c r="W323" s="20"/>
      <c r="AB323" s="20"/>
      <c r="AC323" s="20"/>
      <c r="AD323" s="20"/>
      <c r="AE323" s="20"/>
    </row>
    <row r="324" spans="19:31">
      <c r="S324" s="20"/>
      <c r="T324" s="20"/>
      <c r="U324" s="20"/>
      <c r="V324" s="20"/>
      <c r="W324" s="20"/>
      <c r="AB324" s="20"/>
      <c r="AC324" s="20"/>
      <c r="AD324" s="20"/>
      <c r="AE324" s="20"/>
    </row>
    <row r="325" spans="19:31">
      <c r="T325" s="20"/>
      <c r="U325" s="20"/>
      <c r="V325" s="20"/>
      <c r="W325" s="20"/>
    </row>
    <row r="326" spans="19:31">
      <c r="T326" s="20"/>
      <c r="U326" s="20"/>
      <c r="V326" s="20"/>
      <c r="W326" s="20"/>
    </row>
  </sheetData>
  <autoFilter ref="A10:BD10" xr:uid="{89FA2009-52EA-47E3-9231-A8884B148C6D}"/>
  <phoneticPr fontId="37" type="noConversion"/>
  <conditionalFormatting sqref="G11:I302">
    <cfRule type="cellIs" dxfId="0" priority="2" operator="lessThan">
      <formula>0</formula>
    </cfRule>
  </conditionalFormatting>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894D9-F40C-4D4B-A6DD-2BD2E7E6E0FD}">
  <dimension ref="A1:F383"/>
  <sheetViews>
    <sheetView workbookViewId="0">
      <pane ySplit="9" topLeftCell="A10" activePane="bottomLeft" state="frozen"/>
      <selection pane="bottomLeft"/>
    </sheetView>
  </sheetViews>
  <sheetFormatPr defaultRowHeight="13.5"/>
  <cols>
    <col min="1" max="1" width="10.7109375" style="19" customWidth="1"/>
    <col min="2" max="2" width="37.7109375" style="19" bestFit="1" customWidth="1"/>
    <col min="3" max="4" width="10.85546875" style="19" bestFit="1" customWidth="1"/>
    <col min="5" max="5" width="11.85546875" style="19" bestFit="1" customWidth="1"/>
    <col min="6" max="6" width="11.85546875" bestFit="1" customWidth="1"/>
  </cols>
  <sheetData>
    <row r="1" spans="1:6" ht="30.75">
      <c r="A1" s="168" t="s">
        <v>618</v>
      </c>
    </row>
    <row r="2" spans="1:6" ht="15">
      <c r="A2" s="489" t="s">
        <v>621</v>
      </c>
      <c r="B2" s="40"/>
    </row>
    <row r="3" spans="1:6" ht="15">
      <c r="A3" s="489" t="s">
        <v>619</v>
      </c>
      <c r="B3" s="40"/>
    </row>
    <row r="4" spans="1:6" ht="15">
      <c r="A4" s="489" t="s">
        <v>620</v>
      </c>
    </row>
    <row r="5" spans="1:6" ht="15.75">
      <c r="A5" s="81"/>
      <c r="B5" s="445"/>
    </row>
    <row r="6" spans="1:6" ht="19.5">
      <c r="A6" s="170"/>
    </row>
    <row r="7" spans="1:6" ht="18.75">
      <c r="A7" s="171"/>
    </row>
    <row r="9" spans="1:6" ht="16.5">
      <c r="A9" s="37" t="s">
        <v>480</v>
      </c>
      <c r="B9" s="29" t="s">
        <v>11</v>
      </c>
      <c r="C9" s="176" t="s">
        <v>481</v>
      </c>
      <c r="D9" s="176" t="s">
        <v>403</v>
      </c>
      <c r="E9" s="176" t="s">
        <v>482</v>
      </c>
      <c r="F9" s="176" t="s">
        <v>483</v>
      </c>
    </row>
    <row r="10" spans="1:6" ht="16.5">
      <c r="A10" s="18"/>
      <c r="B10" s="9" t="s">
        <v>404</v>
      </c>
      <c r="C10" s="20"/>
      <c r="D10" s="20"/>
      <c r="E10" s="20"/>
      <c r="F10" s="21">
        <v>18992555.536899108</v>
      </c>
    </row>
    <row r="11" spans="1:6" ht="16.5">
      <c r="A11" s="13">
        <v>5</v>
      </c>
      <c r="B11" s="9" t="s">
        <v>23</v>
      </c>
      <c r="C11" s="20">
        <v>3166613.7293999982</v>
      </c>
      <c r="D11" s="20">
        <v>0</v>
      </c>
      <c r="E11" s="14">
        <v>606919.01820000005</v>
      </c>
      <c r="F11" s="172">
        <v>2559694.7111999979</v>
      </c>
    </row>
    <row r="12" spans="1:6" ht="16.5">
      <c r="A12" s="13">
        <v>9</v>
      </c>
      <c r="B12" s="9" t="s">
        <v>24</v>
      </c>
      <c r="C12" s="20">
        <v>145103.81910000002</v>
      </c>
      <c r="D12" s="20">
        <v>0</v>
      </c>
      <c r="E12" s="14">
        <v>38422.091100000005</v>
      </c>
      <c r="F12" s="172">
        <v>106681.72800000002</v>
      </c>
    </row>
    <row r="13" spans="1:6" ht="16.5">
      <c r="A13" s="13">
        <v>10</v>
      </c>
      <c r="B13" s="9" t="s">
        <v>25</v>
      </c>
      <c r="C13" s="20">
        <v>196777.78109999999</v>
      </c>
      <c r="D13" s="20">
        <v>0</v>
      </c>
      <c r="E13" s="14">
        <v>188359.92600000001</v>
      </c>
      <c r="F13" s="172">
        <v>8417.8550999999861</v>
      </c>
    </row>
    <row r="14" spans="1:6" ht="16.5">
      <c r="A14" s="13">
        <v>16</v>
      </c>
      <c r="B14" s="9" t="s">
        <v>26</v>
      </c>
      <c r="C14" s="20">
        <v>701932.43220000004</v>
      </c>
      <c r="D14" s="20">
        <v>0</v>
      </c>
      <c r="E14" s="14">
        <v>245901.38303999999</v>
      </c>
      <c r="F14" s="172">
        <v>456031.04916000005</v>
      </c>
    </row>
    <row r="15" spans="1:6" ht="16.5">
      <c r="A15" s="13">
        <v>18</v>
      </c>
      <c r="B15" s="9" t="s">
        <v>27</v>
      </c>
      <c r="C15" s="20">
        <v>922046.8413000002</v>
      </c>
      <c r="D15" s="20">
        <v>0</v>
      </c>
      <c r="E15" s="14">
        <v>316711.38</v>
      </c>
      <c r="F15" s="172">
        <v>605335.4613000002</v>
      </c>
    </row>
    <row r="16" spans="1:6" ht="16.5">
      <c r="A16" s="13">
        <v>19</v>
      </c>
      <c r="B16" s="9" t="s">
        <v>28</v>
      </c>
      <c r="C16" s="20">
        <v>218530.85220000002</v>
      </c>
      <c r="D16" s="20">
        <v>0</v>
      </c>
      <c r="E16" s="14">
        <v>143436.91710000002</v>
      </c>
      <c r="F16" s="172">
        <v>75093.935100000002</v>
      </c>
    </row>
    <row r="17" spans="1:6" ht="16.5">
      <c r="A17" s="13">
        <v>20</v>
      </c>
      <c r="B17" s="9" t="s">
        <v>29</v>
      </c>
      <c r="C17" s="20">
        <v>321795.43110000005</v>
      </c>
      <c r="D17" s="20">
        <v>0</v>
      </c>
      <c r="E17" s="14">
        <v>660093.19200000004</v>
      </c>
      <c r="F17" s="172">
        <v>-338297.76089999999</v>
      </c>
    </row>
    <row r="18" spans="1:6" ht="16.5">
      <c r="A18" s="13">
        <v>46</v>
      </c>
      <c r="B18" s="9" t="s">
        <v>30</v>
      </c>
      <c r="C18" s="20">
        <v>512072.29440000001</v>
      </c>
      <c r="D18" s="20">
        <v>0</v>
      </c>
      <c r="E18" s="14">
        <v>30004.236000000001</v>
      </c>
      <c r="F18" s="172">
        <v>482068.05840000004</v>
      </c>
    </row>
    <row r="19" spans="1:6" ht="16.5">
      <c r="A19" s="13">
        <v>47</v>
      </c>
      <c r="B19" s="9" t="s">
        <v>31</v>
      </c>
      <c r="C19" s="20">
        <v>0</v>
      </c>
      <c r="D19" s="20">
        <v>0</v>
      </c>
      <c r="E19" s="14">
        <v>65009.178</v>
      </c>
      <c r="F19" s="172">
        <v>-65009.178</v>
      </c>
    </row>
    <row r="20" spans="1:6" ht="16.5">
      <c r="A20" s="13">
        <v>49</v>
      </c>
      <c r="B20" s="9" t="s">
        <v>32</v>
      </c>
      <c r="C20" s="20">
        <v>3496993.7057999992</v>
      </c>
      <c r="D20" s="20">
        <v>0</v>
      </c>
      <c r="E20" s="14">
        <v>21477082.135859996</v>
      </c>
      <c r="F20" s="172">
        <v>-17980088.430059996</v>
      </c>
    </row>
    <row r="21" spans="1:6" ht="16.5">
      <c r="A21" s="13">
        <v>50</v>
      </c>
      <c r="B21" s="9" t="s">
        <v>33</v>
      </c>
      <c r="C21" s="20">
        <v>433477.8651</v>
      </c>
      <c r="D21" s="20">
        <v>0</v>
      </c>
      <c r="E21" s="14">
        <v>175891.49903999997</v>
      </c>
      <c r="F21" s="172">
        <v>257586.36606000003</v>
      </c>
    </row>
    <row r="22" spans="1:6" ht="16.5">
      <c r="A22" s="13">
        <v>51</v>
      </c>
      <c r="B22" s="9" t="s">
        <v>34</v>
      </c>
      <c r="C22" s="20">
        <v>378470.09910000011</v>
      </c>
      <c r="D22" s="20">
        <v>0</v>
      </c>
      <c r="E22" s="14">
        <v>385054.36200000002</v>
      </c>
      <c r="F22" s="172">
        <v>-6584.2628999999142</v>
      </c>
    </row>
    <row r="23" spans="1:6" ht="16.5">
      <c r="A23" s="13">
        <v>52</v>
      </c>
      <c r="B23" s="9" t="s">
        <v>35</v>
      </c>
      <c r="C23" s="20">
        <v>95096.759099999996</v>
      </c>
      <c r="D23" s="20">
        <v>0</v>
      </c>
      <c r="E23" s="14">
        <v>83428.445099999997</v>
      </c>
      <c r="F23" s="172">
        <v>11668.313999999998</v>
      </c>
    </row>
    <row r="24" spans="1:6" ht="16.5">
      <c r="A24" s="13">
        <v>61</v>
      </c>
      <c r="B24" s="9" t="s">
        <v>36</v>
      </c>
      <c r="C24" s="20">
        <v>781943.72820000025</v>
      </c>
      <c r="D24" s="20">
        <v>0</v>
      </c>
      <c r="E24" s="14">
        <v>441895.7202000001</v>
      </c>
      <c r="F24" s="172">
        <v>340048.00800000015</v>
      </c>
    </row>
    <row r="25" spans="1:6" ht="16.5">
      <c r="A25" s="13">
        <v>69</v>
      </c>
      <c r="B25" s="9" t="s">
        <v>37</v>
      </c>
      <c r="C25" s="20">
        <v>130018.356</v>
      </c>
      <c r="D25" s="20">
        <v>0</v>
      </c>
      <c r="E25" s="14">
        <v>151854.77220000001</v>
      </c>
      <c r="F25" s="172">
        <v>-21836.416200000007</v>
      </c>
    </row>
    <row r="26" spans="1:6" ht="16.5">
      <c r="A26" s="13">
        <v>71</v>
      </c>
      <c r="B26" s="9" t="s">
        <v>38</v>
      </c>
      <c r="C26" s="20">
        <v>253369.10400000002</v>
      </c>
      <c r="D26" s="20">
        <v>0</v>
      </c>
      <c r="E26" s="14">
        <v>223531.55820000003</v>
      </c>
      <c r="F26" s="172">
        <v>29837.545799999993</v>
      </c>
    </row>
    <row r="27" spans="1:6" ht="16.5">
      <c r="A27" s="13">
        <v>72</v>
      </c>
      <c r="B27" s="9" t="s">
        <v>39</v>
      </c>
      <c r="C27" s="20">
        <v>0</v>
      </c>
      <c r="D27" s="20">
        <v>0</v>
      </c>
      <c r="E27" s="14">
        <v>26670.432000000001</v>
      </c>
      <c r="F27" s="172">
        <v>-26670.432000000001</v>
      </c>
    </row>
    <row r="28" spans="1:6" ht="16.5">
      <c r="A28" s="13">
        <v>74</v>
      </c>
      <c r="B28" s="9" t="s">
        <v>40</v>
      </c>
      <c r="C28" s="20">
        <v>68342.982000000004</v>
      </c>
      <c r="D28" s="20">
        <v>0</v>
      </c>
      <c r="E28" s="14">
        <v>0</v>
      </c>
      <c r="F28" s="172">
        <v>68342.982000000004</v>
      </c>
    </row>
    <row r="29" spans="1:6" ht="16.5">
      <c r="A29" s="13">
        <v>75</v>
      </c>
      <c r="B29" s="9" t="s">
        <v>41</v>
      </c>
      <c r="C29" s="20">
        <v>385387.74240000005</v>
      </c>
      <c r="D29" s="20">
        <v>0</v>
      </c>
      <c r="E29" s="14">
        <v>336364.15457999997</v>
      </c>
      <c r="F29" s="172">
        <v>49023.587820000073</v>
      </c>
    </row>
    <row r="30" spans="1:6" ht="16.5">
      <c r="A30" s="13">
        <v>77</v>
      </c>
      <c r="B30" s="9" t="s">
        <v>42</v>
      </c>
      <c r="C30" s="20">
        <v>133352.16</v>
      </c>
      <c r="D30" s="20">
        <v>0</v>
      </c>
      <c r="E30" s="14">
        <v>119516.87340000001</v>
      </c>
      <c r="F30" s="172">
        <v>13835.286599999992</v>
      </c>
    </row>
    <row r="31" spans="1:6" ht="16.5">
      <c r="A31" s="13">
        <v>78</v>
      </c>
      <c r="B31" s="9" t="s">
        <v>43</v>
      </c>
      <c r="C31" s="20">
        <v>145020.47399999999</v>
      </c>
      <c r="D31" s="20">
        <v>0</v>
      </c>
      <c r="E31" s="14">
        <v>110015.53200000001</v>
      </c>
      <c r="F31" s="172">
        <v>35004.941999999981</v>
      </c>
    </row>
    <row r="32" spans="1:6" ht="16.5">
      <c r="A32" s="13">
        <v>79</v>
      </c>
      <c r="B32" s="9" t="s">
        <v>44</v>
      </c>
      <c r="C32" s="20">
        <v>336797.54910000012</v>
      </c>
      <c r="D32" s="20">
        <v>0</v>
      </c>
      <c r="E32" s="14">
        <v>290040.94799999997</v>
      </c>
      <c r="F32" s="172">
        <v>46756.601100000145</v>
      </c>
    </row>
    <row r="33" spans="1:6" ht="16.5">
      <c r="A33" s="13">
        <v>81</v>
      </c>
      <c r="B33" s="9" t="s">
        <v>45</v>
      </c>
      <c r="C33" s="20">
        <v>16669.02</v>
      </c>
      <c r="D33" s="20">
        <v>0</v>
      </c>
      <c r="E33" s="14">
        <v>178358.51400000002</v>
      </c>
      <c r="F33" s="172">
        <v>-161689.49400000004</v>
      </c>
    </row>
    <row r="34" spans="1:6" ht="16.5">
      <c r="A34" s="13">
        <v>82</v>
      </c>
      <c r="B34" s="9" t="s">
        <v>46</v>
      </c>
      <c r="C34" s="20">
        <v>215030.35800000004</v>
      </c>
      <c r="D34" s="20">
        <v>0</v>
      </c>
      <c r="E34" s="14">
        <v>214313.59014000004</v>
      </c>
      <c r="F34" s="172">
        <v>716.76785999999265</v>
      </c>
    </row>
    <row r="35" spans="1:6" ht="16.5">
      <c r="A35" s="13">
        <v>86</v>
      </c>
      <c r="B35" s="9" t="s">
        <v>47</v>
      </c>
      <c r="C35" s="20">
        <v>630338.99129999988</v>
      </c>
      <c r="D35" s="20">
        <v>0</v>
      </c>
      <c r="E35" s="14">
        <v>608502.57510000002</v>
      </c>
      <c r="F35" s="172">
        <v>21836.416199999861</v>
      </c>
    </row>
    <row r="36" spans="1:6" ht="16.5">
      <c r="A36" s="13">
        <v>90</v>
      </c>
      <c r="B36" s="9" t="s">
        <v>48</v>
      </c>
      <c r="C36" s="20">
        <v>40005.648000000001</v>
      </c>
      <c r="D36" s="20">
        <v>0</v>
      </c>
      <c r="E36" s="14">
        <v>65009.178000000007</v>
      </c>
      <c r="F36" s="172">
        <v>-25003.530000000006</v>
      </c>
    </row>
    <row r="37" spans="1:6" ht="16.5">
      <c r="A37" s="13">
        <v>91</v>
      </c>
      <c r="B37" s="9" t="s">
        <v>49</v>
      </c>
      <c r="C37" s="20">
        <v>5274161.2730999999</v>
      </c>
      <c r="D37" s="20">
        <v>0</v>
      </c>
      <c r="E37" s="14">
        <v>118899191.19558603</v>
      </c>
      <c r="F37" s="172">
        <v>-113625029.92248602</v>
      </c>
    </row>
    <row r="38" spans="1:6" ht="16.5">
      <c r="A38" s="13">
        <v>92</v>
      </c>
      <c r="B38" s="9" t="s">
        <v>50</v>
      </c>
      <c r="C38" s="20">
        <v>4091244.2687999993</v>
      </c>
      <c r="D38" s="20">
        <v>0</v>
      </c>
      <c r="E38" s="14">
        <v>11155134.882671995</v>
      </c>
      <c r="F38" s="172">
        <v>-7063890.6138719954</v>
      </c>
    </row>
    <row r="39" spans="1:6" ht="16.5">
      <c r="A39" s="13">
        <v>97</v>
      </c>
      <c r="B39" s="9" t="s">
        <v>51</v>
      </c>
      <c r="C39" s="20">
        <v>160022.592</v>
      </c>
      <c r="D39" s="20">
        <v>0</v>
      </c>
      <c r="E39" s="14">
        <v>147054.09443999999</v>
      </c>
      <c r="F39" s="172">
        <v>12968.497560000018</v>
      </c>
    </row>
    <row r="40" spans="1:6" ht="16.5">
      <c r="A40" s="13">
        <v>98</v>
      </c>
      <c r="B40" s="9" t="s">
        <v>52</v>
      </c>
      <c r="C40" s="20">
        <v>1305517.6464</v>
      </c>
      <c r="D40" s="20">
        <v>0</v>
      </c>
      <c r="E40" s="14">
        <v>3791818.6625399995</v>
      </c>
      <c r="F40" s="172">
        <v>-2486301.0161399995</v>
      </c>
    </row>
    <row r="41" spans="1:6" ht="16.5">
      <c r="A41" s="13">
        <v>102</v>
      </c>
      <c r="B41" s="9" t="s">
        <v>53</v>
      </c>
      <c r="C41" s="20">
        <v>330296.63130000001</v>
      </c>
      <c r="D41" s="20">
        <v>0</v>
      </c>
      <c r="E41" s="14">
        <v>150021.18</v>
      </c>
      <c r="F41" s="172">
        <v>180275.45130000002</v>
      </c>
    </row>
    <row r="42" spans="1:6" ht="16.5">
      <c r="A42" s="13">
        <v>103</v>
      </c>
      <c r="B42" s="9" t="s">
        <v>54</v>
      </c>
      <c r="C42" s="20">
        <v>93346.512000000017</v>
      </c>
      <c r="D42" s="20">
        <v>0</v>
      </c>
      <c r="E42" s="14">
        <v>48340.158000000003</v>
      </c>
      <c r="F42" s="172">
        <v>45006.354000000014</v>
      </c>
    </row>
    <row r="43" spans="1:6" ht="16.5">
      <c r="A43" s="13">
        <v>105</v>
      </c>
      <c r="B43" s="9" t="s">
        <v>55</v>
      </c>
      <c r="C43" s="20">
        <v>8334.51</v>
      </c>
      <c r="D43" s="20">
        <v>0</v>
      </c>
      <c r="E43" s="14">
        <v>26670.432000000001</v>
      </c>
      <c r="F43" s="172">
        <v>-18335.921999999999</v>
      </c>
    </row>
    <row r="44" spans="1:6" ht="16.5">
      <c r="A44" s="13">
        <v>106</v>
      </c>
      <c r="B44" s="9" t="s">
        <v>56</v>
      </c>
      <c r="C44" s="20">
        <v>1018810.5024000002</v>
      </c>
      <c r="D44" s="20">
        <v>0</v>
      </c>
      <c r="E44" s="14">
        <v>1231523.8666200005</v>
      </c>
      <c r="F44" s="172">
        <v>-212713.36422000022</v>
      </c>
    </row>
    <row r="45" spans="1:6" ht="16.5">
      <c r="A45" s="13">
        <v>108</v>
      </c>
      <c r="B45" s="9" t="s">
        <v>57</v>
      </c>
      <c r="C45" s="20">
        <v>323378.98800000001</v>
      </c>
      <c r="D45" s="20">
        <v>0</v>
      </c>
      <c r="E45" s="14">
        <v>285123.5871</v>
      </c>
      <c r="F45" s="172">
        <v>38255.400900000008</v>
      </c>
    </row>
    <row r="46" spans="1:6" ht="16.5">
      <c r="A46" s="13">
        <v>109</v>
      </c>
      <c r="B46" s="9" t="s">
        <v>58</v>
      </c>
      <c r="C46" s="20">
        <v>1385945.6679000005</v>
      </c>
      <c r="D46" s="20">
        <v>0</v>
      </c>
      <c r="E46" s="14">
        <v>1255943.9809200002</v>
      </c>
      <c r="F46" s="172">
        <v>130001.68698000023</v>
      </c>
    </row>
    <row r="47" spans="1:6" ht="16.5">
      <c r="A47" s="13">
        <v>111</v>
      </c>
      <c r="B47" s="9" t="s">
        <v>59</v>
      </c>
      <c r="C47" s="20">
        <v>460231.64220000006</v>
      </c>
      <c r="D47" s="20">
        <v>0</v>
      </c>
      <c r="E47" s="14">
        <v>317744.85924000008</v>
      </c>
      <c r="F47" s="172">
        <v>142486.78295999998</v>
      </c>
    </row>
    <row r="48" spans="1:6" ht="16.5">
      <c r="A48" s="13">
        <v>139</v>
      </c>
      <c r="B48" s="9" t="s">
        <v>60</v>
      </c>
      <c r="C48" s="20">
        <v>300125.70510000014</v>
      </c>
      <c r="D48" s="20">
        <v>0</v>
      </c>
      <c r="E48" s="14">
        <v>160105.93710000004</v>
      </c>
      <c r="F48" s="172">
        <v>140019.7680000001</v>
      </c>
    </row>
    <row r="49" spans="1:6" ht="16.5">
      <c r="A49" s="13">
        <v>140</v>
      </c>
      <c r="B49" s="9" t="s">
        <v>61</v>
      </c>
      <c r="C49" s="20">
        <v>551994.59730000002</v>
      </c>
      <c r="D49" s="20">
        <v>0</v>
      </c>
      <c r="E49" s="14">
        <v>637956.7334400001</v>
      </c>
      <c r="F49" s="172">
        <v>-85962.136140000075</v>
      </c>
    </row>
    <row r="50" spans="1:6" ht="16.5">
      <c r="A50" s="13">
        <v>142</v>
      </c>
      <c r="B50" s="9" t="s">
        <v>62</v>
      </c>
      <c r="C50" s="20">
        <v>690264.11820000026</v>
      </c>
      <c r="D50" s="20">
        <v>0</v>
      </c>
      <c r="E50" s="14">
        <v>135969.19613999999</v>
      </c>
      <c r="F50" s="172">
        <v>554294.92206000024</v>
      </c>
    </row>
    <row r="51" spans="1:6" ht="16.5">
      <c r="A51" s="13">
        <v>143</v>
      </c>
      <c r="B51" s="9" t="s">
        <v>63</v>
      </c>
      <c r="C51" s="20">
        <v>303459.50910000002</v>
      </c>
      <c r="D51" s="20">
        <v>0</v>
      </c>
      <c r="E51" s="14">
        <v>152721.56123999998</v>
      </c>
      <c r="F51" s="172">
        <v>150737.94786000004</v>
      </c>
    </row>
    <row r="52" spans="1:6" ht="16.5">
      <c r="A52" s="13">
        <v>145</v>
      </c>
      <c r="B52" s="9" t="s">
        <v>64</v>
      </c>
      <c r="C52" s="20">
        <v>512155.63950000005</v>
      </c>
      <c r="D52" s="20">
        <v>0</v>
      </c>
      <c r="E52" s="14">
        <v>248451.74310000002</v>
      </c>
      <c r="F52" s="172">
        <v>263703.89640000003</v>
      </c>
    </row>
    <row r="53" spans="1:6" ht="16.5">
      <c r="A53" s="13">
        <v>146</v>
      </c>
      <c r="B53" s="9" t="s">
        <v>65</v>
      </c>
      <c r="C53" s="20">
        <v>201945.17730000001</v>
      </c>
      <c r="D53" s="20">
        <v>0</v>
      </c>
      <c r="E53" s="14">
        <v>65092.523099999999</v>
      </c>
      <c r="F53" s="172">
        <v>136852.65420000002</v>
      </c>
    </row>
    <row r="54" spans="1:6" ht="16.5">
      <c r="A54" s="13">
        <v>148</v>
      </c>
      <c r="B54" s="9" t="s">
        <v>66</v>
      </c>
      <c r="C54" s="20">
        <v>118516.7322</v>
      </c>
      <c r="D54" s="20">
        <v>0</v>
      </c>
      <c r="E54" s="14">
        <v>186693.024</v>
      </c>
      <c r="F54" s="172">
        <v>-68176.291800000006</v>
      </c>
    </row>
    <row r="55" spans="1:6" ht="16.5">
      <c r="A55" s="13">
        <v>149</v>
      </c>
      <c r="B55" s="9" t="s">
        <v>67</v>
      </c>
      <c r="C55" s="20">
        <v>55007.766000000003</v>
      </c>
      <c r="D55" s="20">
        <v>0</v>
      </c>
      <c r="E55" s="14">
        <v>2635622.0973</v>
      </c>
      <c r="F55" s="172">
        <v>-2580614.3313000002</v>
      </c>
    </row>
    <row r="56" spans="1:6" ht="16.5">
      <c r="A56" s="13">
        <v>151</v>
      </c>
      <c r="B56" s="9" t="s">
        <v>68</v>
      </c>
      <c r="C56" s="20">
        <v>43339.452000000005</v>
      </c>
      <c r="D56" s="20">
        <v>0</v>
      </c>
      <c r="E56" s="14">
        <v>31754.483100000001</v>
      </c>
      <c r="F56" s="172">
        <v>11584.968900000003</v>
      </c>
    </row>
    <row r="57" spans="1:6" ht="16.5">
      <c r="A57" s="13">
        <v>152</v>
      </c>
      <c r="B57" s="9" t="s">
        <v>69</v>
      </c>
      <c r="C57" s="20">
        <v>528491.27910000016</v>
      </c>
      <c r="D57" s="20">
        <v>0</v>
      </c>
      <c r="E57" s="14">
        <v>131768.60310000001</v>
      </c>
      <c r="F57" s="172">
        <v>396722.67600000015</v>
      </c>
    </row>
    <row r="58" spans="1:6" ht="16.5">
      <c r="A58" s="13">
        <v>153</v>
      </c>
      <c r="B58" s="9" t="s">
        <v>70</v>
      </c>
      <c r="C58" s="20">
        <v>563662.91130000004</v>
      </c>
      <c r="D58" s="20">
        <v>0</v>
      </c>
      <c r="E58" s="14">
        <v>1493477.5159199999</v>
      </c>
      <c r="F58" s="172">
        <v>-929814.60461999988</v>
      </c>
    </row>
    <row r="59" spans="1:6" ht="16.5">
      <c r="A59" s="13">
        <v>165</v>
      </c>
      <c r="B59" s="9" t="s">
        <v>71</v>
      </c>
      <c r="C59" s="20">
        <v>856870.97310000029</v>
      </c>
      <c r="D59" s="20">
        <v>0</v>
      </c>
      <c r="E59" s="14">
        <v>503404.40400000016</v>
      </c>
      <c r="F59" s="172">
        <v>353466.56910000014</v>
      </c>
    </row>
    <row r="60" spans="1:6" ht="16.5">
      <c r="A60" s="13">
        <v>167</v>
      </c>
      <c r="B60" s="9" t="s">
        <v>72</v>
      </c>
      <c r="C60" s="20">
        <v>1014226.5219000001</v>
      </c>
      <c r="D60" s="20">
        <v>0</v>
      </c>
      <c r="E60" s="14">
        <v>12146348.155559996</v>
      </c>
      <c r="F60" s="172">
        <v>-11132121.633659996</v>
      </c>
    </row>
    <row r="61" spans="1:6" ht="16.5">
      <c r="A61" s="13">
        <v>169</v>
      </c>
      <c r="B61" s="9" t="s">
        <v>73</v>
      </c>
      <c r="C61" s="20">
        <v>168440.44710000002</v>
      </c>
      <c r="D61" s="20">
        <v>0</v>
      </c>
      <c r="E61" s="14">
        <v>238366.98600000003</v>
      </c>
      <c r="F61" s="172">
        <v>-69926.538900000014</v>
      </c>
    </row>
    <row r="62" spans="1:6" ht="16.5">
      <c r="A62" s="13">
        <v>171</v>
      </c>
      <c r="B62" s="9" t="s">
        <v>74</v>
      </c>
      <c r="C62" s="20">
        <v>108348.63000000002</v>
      </c>
      <c r="D62" s="20">
        <v>0</v>
      </c>
      <c r="E62" s="14">
        <v>73343.687999999995</v>
      </c>
      <c r="F62" s="172">
        <v>35004.942000000025</v>
      </c>
    </row>
    <row r="63" spans="1:6" ht="16.5">
      <c r="A63" s="13">
        <v>172</v>
      </c>
      <c r="B63" s="9" t="s">
        <v>75</v>
      </c>
      <c r="C63" s="20">
        <v>510238.70220000006</v>
      </c>
      <c r="D63" s="20">
        <v>0</v>
      </c>
      <c r="E63" s="14">
        <v>375719.7108</v>
      </c>
      <c r="F63" s="172">
        <v>134518.99140000006</v>
      </c>
    </row>
    <row r="64" spans="1:6" ht="16.5">
      <c r="A64" s="13">
        <v>176</v>
      </c>
      <c r="B64" s="9" t="s">
        <v>76</v>
      </c>
      <c r="C64" s="20">
        <v>53340.864000000001</v>
      </c>
      <c r="D64" s="20">
        <v>0</v>
      </c>
      <c r="E64" s="14">
        <v>293541.44220000005</v>
      </c>
      <c r="F64" s="172">
        <v>-240200.57820000005</v>
      </c>
    </row>
    <row r="65" spans="1:6" ht="16.5">
      <c r="A65" s="13">
        <v>177</v>
      </c>
      <c r="B65" s="9" t="s">
        <v>77</v>
      </c>
      <c r="C65" s="20">
        <v>306960.00330000004</v>
      </c>
      <c r="D65" s="20">
        <v>0</v>
      </c>
      <c r="E65" s="14">
        <v>53340.864000000001</v>
      </c>
      <c r="F65" s="172">
        <v>253619.13930000004</v>
      </c>
    </row>
    <row r="66" spans="1:6" ht="16.5">
      <c r="A66" s="13">
        <v>178</v>
      </c>
      <c r="B66" s="9" t="s">
        <v>78</v>
      </c>
      <c r="C66" s="20">
        <v>175108.05510000003</v>
      </c>
      <c r="D66" s="20">
        <v>0</v>
      </c>
      <c r="E66" s="14">
        <v>158355.69</v>
      </c>
      <c r="F66" s="172">
        <v>16752.365100000025</v>
      </c>
    </row>
    <row r="67" spans="1:6" ht="16.5">
      <c r="A67" s="13">
        <v>179</v>
      </c>
      <c r="B67" s="9" t="s">
        <v>79</v>
      </c>
      <c r="C67" s="20">
        <v>1406031.8370000005</v>
      </c>
      <c r="D67" s="20">
        <v>0</v>
      </c>
      <c r="E67" s="14">
        <v>14204088.667499993</v>
      </c>
      <c r="F67" s="172">
        <v>-12798056.830499992</v>
      </c>
    </row>
    <row r="68" spans="1:6" ht="16.5">
      <c r="A68" s="13">
        <v>181</v>
      </c>
      <c r="B68" s="9" t="s">
        <v>80</v>
      </c>
      <c r="C68" s="20">
        <v>21669.726000000002</v>
      </c>
      <c r="D68" s="20">
        <v>0</v>
      </c>
      <c r="E68" s="14">
        <v>53340.864000000001</v>
      </c>
      <c r="F68" s="172">
        <v>-31671.137999999999</v>
      </c>
    </row>
    <row r="69" spans="1:6" ht="16.5">
      <c r="A69" s="13">
        <v>182</v>
      </c>
      <c r="B69" s="9" t="s">
        <v>81</v>
      </c>
      <c r="C69" s="20">
        <v>483818.30550000002</v>
      </c>
      <c r="D69" s="20">
        <v>0</v>
      </c>
      <c r="E69" s="14">
        <v>543226.69278000004</v>
      </c>
      <c r="F69" s="172">
        <v>-59408.387280000024</v>
      </c>
    </row>
    <row r="70" spans="1:6" ht="16.5">
      <c r="A70" s="13">
        <v>186</v>
      </c>
      <c r="B70" s="9" t="s">
        <v>82</v>
      </c>
      <c r="C70" s="20">
        <v>940466.10840000003</v>
      </c>
      <c r="D70" s="20">
        <v>0</v>
      </c>
      <c r="E70" s="14">
        <v>4138100.8840199998</v>
      </c>
      <c r="F70" s="172">
        <v>-3197634.7756199995</v>
      </c>
    </row>
    <row r="71" spans="1:6" ht="16.5">
      <c r="A71" s="13">
        <v>202</v>
      </c>
      <c r="B71" s="9" t="s">
        <v>83</v>
      </c>
      <c r="C71" s="20">
        <v>1093987.7826000003</v>
      </c>
      <c r="D71" s="20">
        <v>0</v>
      </c>
      <c r="E71" s="14">
        <v>4728450.8963400004</v>
      </c>
      <c r="F71" s="172">
        <v>-3634463.1137399999</v>
      </c>
    </row>
    <row r="72" spans="1:6" ht="16.5">
      <c r="A72" s="13">
        <v>204</v>
      </c>
      <c r="B72" s="9" t="s">
        <v>84</v>
      </c>
      <c r="C72" s="20">
        <v>55007.766000000003</v>
      </c>
      <c r="D72" s="20">
        <v>0</v>
      </c>
      <c r="E72" s="14">
        <v>884624.89140000008</v>
      </c>
      <c r="F72" s="172">
        <v>-829617.12540000002</v>
      </c>
    </row>
    <row r="73" spans="1:6" ht="16.5">
      <c r="A73" s="13">
        <v>205</v>
      </c>
      <c r="B73" s="9" t="s">
        <v>85</v>
      </c>
      <c r="C73" s="20">
        <v>480734.5368</v>
      </c>
      <c r="D73" s="20">
        <v>0</v>
      </c>
      <c r="E73" s="14">
        <v>396722.67600000009</v>
      </c>
      <c r="F73" s="172">
        <v>84011.860799999908</v>
      </c>
    </row>
    <row r="74" spans="1:6" ht="16.5">
      <c r="A74" s="13">
        <v>208</v>
      </c>
      <c r="B74" s="9" t="s">
        <v>86</v>
      </c>
      <c r="C74" s="20">
        <v>176774.95710000003</v>
      </c>
      <c r="D74" s="20">
        <v>0</v>
      </c>
      <c r="E74" s="14">
        <v>136769.30910000001</v>
      </c>
      <c r="F74" s="172">
        <v>40005.648000000016</v>
      </c>
    </row>
    <row r="75" spans="1:6" ht="16.5">
      <c r="A75" s="13">
        <v>211</v>
      </c>
      <c r="B75" s="9" t="s">
        <v>87</v>
      </c>
      <c r="C75" s="20">
        <v>702099.12240000011</v>
      </c>
      <c r="D75" s="20">
        <v>0</v>
      </c>
      <c r="E75" s="14">
        <v>1814256.1368</v>
      </c>
      <c r="F75" s="172">
        <v>-1112157.0143999998</v>
      </c>
    </row>
    <row r="76" spans="1:6" ht="16.5">
      <c r="A76" s="13">
        <v>213</v>
      </c>
      <c r="B76" s="9" t="s">
        <v>88</v>
      </c>
      <c r="C76" s="20">
        <v>76677.491999999998</v>
      </c>
      <c r="D76" s="20">
        <v>0</v>
      </c>
      <c r="E76" s="14">
        <v>142853.50139999998</v>
      </c>
      <c r="F76" s="172">
        <v>-66176.009399999981</v>
      </c>
    </row>
    <row r="77" spans="1:6" ht="16.5">
      <c r="A77" s="13">
        <v>214</v>
      </c>
      <c r="B77" s="9" t="s">
        <v>89</v>
      </c>
      <c r="C77" s="20">
        <v>498653.73330000014</v>
      </c>
      <c r="D77" s="20">
        <v>0</v>
      </c>
      <c r="E77" s="14">
        <v>146770.72110000002</v>
      </c>
      <c r="F77" s="172">
        <v>351883.01220000011</v>
      </c>
    </row>
    <row r="78" spans="1:6" ht="16.5">
      <c r="A78" s="13">
        <v>216</v>
      </c>
      <c r="B78" s="9" t="s">
        <v>90</v>
      </c>
      <c r="C78" s="20">
        <v>61758.719100000002</v>
      </c>
      <c r="D78" s="20">
        <v>0</v>
      </c>
      <c r="E78" s="14">
        <v>43422.797100000003</v>
      </c>
      <c r="F78" s="172">
        <v>18335.921999999999</v>
      </c>
    </row>
    <row r="79" spans="1:6" ht="16.5">
      <c r="A79" s="13">
        <v>217</v>
      </c>
      <c r="B79" s="9" t="s">
        <v>91</v>
      </c>
      <c r="C79" s="20">
        <v>55007.766000000011</v>
      </c>
      <c r="D79" s="20">
        <v>0</v>
      </c>
      <c r="E79" s="14">
        <v>96930.351299999995</v>
      </c>
      <c r="F79" s="172">
        <v>-41922.585299999984</v>
      </c>
    </row>
    <row r="80" spans="1:6" ht="16.5">
      <c r="A80" s="13">
        <v>218</v>
      </c>
      <c r="B80" s="9" t="s">
        <v>92</v>
      </c>
      <c r="C80" s="20">
        <v>43506.142200000002</v>
      </c>
      <c r="D80" s="20">
        <v>0</v>
      </c>
      <c r="E80" s="14">
        <v>331713.49800000002</v>
      </c>
      <c r="F80" s="172">
        <v>-288207.35580000002</v>
      </c>
    </row>
    <row r="81" spans="1:6" ht="16.5">
      <c r="A81" s="13">
        <v>224</v>
      </c>
      <c r="B81" s="9" t="s">
        <v>93</v>
      </c>
      <c r="C81" s="20">
        <v>441729.03</v>
      </c>
      <c r="D81" s="20">
        <v>0</v>
      </c>
      <c r="E81" s="14">
        <v>126684.552</v>
      </c>
      <c r="F81" s="172">
        <v>315044.478</v>
      </c>
    </row>
    <row r="82" spans="1:6" ht="16.5">
      <c r="A82" s="13">
        <v>226</v>
      </c>
      <c r="B82" s="9" t="s">
        <v>94</v>
      </c>
      <c r="C82" s="20">
        <v>88429.151099999988</v>
      </c>
      <c r="D82" s="20">
        <v>0</v>
      </c>
      <c r="E82" s="14">
        <v>38338.745999999999</v>
      </c>
      <c r="F82" s="172">
        <v>50090.405099999989</v>
      </c>
    </row>
    <row r="83" spans="1:6" ht="16.5">
      <c r="A83" s="13">
        <v>230</v>
      </c>
      <c r="B83" s="9" t="s">
        <v>95</v>
      </c>
      <c r="C83" s="20">
        <v>61675.374000000003</v>
      </c>
      <c r="D83" s="20">
        <v>0</v>
      </c>
      <c r="E83" s="14">
        <v>55007.766000000003</v>
      </c>
      <c r="F83" s="172">
        <v>6667.6080000000002</v>
      </c>
    </row>
    <row r="84" spans="1:6" ht="16.5">
      <c r="A84" s="13">
        <v>231</v>
      </c>
      <c r="B84" s="9" t="s">
        <v>96</v>
      </c>
      <c r="C84" s="20">
        <v>96680.316000000006</v>
      </c>
      <c r="D84" s="20">
        <v>0</v>
      </c>
      <c r="E84" s="14">
        <v>478400.87400000001</v>
      </c>
      <c r="F84" s="172">
        <v>-381720.55800000002</v>
      </c>
    </row>
    <row r="85" spans="1:6" ht="16.5">
      <c r="A85" s="13">
        <v>232</v>
      </c>
      <c r="B85" s="9" t="s">
        <v>97</v>
      </c>
      <c r="C85" s="20">
        <v>278455.9791</v>
      </c>
      <c r="D85" s="20">
        <v>0</v>
      </c>
      <c r="E85" s="14">
        <v>268454.56710000004</v>
      </c>
      <c r="F85" s="172">
        <v>10001.411999999953</v>
      </c>
    </row>
    <row r="86" spans="1:6" ht="16.5">
      <c r="A86" s="13">
        <v>233</v>
      </c>
      <c r="B86" s="9" t="s">
        <v>98</v>
      </c>
      <c r="C86" s="20">
        <v>462065.23440000002</v>
      </c>
      <c r="D86" s="20">
        <v>0</v>
      </c>
      <c r="E86" s="14">
        <v>309543.70140000002</v>
      </c>
      <c r="F86" s="172">
        <v>152521.533</v>
      </c>
    </row>
    <row r="87" spans="1:6" ht="16.5">
      <c r="A87" s="13">
        <v>235</v>
      </c>
      <c r="B87" s="9" t="s">
        <v>99</v>
      </c>
      <c r="C87" s="20">
        <v>3685603.6671000002</v>
      </c>
      <c r="D87" s="20">
        <v>0</v>
      </c>
      <c r="E87" s="14">
        <v>982672.06703999999</v>
      </c>
      <c r="F87" s="172">
        <v>2702931.6000600001</v>
      </c>
    </row>
    <row r="88" spans="1:6" ht="16.5">
      <c r="A88" s="13">
        <v>236</v>
      </c>
      <c r="B88" s="9" t="s">
        <v>100</v>
      </c>
      <c r="C88" s="20">
        <v>330213.28620000003</v>
      </c>
      <c r="D88" s="20">
        <v>0</v>
      </c>
      <c r="E88" s="14">
        <v>30004.236000000001</v>
      </c>
      <c r="F88" s="172">
        <v>300209.05020000006</v>
      </c>
    </row>
    <row r="89" spans="1:6" ht="16.5">
      <c r="A89" s="13">
        <v>239</v>
      </c>
      <c r="B89" s="9" t="s">
        <v>101</v>
      </c>
      <c r="C89" s="20">
        <v>33338.04</v>
      </c>
      <c r="D89" s="20">
        <v>0</v>
      </c>
      <c r="E89" s="14">
        <v>46673.256000000008</v>
      </c>
      <c r="F89" s="172">
        <v>-13335.216000000008</v>
      </c>
    </row>
    <row r="90" spans="1:6" ht="16.5">
      <c r="A90" s="13">
        <v>240</v>
      </c>
      <c r="B90" s="9" t="s">
        <v>102</v>
      </c>
      <c r="C90" s="20">
        <v>356717.02799999999</v>
      </c>
      <c r="D90" s="20">
        <v>0</v>
      </c>
      <c r="E90" s="14">
        <v>562079.35440000007</v>
      </c>
      <c r="F90" s="172">
        <v>-205362.32640000008</v>
      </c>
    </row>
    <row r="91" spans="1:6" ht="16.5">
      <c r="A91" s="13">
        <v>241</v>
      </c>
      <c r="B91" s="9" t="s">
        <v>103</v>
      </c>
      <c r="C91" s="20">
        <v>448479.98309999995</v>
      </c>
      <c r="D91" s="20">
        <v>0</v>
      </c>
      <c r="E91" s="14">
        <v>113349.33600000001</v>
      </c>
      <c r="F91" s="172">
        <v>335130.64709999994</v>
      </c>
    </row>
    <row r="92" spans="1:6" ht="16.5">
      <c r="A92" s="13">
        <v>244</v>
      </c>
      <c r="B92" s="9" t="s">
        <v>104</v>
      </c>
      <c r="C92" s="20">
        <v>746938.78620000021</v>
      </c>
      <c r="D92" s="20">
        <v>0</v>
      </c>
      <c r="E92" s="14">
        <v>462115.24146000005</v>
      </c>
      <c r="F92" s="172">
        <v>284823.54474000016</v>
      </c>
    </row>
    <row r="93" spans="1:6" ht="16.5">
      <c r="A93" s="13">
        <v>245</v>
      </c>
      <c r="B93" s="9" t="s">
        <v>105</v>
      </c>
      <c r="C93" s="20">
        <v>696348.31050000014</v>
      </c>
      <c r="D93" s="20">
        <v>0</v>
      </c>
      <c r="E93" s="14">
        <v>2221930.3589400006</v>
      </c>
      <c r="F93" s="172">
        <v>-1525582.0484400005</v>
      </c>
    </row>
    <row r="94" spans="1:6" ht="16.5">
      <c r="A94" s="13">
        <v>249</v>
      </c>
      <c r="B94" s="9" t="s">
        <v>106</v>
      </c>
      <c r="C94" s="20">
        <v>136852.65419999999</v>
      </c>
      <c r="D94" s="20">
        <v>0</v>
      </c>
      <c r="E94" s="14">
        <v>143353.57199999999</v>
      </c>
      <c r="F94" s="172">
        <v>-6500.9177999999956</v>
      </c>
    </row>
    <row r="95" spans="1:6" ht="16.5">
      <c r="A95" s="13">
        <v>250</v>
      </c>
      <c r="B95" s="9" t="s">
        <v>107</v>
      </c>
      <c r="C95" s="20">
        <v>100097.4651</v>
      </c>
      <c r="D95" s="20">
        <v>0</v>
      </c>
      <c r="E95" s="14">
        <v>48423.503100000002</v>
      </c>
      <c r="F95" s="172">
        <v>51673.962</v>
      </c>
    </row>
    <row r="96" spans="1:6" ht="16.5">
      <c r="A96" s="13">
        <v>256</v>
      </c>
      <c r="B96" s="9" t="s">
        <v>108</v>
      </c>
      <c r="C96" s="20">
        <v>130018.356</v>
      </c>
      <c r="D96" s="20">
        <v>0</v>
      </c>
      <c r="E96" s="14">
        <v>21669.726000000002</v>
      </c>
      <c r="F96" s="172">
        <v>108348.63</v>
      </c>
    </row>
    <row r="97" spans="1:6" ht="16.5">
      <c r="A97" s="13">
        <v>257</v>
      </c>
      <c r="B97" s="9" t="s">
        <v>109</v>
      </c>
      <c r="C97" s="20">
        <v>1183917.1455000003</v>
      </c>
      <c r="D97" s="20">
        <v>0</v>
      </c>
      <c r="E97" s="14">
        <v>1725938.6681340006</v>
      </c>
      <c r="F97" s="172">
        <v>-542021.52263400028</v>
      </c>
    </row>
    <row r="98" spans="1:6" ht="16.5">
      <c r="A98" s="13">
        <v>260</v>
      </c>
      <c r="B98" s="9" t="s">
        <v>110</v>
      </c>
      <c r="C98" s="20">
        <v>283456.6851</v>
      </c>
      <c r="D98" s="20">
        <v>0</v>
      </c>
      <c r="E98" s="14">
        <v>355050.12600000005</v>
      </c>
      <c r="F98" s="172">
        <v>-71593.440900000045</v>
      </c>
    </row>
    <row r="99" spans="1:6" ht="16.5">
      <c r="A99" s="13">
        <v>261</v>
      </c>
      <c r="B99" s="9" t="s">
        <v>111</v>
      </c>
      <c r="C99" s="20">
        <v>158439.03510000001</v>
      </c>
      <c r="D99" s="20">
        <v>0</v>
      </c>
      <c r="E99" s="14">
        <v>320211.87420000002</v>
      </c>
      <c r="F99" s="172">
        <v>-161772.83910000001</v>
      </c>
    </row>
    <row r="100" spans="1:6" ht="16.5">
      <c r="A100" s="13">
        <v>263</v>
      </c>
      <c r="B100" s="9" t="s">
        <v>112</v>
      </c>
      <c r="C100" s="20">
        <v>385221.05219999998</v>
      </c>
      <c r="D100" s="20">
        <v>0</v>
      </c>
      <c r="E100" s="14">
        <v>151688.08199999999</v>
      </c>
      <c r="F100" s="172">
        <v>233532.97019999998</v>
      </c>
    </row>
    <row r="101" spans="1:6" ht="16.5">
      <c r="A101" s="13">
        <v>265</v>
      </c>
      <c r="B101" s="9" t="s">
        <v>113</v>
      </c>
      <c r="C101" s="20">
        <v>0</v>
      </c>
      <c r="D101" s="20">
        <v>0</v>
      </c>
      <c r="E101" s="14">
        <v>48423.503100000002</v>
      </c>
      <c r="F101" s="172">
        <v>-48423.503100000002</v>
      </c>
    </row>
    <row r="102" spans="1:6" ht="16.5">
      <c r="A102" s="13">
        <v>271</v>
      </c>
      <c r="B102" s="9" t="s">
        <v>114</v>
      </c>
      <c r="C102" s="20">
        <v>396722.67599999998</v>
      </c>
      <c r="D102" s="20">
        <v>0</v>
      </c>
      <c r="E102" s="14">
        <v>205195.63620000001</v>
      </c>
      <c r="F102" s="172">
        <v>191527.03979999997</v>
      </c>
    </row>
    <row r="103" spans="1:6" ht="16.5">
      <c r="A103" s="13">
        <v>272</v>
      </c>
      <c r="B103" s="9" t="s">
        <v>115</v>
      </c>
      <c r="C103" s="20">
        <v>977804.71320000011</v>
      </c>
      <c r="D103" s="20">
        <v>0</v>
      </c>
      <c r="E103" s="14">
        <v>834401.13414000021</v>
      </c>
      <c r="F103" s="172">
        <v>143403.5790599999</v>
      </c>
    </row>
    <row r="104" spans="1:6" ht="16.5">
      <c r="A104" s="13">
        <v>273</v>
      </c>
      <c r="B104" s="9" t="s">
        <v>116</v>
      </c>
      <c r="C104" s="20">
        <v>171774.25109999999</v>
      </c>
      <c r="D104" s="20">
        <v>0</v>
      </c>
      <c r="E104" s="14">
        <v>91679.61</v>
      </c>
      <c r="F104" s="172">
        <v>80094.641099999993</v>
      </c>
    </row>
    <row r="105" spans="1:6" ht="16.5">
      <c r="A105" s="13">
        <v>275</v>
      </c>
      <c r="B105" s="9" t="s">
        <v>117</v>
      </c>
      <c r="C105" s="20">
        <v>30004.236000000001</v>
      </c>
      <c r="D105" s="20">
        <v>0</v>
      </c>
      <c r="E105" s="14">
        <v>31754.483100000001</v>
      </c>
      <c r="F105" s="172">
        <v>-1750.2471000000005</v>
      </c>
    </row>
    <row r="106" spans="1:6" ht="16.5">
      <c r="A106" s="13">
        <v>276</v>
      </c>
      <c r="B106" s="9" t="s">
        <v>118</v>
      </c>
      <c r="C106" s="20">
        <v>505321.34130000003</v>
      </c>
      <c r="D106" s="20">
        <v>0</v>
      </c>
      <c r="E106" s="14">
        <v>783360.59490000014</v>
      </c>
      <c r="F106" s="172">
        <v>-278039.25360000011</v>
      </c>
    </row>
    <row r="107" spans="1:6" ht="16.5">
      <c r="A107" s="13">
        <v>280</v>
      </c>
      <c r="B107" s="9" t="s">
        <v>119</v>
      </c>
      <c r="C107" s="20">
        <v>21669.726000000002</v>
      </c>
      <c r="D107" s="20">
        <v>0</v>
      </c>
      <c r="E107" s="14">
        <v>960135.55200000003</v>
      </c>
      <c r="F107" s="172">
        <v>-938465.826</v>
      </c>
    </row>
    <row r="108" spans="1:6" ht="16.5">
      <c r="A108" s="13">
        <v>284</v>
      </c>
      <c r="B108" s="9" t="s">
        <v>120</v>
      </c>
      <c r="C108" s="20">
        <v>1420283.8491000002</v>
      </c>
      <c r="D108" s="20">
        <v>0</v>
      </c>
      <c r="E108" s="14">
        <v>51673.962000000007</v>
      </c>
      <c r="F108" s="172">
        <v>1368609.8871000002</v>
      </c>
    </row>
    <row r="109" spans="1:6" ht="16.5">
      <c r="A109" s="13">
        <v>285</v>
      </c>
      <c r="B109" s="9" t="s">
        <v>121</v>
      </c>
      <c r="C109" s="20">
        <v>535325.5773</v>
      </c>
      <c r="D109" s="20">
        <v>0</v>
      </c>
      <c r="E109" s="14">
        <v>1649949.6066600003</v>
      </c>
      <c r="F109" s="172">
        <v>-1114624.0293600003</v>
      </c>
    </row>
    <row r="110" spans="1:6" ht="16.5">
      <c r="A110" s="13">
        <v>286</v>
      </c>
      <c r="B110" s="9" t="s">
        <v>122</v>
      </c>
      <c r="C110" s="20">
        <v>1292015.7402000003</v>
      </c>
      <c r="D110" s="20">
        <v>0</v>
      </c>
      <c r="E110" s="14">
        <v>1512046.8042000006</v>
      </c>
      <c r="F110" s="172">
        <v>-220031.06400000025</v>
      </c>
    </row>
    <row r="111" spans="1:6" ht="16.5">
      <c r="A111" s="13">
        <v>287</v>
      </c>
      <c r="B111" s="9" t="s">
        <v>123</v>
      </c>
      <c r="C111" s="20">
        <v>1215421.5933000001</v>
      </c>
      <c r="D111" s="20">
        <v>0</v>
      </c>
      <c r="E111" s="14">
        <v>61675.374000000003</v>
      </c>
      <c r="F111" s="172">
        <v>1153746.2193</v>
      </c>
    </row>
    <row r="112" spans="1:6" ht="16.5">
      <c r="A112" s="13">
        <v>288</v>
      </c>
      <c r="B112" s="9" t="s">
        <v>124</v>
      </c>
      <c r="C112" s="20">
        <v>75093.935100000002</v>
      </c>
      <c r="D112" s="20">
        <v>0</v>
      </c>
      <c r="E112" s="14">
        <v>670261.29420000012</v>
      </c>
      <c r="F112" s="172">
        <v>-595167.35910000012</v>
      </c>
    </row>
    <row r="113" spans="1:6" ht="16.5">
      <c r="A113" s="13">
        <v>290</v>
      </c>
      <c r="B113" s="9" t="s">
        <v>125</v>
      </c>
      <c r="C113" s="20">
        <v>46673.256000000001</v>
      </c>
      <c r="D113" s="20">
        <v>0</v>
      </c>
      <c r="E113" s="14">
        <v>83345.099999999991</v>
      </c>
      <c r="F113" s="172">
        <v>-36671.84399999999</v>
      </c>
    </row>
    <row r="114" spans="1:6" ht="16.5">
      <c r="A114" s="13">
        <v>291</v>
      </c>
      <c r="B114" s="9" t="s">
        <v>126</v>
      </c>
      <c r="C114" s="20">
        <v>16669.02</v>
      </c>
      <c r="D114" s="20">
        <v>0</v>
      </c>
      <c r="E114" s="14">
        <v>8334.51</v>
      </c>
      <c r="F114" s="172">
        <v>8334.51</v>
      </c>
    </row>
    <row r="115" spans="1:6" ht="16.5">
      <c r="A115" s="13">
        <v>297</v>
      </c>
      <c r="B115" s="9" t="s">
        <v>127</v>
      </c>
      <c r="C115" s="20">
        <v>1707324.3735000007</v>
      </c>
      <c r="D115" s="20">
        <v>0</v>
      </c>
      <c r="E115" s="14">
        <v>5296914.4853999997</v>
      </c>
      <c r="F115" s="172">
        <v>-3589590.111899999</v>
      </c>
    </row>
    <row r="116" spans="1:6" ht="16.5">
      <c r="A116" s="13">
        <v>300</v>
      </c>
      <c r="B116" s="9" t="s">
        <v>128</v>
      </c>
      <c r="C116" s="20">
        <v>490235.87820000015</v>
      </c>
      <c r="D116" s="20">
        <v>0</v>
      </c>
      <c r="E116" s="14">
        <v>21669.726000000002</v>
      </c>
      <c r="F116" s="172">
        <v>468566.15220000013</v>
      </c>
    </row>
    <row r="117" spans="1:6" ht="16.5">
      <c r="A117" s="13">
        <v>301</v>
      </c>
      <c r="B117" s="9" t="s">
        <v>129</v>
      </c>
      <c r="C117" s="20">
        <v>756856.85310000018</v>
      </c>
      <c r="D117" s="20">
        <v>0</v>
      </c>
      <c r="E117" s="14">
        <v>481901.36820000003</v>
      </c>
      <c r="F117" s="172">
        <v>274955.48490000016</v>
      </c>
    </row>
    <row r="118" spans="1:6" ht="16.5">
      <c r="A118" s="13">
        <v>304</v>
      </c>
      <c r="B118" s="9" t="s">
        <v>130</v>
      </c>
      <c r="C118" s="20">
        <v>0</v>
      </c>
      <c r="D118" s="20">
        <v>0</v>
      </c>
      <c r="E118" s="14">
        <v>243367.69200000004</v>
      </c>
      <c r="F118" s="172">
        <v>-243367.69200000004</v>
      </c>
    </row>
    <row r="119" spans="1:6" ht="16.5">
      <c r="A119" s="13">
        <v>305</v>
      </c>
      <c r="B119" s="9" t="s">
        <v>131</v>
      </c>
      <c r="C119" s="20">
        <v>108348.63</v>
      </c>
      <c r="D119" s="20">
        <v>0</v>
      </c>
      <c r="E119" s="14">
        <v>306709.96800000005</v>
      </c>
      <c r="F119" s="172">
        <v>-198361.33800000005</v>
      </c>
    </row>
    <row r="120" spans="1:6" ht="16.5">
      <c r="A120" s="13">
        <v>309</v>
      </c>
      <c r="B120" s="9" t="s">
        <v>132</v>
      </c>
      <c r="C120" s="20">
        <v>160022.59200000006</v>
      </c>
      <c r="D120" s="20">
        <v>0</v>
      </c>
      <c r="E120" s="14">
        <v>143353.57200000001</v>
      </c>
      <c r="F120" s="172">
        <v>16669.020000000048</v>
      </c>
    </row>
    <row r="121" spans="1:6" ht="16.5">
      <c r="A121" s="13">
        <v>312</v>
      </c>
      <c r="B121" s="9" t="s">
        <v>133</v>
      </c>
      <c r="C121" s="20">
        <v>13418.561099999999</v>
      </c>
      <c r="D121" s="20">
        <v>0</v>
      </c>
      <c r="E121" s="14">
        <v>13335.216</v>
      </c>
      <c r="F121" s="172">
        <v>83.345099999998638</v>
      </c>
    </row>
    <row r="122" spans="1:6" ht="16.5">
      <c r="A122" s="13">
        <v>316</v>
      </c>
      <c r="B122" s="9" t="s">
        <v>134</v>
      </c>
      <c r="C122" s="20">
        <v>195110.87909999999</v>
      </c>
      <c r="D122" s="20">
        <v>0</v>
      </c>
      <c r="E122" s="14">
        <v>158522.38020000001</v>
      </c>
      <c r="F122" s="172">
        <v>36588.498899999977</v>
      </c>
    </row>
    <row r="123" spans="1:6" ht="16.5">
      <c r="A123" s="13">
        <v>317</v>
      </c>
      <c r="B123" s="9" t="s">
        <v>135</v>
      </c>
      <c r="C123" s="20">
        <v>21669.726000000002</v>
      </c>
      <c r="D123" s="20">
        <v>0</v>
      </c>
      <c r="E123" s="14">
        <v>48340.158000000003</v>
      </c>
      <c r="F123" s="172">
        <v>-26670.432000000001</v>
      </c>
    </row>
    <row r="124" spans="1:6" ht="16.5">
      <c r="A124" s="13">
        <v>320</v>
      </c>
      <c r="B124" s="9" t="s">
        <v>136</v>
      </c>
      <c r="C124" s="20">
        <v>190193.51820000002</v>
      </c>
      <c r="D124" s="20">
        <v>0</v>
      </c>
      <c r="E124" s="14">
        <v>190110.17310000001</v>
      </c>
      <c r="F124" s="172">
        <v>83.345100000005914</v>
      </c>
    </row>
    <row r="125" spans="1:6" ht="16.5">
      <c r="A125" s="13">
        <v>322</v>
      </c>
      <c r="B125" s="9" t="s">
        <v>137</v>
      </c>
      <c r="C125" s="20">
        <v>273538.61820000003</v>
      </c>
      <c r="D125" s="20">
        <v>0</v>
      </c>
      <c r="E125" s="14">
        <v>172641.04014</v>
      </c>
      <c r="F125" s="172">
        <v>100897.57806000003</v>
      </c>
    </row>
    <row r="126" spans="1:6" ht="16.5">
      <c r="A126" s="13">
        <v>398</v>
      </c>
      <c r="B126" s="9" t="s">
        <v>138</v>
      </c>
      <c r="C126" s="20">
        <v>3850126.8944999995</v>
      </c>
      <c r="D126" s="20">
        <v>0</v>
      </c>
      <c r="E126" s="14">
        <v>13435596.838439997</v>
      </c>
      <c r="F126" s="172">
        <v>-9585469.9439399987</v>
      </c>
    </row>
    <row r="127" spans="1:6" ht="16.5">
      <c r="A127" s="13">
        <v>399</v>
      </c>
      <c r="B127" s="9" t="s">
        <v>139</v>
      </c>
      <c r="C127" s="20">
        <v>76677.491999999998</v>
      </c>
      <c r="D127" s="20">
        <v>0</v>
      </c>
      <c r="E127" s="14">
        <v>114016.09680000001</v>
      </c>
      <c r="F127" s="172">
        <v>-37338.604800000016</v>
      </c>
    </row>
    <row r="128" spans="1:6" ht="16.5">
      <c r="A128" s="13">
        <v>400</v>
      </c>
      <c r="B128" s="9" t="s">
        <v>140</v>
      </c>
      <c r="C128" s="20">
        <v>235199.87220000001</v>
      </c>
      <c r="D128" s="20">
        <v>0</v>
      </c>
      <c r="E128" s="14">
        <v>235116.52709999998</v>
      </c>
      <c r="F128" s="172">
        <v>83.345100000035018</v>
      </c>
    </row>
    <row r="129" spans="1:6" ht="16.5">
      <c r="A129" s="13">
        <v>402</v>
      </c>
      <c r="B129" s="9" t="s">
        <v>141</v>
      </c>
      <c r="C129" s="20">
        <v>675262.00020000013</v>
      </c>
      <c r="D129" s="20">
        <v>0</v>
      </c>
      <c r="E129" s="14">
        <v>274238.71704000002</v>
      </c>
      <c r="F129" s="172">
        <v>401023.28316000011</v>
      </c>
    </row>
    <row r="130" spans="1:6" ht="16.5">
      <c r="A130" s="13">
        <v>403</v>
      </c>
      <c r="B130" s="9" t="s">
        <v>142</v>
      </c>
      <c r="C130" s="20">
        <v>8334.51</v>
      </c>
      <c r="D130" s="20">
        <v>0</v>
      </c>
      <c r="E130" s="14">
        <v>81678.197999999989</v>
      </c>
      <c r="F130" s="172">
        <v>-73343.687999999995</v>
      </c>
    </row>
    <row r="131" spans="1:6" ht="16.5">
      <c r="A131" s="13">
        <v>405</v>
      </c>
      <c r="B131" s="9" t="s">
        <v>143</v>
      </c>
      <c r="C131" s="20">
        <v>1215421.5933000003</v>
      </c>
      <c r="D131" s="20">
        <v>0</v>
      </c>
      <c r="E131" s="14">
        <v>3019592.9729999988</v>
      </c>
      <c r="F131" s="172">
        <v>-1804171.3796999985</v>
      </c>
    </row>
    <row r="132" spans="1:6" ht="16.5">
      <c r="A132" s="13">
        <v>407</v>
      </c>
      <c r="B132" s="9" t="s">
        <v>144</v>
      </c>
      <c r="C132" s="20">
        <v>131851.94819999998</v>
      </c>
      <c r="D132" s="20">
        <v>0</v>
      </c>
      <c r="E132" s="14">
        <v>985222.42710000009</v>
      </c>
      <c r="F132" s="172">
        <v>-853370.4789000001</v>
      </c>
    </row>
    <row r="133" spans="1:6" ht="16.5">
      <c r="A133" s="13">
        <v>408</v>
      </c>
      <c r="B133" s="9" t="s">
        <v>145</v>
      </c>
      <c r="C133" s="20">
        <v>297041.93639999995</v>
      </c>
      <c r="D133" s="20">
        <v>0</v>
      </c>
      <c r="E133" s="14">
        <v>433561.21020000009</v>
      </c>
      <c r="F133" s="172">
        <v>-136519.27380000014</v>
      </c>
    </row>
    <row r="134" spans="1:6" ht="16.5">
      <c r="A134" s="13">
        <v>410</v>
      </c>
      <c r="B134" s="9" t="s">
        <v>146</v>
      </c>
      <c r="C134" s="20">
        <v>658592.98020000011</v>
      </c>
      <c r="D134" s="20">
        <v>0</v>
      </c>
      <c r="E134" s="14">
        <v>518139.81768000004</v>
      </c>
      <c r="F134" s="172">
        <v>140453.16252000007</v>
      </c>
    </row>
    <row r="135" spans="1:6" ht="16.5">
      <c r="A135" s="13">
        <v>416</v>
      </c>
      <c r="B135" s="9" t="s">
        <v>147</v>
      </c>
      <c r="C135" s="20">
        <v>60008.472000000002</v>
      </c>
      <c r="D135" s="20">
        <v>0</v>
      </c>
      <c r="E135" s="14">
        <v>139303.00014000002</v>
      </c>
      <c r="F135" s="172">
        <v>-79294.528140000009</v>
      </c>
    </row>
    <row r="136" spans="1:6" ht="16.5">
      <c r="A136" s="13">
        <v>418</v>
      </c>
      <c r="B136" s="9" t="s">
        <v>148</v>
      </c>
      <c r="C136" s="20">
        <v>630255.64620000008</v>
      </c>
      <c r="D136" s="20">
        <v>0</v>
      </c>
      <c r="E136" s="14">
        <v>1252426.8177000002</v>
      </c>
      <c r="F136" s="172">
        <v>-622171.17150000017</v>
      </c>
    </row>
    <row r="137" spans="1:6" ht="16.5">
      <c r="A137" s="13">
        <v>420</v>
      </c>
      <c r="B137" s="9" t="s">
        <v>149</v>
      </c>
      <c r="C137" s="20">
        <v>213530.14619999999</v>
      </c>
      <c r="D137" s="20">
        <v>0</v>
      </c>
      <c r="E137" s="14">
        <v>344331.94614000001</v>
      </c>
      <c r="F137" s="172">
        <v>-130801.79994000003</v>
      </c>
    </row>
    <row r="138" spans="1:6" ht="16.5">
      <c r="A138" s="13">
        <v>421</v>
      </c>
      <c r="B138" s="9" t="s">
        <v>150</v>
      </c>
      <c r="C138" s="20">
        <v>0</v>
      </c>
      <c r="D138" s="20">
        <v>0</v>
      </c>
      <c r="E138" s="14">
        <v>8334.51</v>
      </c>
      <c r="F138" s="172">
        <v>-8334.51</v>
      </c>
    </row>
    <row r="139" spans="1:6" ht="16.5">
      <c r="A139" s="13">
        <v>422</v>
      </c>
      <c r="B139" s="9" t="s">
        <v>151</v>
      </c>
      <c r="C139" s="20">
        <v>345298.74930000002</v>
      </c>
      <c r="D139" s="20">
        <v>0</v>
      </c>
      <c r="E139" s="14">
        <v>280039.53600000002</v>
      </c>
      <c r="F139" s="172">
        <v>65259.213300000003</v>
      </c>
    </row>
    <row r="140" spans="1:6" ht="16.5">
      <c r="A140" s="13">
        <v>423</v>
      </c>
      <c r="B140" s="9" t="s">
        <v>152</v>
      </c>
      <c r="C140" s="20">
        <v>850870.1259000001</v>
      </c>
      <c r="D140" s="20">
        <v>0</v>
      </c>
      <c r="E140" s="14">
        <v>1375144.1429399999</v>
      </c>
      <c r="F140" s="172">
        <v>-524274.01703999983</v>
      </c>
    </row>
    <row r="141" spans="1:6" ht="16.5">
      <c r="A141" s="13">
        <v>425</v>
      </c>
      <c r="B141" s="9" t="s">
        <v>153</v>
      </c>
      <c r="C141" s="20">
        <v>393388.87200000003</v>
      </c>
      <c r="D141" s="20">
        <v>0</v>
      </c>
      <c r="E141" s="14">
        <v>160889.38104000001</v>
      </c>
      <c r="F141" s="172">
        <v>232499.49096000002</v>
      </c>
    </row>
    <row r="142" spans="1:6" ht="16.5">
      <c r="A142" s="13">
        <v>426</v>
      </c>
      <c r="B142" s="9" t="s">
        <v>154</v>
      </c>
      <c r="C142" s="20">
        <v>541743.15</v>
      </c>
      <c r="D142" s="20">
        <v>0</v>
      </c>
      <c r="E142" s="14">
        <v>1359608.6163000003</v>
      </c>
      <c r="F142" s="172">
        <v>-817865.46630000032</v>
      </c>
    </row>
    <row r="143" spans="1:6" ht="16.5">
      <c r="A143" s="13">
        <v>430</v>
      </c>
      <c r="B143" s="9" t="s">
        <v>155</v>
      </c>
      <c r="C143" s="20">
        <v>820365.81930000032</v>
      </c>
      <c r="D143" s="20">
        <v>0</v>
      </c>
      <c r="E143" s="14">
        <v>679545.93834000011</v>
      </c>
      <c r="F143" s="172">
        <v>140819.88096000021</v>
      </c>
    </row>
    <row r="144" spans="1:6" ht="16.5">
      <c r="A144" s="13">
        <v>433</v>
      </c>
      <c r="B144" s="9" t="s">
        <v>156</v>
      </c>
      <c r="C144" s="20">
        <v>261703.61400000003</v>
      </c>
      <c r="D144" s="20">
        <v>0</v>
      </c>
      <c r="E144" s="14">
        <v>143353.57199999999</v>
      </c>
      <c r="F144" s="172">
        <v>118350.04200000004</v>
      </c>
    </row>
    <row r="145" spans="1:6" ht="16.5">
      <c r="A145" s="13">
        <v>434</v>
      </c>
      <c r="B145" s="9" t="s">
        <v>157</v>
      </c>
      <c r="C145" s="20">
        <v>1323603.5331000001</v>
      </c>
      <c r="D145" s="20">
        <v>0</v>
      </c>
      <c r="E145" s="14">
        <v>333463.7451</v>
      </c>
      <c r="F145" s="172">
        <v>990139.78800000018</v>
      </c>
    </row>
    <row r="146" spans="1:6" ht="16.5">
      <c r="A146" s="13">
        <v>435</v>
      </c>
      <c r="B146" s="9" t="s">
        <v>158</v>
      </c>
      <c r="C146" s="20">
        <v>75010.59</v>
      </c>
      <c r="D146" s="20">
        <v>0</v>
      </c>
      <c r="E146" s="14">
        <v>280039.53600000002</v>
      </c>
      <c r="F146" s="172">
        <v>-205028.94600000003</v>
      </c>
    </row>
    <row r="147" spans="1:6" ht="16.5">
      <c r="A147" s="13">
        <v>436</v>
      </c>
      <c r="B147" s="9" t="s">
        <v>159</v>
      </c>
      <c r="C147" s="20">
        <v>128351.45400000001</v>
      </c>
      <c r="D147" s="20">
        <v>0</v>
      </c>
      <c r="E147" s="14">
        <v>67542.869040000005</v>
      </c>
      <c r="F147" s="172">
        <v>60808.584960000007</v>
      </c>
    </row>
    <row r="148" spans="1:6" ht="16.5">
      <c r="A148" s="13">
        <v>440</v>
      </c>
      <c r="B148" s="9" t="s">
        <v>160</v>
      </c>
      <c r="C148" s="20">
        <v>100014.12000000001</v>
      </c>
      <c r="D148" s="20">
        <v>0</v>
      </c>
      <c r="E148" s="14">
        <v>136685.96400000001</v>
      </c>
      <c r="F148" s="172">
        <v>-36671.843999999997</v>
      </c>
    </row>
    <row r="149" spans="1:6" ht="16.5">
      <c r="A149" s="13">
        <v>441</v>
      </c>
      <c r="B149" s="9" t="s">
        <v>161</v>
      </c>
      <c r="C149" s="20">
        <v>38338.745999999999</v>
      </c>
      <c r="D149" s="20">
        <v>0</v>
      </c>
      <c r="E149" s="14">
        <v>110015.53200000001</v>
      </c>
      <c r="F149" s="172">
        <v>-71676.786000000007</v>
      </c>
    </row>
    <row r="150" spans="1:6" ht="16.5">
      <c r="A150" s="13">
        <v>444</v>
      </c>
      <c r="B150" s="9" t="s">
        <v>162</v>
      </c>
      <c r="C150" s="20">
        <v>4282771.3085999992</v>
      </c>
      <c r="D150" s="20">
        <v>0</v>
      </c>
      <c r="E150" s="14">
        <v>1623929.2664400002</v>
      </c>
      <c r="F150" s="172">
        <v>2658842.0421599988</v>
      </c>
    </row>
    <row r="151" spans="1:6" ht="16.5">
      <c r="A151" s="13">
        <v>445</v>
      </c>
      <c r="B151" s="9" t="s">
        <v>163</v>
      </c>
      <c r="C151" s="20">
        <v>345215.40420000005</v>
      </c>
      <c r="D151" s="20">
        <v>0</v>
      </c>
      <c r="E151" s="14">
        <v>110098.87710000001</v>
      </c>
      <c r="F151" s="172">
        <v>235116.52710000004</v>
      </c>
    </row>
    <row r="152" spans="1:6" ht="16.5">
      <c r="A152" s="13">
        <v>475</v>
      </c>
      <c r="B152" s="9" t="s">
        <v>164</v>
      </c>
      <c r="C152" s="20">
        <v>941882.97510000004</v>
      </c>
      <c r="D152" s="20">
        <v>0</v>
      </c>
      <c r="E152" s="14">
        <v>148354.27799999999</v>
      </c>
      <c r="F152" s="172">
        <v>793528.69709999999</v>
      </c>
    </row>
    <row r="153" spans="1:6" ht="16.5">
      <c r="A153" s="13">
        <v>480</v>
      </c>
      <c r="B153" s="9" t="s">
        <v>165</v>
      </c>
      <c r="C153" s="20">
        <v>101847.71219999999</v>
      </c>
      <c r="D153" s="20">
        <v>0</v>
      </c>
      <c r="E153" s="14">
        <v>923463.7080000001</v>
      </c>
      <c r="F153" s="172">
        <v>-821615.99580000015</v>
      </c>
    </row>
    <row r="154" spans="1:6" ht="16.5">
      <c r="A154" s="13">
        <v>481</v>
      </c>
      <c r="B154" s="9" t="s">
        <v>166</v>
      </c>
      <c r="C154" s="20">
        <v>311877.36420000007</v>
      </c>
      <c r="D154" s="20">
        <v>0</v>
      </c>
      <c r="E154" s="14">
        <v>587082.88439999998</v>
      </c>
      <c r="F154" s="172">
        <v>-275205.52019999991</v>
      </c>
    </row>
    <row r="155" spans="1:6" ht="16.5">
      <c r="A155" s="13">
        <v>483</v>
      </c>
      <c r="B155" s="9" t="s">
        <v>167</v>
      </c>
      <c r="C155" s="20">
        <v>51673.962</v>
      </c>
      <c r="D155" s="20">
        <v>0</v>
      </c>
      <c r="E155" s="14">
        <v>7834.4394000000002</v>
      </c>
      <c r="F155" s="172">
        <v>43839.522599999997</v>
      </c>
    </row>
    <row r="156" spans="1:6" ht="16.5">
      <c r="A156" s="13">
        <v>484</v>
      </c>
      <c r="B156" s="9" t="s">
        <v>168</v>
      </c>
      <c r="C156" s="20">
        <v>123434.09310000001</v>
      </c>
      <c r="D156" s="20">
        <v>0</v>
      </c>
      <c r="E156" s="14">
        <v>21669.726000000002</v>
      </c>
      <c r="F156" s="172">
        <v>101764.3671</v>
      </c>
    </row>
    <row r="157" spans="1:6" ht="16.5">
      <c r="A157" s="13">
        <v>489</v>
      </c>
      <c r="B157" s="9" t="s">
        <v>169</v>
      </c>
      <c r="C157" s="20">
        <v>8334.51</v>
      </c>
      <c r="D157" s="20">
        <v>0</v>
      </c>
      <c r="E157" s="14">
        <v>675178.65510000009</v>
      </c>
      <c r="F157" s="172">
        <v>-666844.14510000008</v>
      </c>
    </row>
    <row r="158" spans="1:6" ht="16.5">
      <c r="A158" s="13">
        <v>491</v>
      </c>
      <c r="B158" s="9" t="s">
        <v>170</v>
      </c>
      <c r="C158" s="20">
        <v>1059399.5661000004</v>
      </c>
      <c r="D158" s="20">
        <v>0</v>
      </c>
      <c r="E158" s="14">
        <v>783377.26392000006</v>
      </c>
      <c r="F158" s="172">
        <v>276022.30218000035</v>
      </c>
    </row>
    <row r="159" spans="1:6" ht="16.5">
      <c r="A159" s="13">
        <v>494</v>
      </c>
      <c r="B159" s="9" t="s">
        <v>171</v>
      </c>
      <c r="C159" s="20">
        <v>326879.48220000003</v>
      </c>
      <c r="D159" s="20">
        <v>0</v>
      </c>
      <c r="E159" s="14">
        <v>275105.50607999996</v>
      </c>
      <c r="F159" s="172">
        <v>51773.976120000065</v>
      </c>
    </row>
    <row r="160" spans="1:6" ht="16.5">
      <c r="A160" s="13">
        <v>495</v>
      </c>
      <c r="B160" s="9" t="s">
        <v>172</v>
      </c>
      <c r="C160" s="20">
        <v>8334.51</v>
      </c>
      <c r="D160" s="20">
        <v>0</v>
      </c>
      <c r="E160" s="14">
        <v>25870.319040000002</v>
      </c>
      <c r="F160" s="172">
        <v>-17535.80904</v>
      </c>
    </row>
    <row r="161" spans="1:6" ht="16.5">
      <c r="A161" s="13">
        <v>498</v>
      </c>
      <c r="B161" s="9" t="s">
        <v>173</v>
      </c>
      <c r="C161" s="20">
        <v>205112.29109999997</v>
      </c>
      <c r="D161" s="20">
        <v>0</v>
      </c>
      <c r="E161" s="14">
        <v>61675.374000000003</v>
      </c>
      <c r="F161" s="172">
        <v>143436.91709999996</v>
      </c>
    </row>
    <row r="162" spans="1:6" ht="16.5">
      <c r="A162" s="13">
        <v>499</v>
      </c>
      <c r="B162" s="9" t="s">
        <v>174</v>
      </c>
      <c r="C162" s="20">
        <v>1352024.2122000002</v>
      </c>
      <c r="D162" s="20">
        <v>0</v>
      </c>
      <c r="E162" s="14">
        <v>804963.64481999981</v>
      </c>
      <c r="F162" s="172">
        <v>547060.56738000037</v>
      </c>
    </row>
    <row r="163" spans="1:6" ht="16.5">
      <c r="A163" s="13">
        <v>500</v>
      </c>
      <c r="B163" s="9" t="s">
        <v>175</v>
      </c>
      <c r="C163" s="20">
        <v>200194.9302</v>
      </c>
      <c r="D163" s="20">
        <v>0</v>
      </c>
      <c r="E163" s="14">
        <v>395572.5136200001</v>
      </c>
      <c r="F163" s="172">
        <v>-195377.5834200001</v>
      </c>
    </row>
    <row r="164" spans="1:6" ht="16.5">
      <c r="A164" s="13">
        <v>503</v>
      </c>
      <c r="B164" s="9" t="s">
        <v>176</v>
      </c>
      <c r="C164" s="20">
        <v>403556.97420000006</v>
      </c>
      <c r="D164" s="20">
        <v>0</v>
      </c>
      <c r="E164" s="14">
        <v>143353.57199999999</v>
      </c>
      <c r="F164" s="172">
        <v>260203.40220000007</v>
      </c>
    </row>
    <row r="165" spans="1:6" ht="16.5">
      <c r="A165" s="13">
        <v>504</v>
      </c>
      <c r="B165" s="9" t="s">
        <v>177</v>
      </c>
      <c r="C165" s="20">
        <v>110182.22219999999</v>
      </c>
      <c r="D165" s="20">
        <v>0</v>
      </c>
      <c r="E165" s="14">
        <v>835117.902</v>
      </c>
      <c r="F165" s="172">
        <v>-724935.67980000004</v>
      </c>
    </row>
    <row r="166" spans="1:6" ht="16.5">
      <c r="A166" s="13">
        <v>505</v>
      </c>
      <c r="B166" s="9" t="s">
        <v>178</v>
      </c>
      <c r="C166" s="20">
        <v>1026811.6320000002</v>
      </c>
      <c r="D166" s="20">
        <v>0</v>
      </c>
      <c r="E166" s="14">
        <v>2972119.6040400001</v>
      </c>
      <c r="F166" s="172">
        <v>-1945307.9720399999</v>
      </c>
    </row>
    <row r="167" spans="1:6" ht="16.5">
      <c r="A167" s="13">
        <v>507</v>
      </c>
      <c r="B167" s="9" t="s">
        <v>179</v>
      </c>
      <c r="C167" s="20">
        <v>215113.70310000004</v>
      </c>
      <c r="D167" s="20">
        <v>0</v>
      </c>
      <c r="E167" s="14">
        <v>232932.88548000003</v>
      </c>
      <c r="F167" s="172">
        <v>-17819.182379999984</v>
      </c>
    </row>
    <row r="168" spans="1:6" ht="16.5">
      <c r="A168" s="13">
        <v>508</v>
      </c>
      <c r="B168" s="9" t="s">
        <v>180</v>
      </c>
      <c r="C168" s="20">
        <v>188359.92600000004</v>
      </c>
      <c r="D168" s="20">
        <v>0</v>
      </c>
      <c r="E168" s="14">
        <v>223448.21309999999</v>
      </c>
      <c r="F168" s="172">
        <v>-35088.287099999958</v>
      </c>
    </row>
    <row r="169" spans="1:6" ht="16.5">
      <c r="A169" s="13">
        <v>529</v>
      </c>
      <c r="B169" s="9" t="s">
        <v>181</v>
      </c>
      <c r="C169" s="20">
        <v>610336.1673000002</v>
      </c>
      <c r="D169" s="20">
        <v>0</v>
      </c>
      <c r="E169" s="14">
        <v>599918.02980000013</v>
      </c>
      <c r="F169" s="172">
        <v>10418.13750000007</v>
      </c>
    </row>
    <row r="170" spans="1:6" ht="16.5">
      <c r="A170" s="13">
        <v>531</v>
      </c>
      <c r="B170" s="9" t="s">
        <v>182</v>
      </c>
      <c r="C170" s="20">
        <v>158355.69000000003</v>
      </c>
      <c r="D170" s="20">
        <v>0</v>
      </c>
      <c r="E170" s="14">
        <v>250902.08903999999</v>
      </c>
      <c r="F170" s="172">
        <v>-92546.39903999996</v>
      </c>
    </row>
    <row r="171" spans="1:6" ht="16.5">
      <c r="A171" s="13">
        <v>535</v>
      </c>
      <c r="B171" s="9" t="s">
        <v>183</v>
      </c>
      <c r="C171" s="20">
        <v>273455.27309999999</v>
      </c>
      <c r="D171" s="20">
        <v>0</v>
      </c>
      <c r="E171" s="14">
        <v>454347.47813999996</v>
      </c>
      <c r="F171" s="172">
        <v>-180892.20503999997</v>
      </c>
    </row>
    <row r="172" spans="1:6" ht="16.5">
      <c r="A172" s="13">
        <v>536</v>
      </c>
      <c r="B172" s="9" t="s">
        <v>184</v>
      </c>
      <c r="C172" s="20">
        <v>1310685.0426000003</v>
      </c>
      <c r="D172" s="20">
        <v>0</v>
      </c>
      <c r="E172" s="14">
        <v>1077385.4386799999</v>
      </c>
      <c r="F172" s="172">
        <v>233299.60392000037</v>
      </c>
    </row>
    <row r="173" spans="1:6" ht="16.5">
      <c r="A173" s="13">
        <v>538</v>
      </c>
      <c r="B173" s="9" t="s">
        <v>185</v>
      </c>
      <c r="C173" s="20">
        <v>155021.886</v>
      </c>
      <c r="D173" s="20">
        <v>0</v>
      </c>
      <c r="E173" s="14">
        <v>147720.85524</v>
      </c>
      <c r="F173" s="172">
        <v>7301.0307599999942</v>
      </c>
    </row>
    <row r="174" spans="1:6" ht="16.5">
      <c r="A174" s="13">
        <v>541</v>
      </c>
      <c r="B174" s="9" t="s">
        <v>186</v>
      </c>
      <c r="C174" s="20">
        <v>71676.786000000007</v>
      </c>
      <c r="D174" s="20">
        <v>0</v>
      </c>
      <c r="E174" s="14">
        <v>143520.2622</v>
      </c>
      <c r="F174" s="172">
        <v>-71843.47619999999</v>
      </c>
    </row>
    <row r="175" spans="1:6" ht="16.5">
      <c r="A175" s="13">
        <v>543</v>
      </c>
      <c r="B175" s="9" t="s">
        <v>187</v>
      </c>
      <c r="C175" s="20">
        <v>743604.9822000002</v>
      </c>
      <c r="D175" s="20">
        <v>0</v>
      </c>
      <c r="E175" s="14">
        <v>929831.27364000014</v>
      </c>
      <c r="F175" s="172">
        <v>-186226.29143999994</v>
      </c>
    </row>
    <row r="176" spans="1:6" ht="16.5">
      <c r="A176" s="13">
        <v>545</v>
      </c>
      <c r="B176" s="9" t="s">
        <v>188</v>
      </c>
      <c r="C176" s="20">
        <v>251785.54710000003</v>
      </c>
      <c r="D176" s="20">
        <v>0</v>
      </c>
      <c r="E176" s="14">
        <v>121767.19110000001</v>
      </c>
      <c r="F176" s="172">
        <v>130018.35600000001</v>
      </c>
    </row>
    <row r="177" spans="1:6" ht="16.5">
      <c r="A177" s="13">
        <v>560</v>
      </c>
      <c r="B177" s="9" t="s">
        <v>189</v>
      </c>
      <c r="C177" s="20">
        <v>1360608.7575000003</v>
      </c>
      <c r="D177" s="20">
        <v>0</v>
      </c>
      <c r="E177" s="14">
        <v>1007225.5335</v>
      </c>
      <c r="F177" s="172">
        <v>353383.22400000028</v>
      </c>
    </row>
    <row r="178" spans="1:6" ht="16.5">
      <c r="A178" s="13">
        <v>561</v>
      </c>
      <c r="B178" s="9" t="s">
        <v>190</v>
      </c>
      <c r="C178" s="20">
        <v>46756.6011</v>
      </c>
      <c r="D178" s="20">
        <v>0</v>
      </c>
      <c r="E178" s="14">
        <v>681762.91800000006</v>
      </c>
      <c r="F178" s="172">
        <v>-635006.31690000009</v>
      </c>
    </row>
    <row r="179" spans="1:6" ht="16.5">
      <c r="A179" s="13">
        <v>562</v>
      </c>
      <c r="B179" s="9" t="s">
        <v>191</v>
      </c>
      <c r="C179" s="20">
        <v>338547.79619999998</v>
      </c>
      <c r="D179" s="20">
        <v>0</v>
      </c>
      <c r="E179" s="14">
        <v>573664.32330000016</v>
      </c>
      <c r="F179" s="172">
        <v>-235116.52710000018</v>
      </c>
    </row>
    <row r="180" spans="1:6" ht="16.5">
      <c r="A180" s="13">
        <v>563</v>
      </c>
      <c r="B180" s="9" t="s">
        <v>192</v>
      </c>
      <c r="C180" s="20">
        <v>348465.86310000008</v>
      </c>
      <c r="D180" s="20">
        <v>0</v>
      </c>
      <c r="E180" s="14">
        <v>236783.42910000001</v>
      </c>
      <c r="F180" s="172">
        <v>111682.43400000007</v>
      </c>
    </row>
    <row r="181" spans="1:6" ht="16.5">
      <c r="A181" s="13">
        <v>564</v>
      </c>
      <c r="B181" s="9" t="s">
        <v>193</v>
      </c>
      <c r="C181" s="20">
        <v>1769416.4730000007</v>
      </c>
      <c r="D181" s="20">
        <v>0</v>
      </c>
      <c r="E181" s="14">
        <v>16756482.347939998</v>
      </c>
      <c r="F181" s="172">
        <v>-14987065.874939997</v>
      </c>
    </row>
    <row r="182" spans="1:6" ht="16.5">
      <c r="A182" s="13">
        <v>576</v>
      </c>
      <c r="B182" s="9" t="s">
        <v>194</v>
      </c>
      <c r="C182" s="20">
        <v>8334.51</v>
      </c>
      <c r="D182" s="20">
        <v>0</v>
      </c>
      <c r="E182" s="14">
        <v>78344.394</v>
      </c>
      <c r="F182" s="172">
        <v>-70009.884000000005</v>
      </c>
    </row>
    <row r="183" spans="1:6" ht="16.5">
      <c r="A183" s="13">
        <v>577</v>
      </c>
      <c r="B183" s="9" t="s">
        <v>195</v>
      </c>
      <c r="C183" s="20">
        <v>455064.2460000001</v>
      </c>
      <c r="D183" s="20">
        <v>0</v>
      </c>
      <c r="E183" s="14">
        <v>441979.06530000013</v>
      </c>
      <c r="F183" s="172">
        <v>13085.180699999968</v>
      </c>
    </row>
    <row r="184" spans="1:6" ht="16.5">
      <c r="A184" s="13">
        <v>578</v>
      </c>
      <c r="B184" s="9" t="s">
        <v>196</v>
      </c>
      <c r="C184" s="20">
        <v>65092.523099999999</v>
      </c>
      <c r="D184" s="20">
        <v>0</v>
      </c>
      <c r="E184" s="14">
        <v>80011.296000000002</v>
      </c>
      <c r="F184" s="172">
        <v>-14918.772900000004</v>
      </c>
    </row>
    <row r="185" spans="1:6" ht="16.5">
      <c r="A185" s="13">
        <v>580</v>
      </c>
      <c r="B185" s="9" t="s">
        <v>197</v>
      </c>
      <c r="C185" s="20">
        <v>265120.76310000004</v>
      </c>
      <c r="D185" s="20">
        <v>0</v>
      </c>
      <c r="E185" s="14">
        <v>16669.02</v>
      </c>
      <c r="F185" s="172">
        <v>248451.74310000005</v>
      </c>
    </row>
    <row r="186" spans="1:6" ht="16.5">
      <c r="A186" s="13">
        <v>581</v>
      </c>
      <c r="B186" s="9" t="s">
        <v>198</v>
      </c>
      <c r="C186" s="20">
        <v>156688.788</v>
      </c>
      <c r="D186" s="20">
        <v>0</v>
      </c>
      <c r="E186" s="14">
        <v>187726.50324000002</v>
      </c>
      <c r="F186" s="172">
        <v>-31037.71524000002</v>
      </c>
    </row>
    <row r="187" spans="1:6" ht="16.5">
      <c r="A187" s="13">
        <v>583</v>
      </c>
      <c r="B187" s="9" t="s">
        <v>199</v>
      </c>
      <c r="C187" s="20">
        <v>125184.34019999999</v>
      </c>
      <c r="D187" s="20">
        <v>0</v>
      </c>
      <c r="E187" s="14">
        <v>0</v>
      </c>
      <c r="F187" s="172">
        <v>125184.34019999999</v>
      </c>
    </row>
    <row r="188" spans="1:6" ht="16.5">
      <c r="A188" s="13">
        <v>584</v>
      </c>
      <c r="B188" s="9" t="s">
        <v>200</v>
      </c>
      <c r="C188" s="20">
        <v>13335.216</v>
      </c>
      <c r="D188" s="20">
        <v>0</v>
      </c>
      <c r="E188" s="14">
        <v>16669.02</v>
      </c>
      <c r="F188" s="172">
        <v>-3333.8040000000001</v>
      </c>
    </row>
    <row r="189" spans="1:6" ht="16.5">
      <c r="A189" s="13">
        <v>592</v>
      </c>
      <c r="B189" s="9" t="s">
        <v>202</v>
      </c>
      <c r="C189" s="20">
        <v>211696.55400000003</v>
      </c>
      <c r="D189" s="20">
        <v>0</v>
      </c>
      <c r="E189" s="14">
        <v>79377.873240000001</v>
      </c>
      <c r="F189" s="172">
        <v>132318.68076000002</v>
      </c>
    </row>
    <row r="190" spans="1:6" ht="16.5">
      <c r="A190" s="13">
        <v>593</v>
      </c>
      <c r="B190" s="9" t="s">
        <v>203</v>
      </c>
      <c r="C190" s="20">
        <v>408724.37040000001</v>
      </c>
      <c r="D190" s="20">
        <v>0</v>
      </c>
      <c r="E190" s="14">
        <v>618587.33220000018</v>
      </c>
      <c r="F190" s="172">
        <v>-209862.96180000016</v>
      </c>
    </row>
    <row r="191" spans="1:6" ht="16.5">
      <c r="A191" s="13">
        <v>595</v>
      </c>
      <c r="B191" s="9" t="s">
        <v>204</v>
      </c>
      <c r="C191" s="20">
        <v>211779.89910000004</v>
      </c>
      <c r="D191" s="20">
        <v>0</v>
      </c>
      <c r="E191" s="14">
        <v>134385.63923999999</v>
      </c>
      <c r="F191" s="172">
        <v>77394.259860000049</v>
      </c>
    </row>
    <row r="192" spans="1:6" ht="16.5">
      <c r="A192" s="13">
        <v>598</v>
      </c>
      <c r="B192" s="9" t="s">
        <v>205</v>
      </c>
      <c r="C192" s="20">
        <v>1218755.3973000001</v>
      </c>
      <c r="D192" s="20">
        <v>0</v>
      </c>
      <c r="E192" s="14">
        <v>340131.35310000007</v>
      </c>
      <c r="F192" s="172">
        <v>878624.0442</v>
      </c>
    </row>
    <row r="193" spans="1:6" ht="16.5">
      <c r="A193" s="13">
        <v>599</v>
      </c>
      <c r="B193" s="9" t="s">
        <v>206</v>
      </c>
      <c r="C193" s="20">
        <v>290207.63819999999</v>
      </c>
      <c r="D193" s="20">
        <v>0</v>
      </c>
      <c r="E193" s="14">
        <v>695181.4791</v>
      </c>
      <c r="F193" s="172">
        <v>-404973.84090000001</v>
      </c>
    </row>
    <row r="194" spans="1:6" ht="16.5">
      <c r="A194" s="13">
        <v>601</v>
      </c>
      <c r="B194" s="9" t="s">
        <v>207</v>
      </c>
      <c r="C194" s="20">
        <v>86845.594200000007</v>
      </c>
      <c r="D194" s="20">
        <v>0</v>
      </c>
      <c r="E194" s="14">
        <v>85878.791039999996</v>
      </c>
      <c r="F194" s="172">
        <v>966.80316000001039</v>
      </c>
    </row>
    <row r="195" spans="1:6" ht="16.5">
      <c r="A195" s="13">
        <v>604</v>
      </c>
      <c r="B195" s="9" t="s">
        <v>208</v>
      </c>
      <c r="C195" s="20">
        <v>221781.31109999999</v>
      </c>
      <c r="D195" s="20">
        <v>0</v>
      </c>
      <c r="E195" s="14">
        <v>870739.59774000011</v>
      </c>
      <c r="F195" s="172">
        <v>-648958.28664000006</v>
      </c>
    </row>
    <row r="196" spans="1:6" ht="16.5">
      <c r="A196" s="13">
        <v>607</v>
      </c>
      <c r="B196" s="9" t="s">
        <v>209</v>
      </c>
      <c r="C196" s="20">
        <v>53340.864000000001</v>
      </c>
      <c r="D196" s="20">
        <v>0</v>
      </c>
      <c r="E196" s="14">
        <v>177791.76731999998</v>
      </c>
      <c r="F196" s="172">
        <v>-124450.90331999998</v>
      </c>
    </row>
    <row r="197" spans="1:6" ht="16.5">
      <c r="A197" s="13">
        <v>608</v>
      </c>
      <c r="B197" s="9" t="s">
        <v>210</v>
      </c>
      <c r="C197" s="20">
        <v>26670.432000000001</v>
      </c>
      <c r="D197" s="20">
        <v>0</v>
      </c>
      <c r="E197" s="14">
        <v>48340.158000000003</v>
      </c>
      <c r="F197" s="172">
        <v>-21669.726000000002</v>
      </c>
    </row>
    <row r="198" spans="1:6" ht="16.5">
      <c r="A198" s="13">
        <v>609</v>
      </c>
      <c r="B198" s="9" t="s">
        <v>211</v>
      </c>
      <c r="C198" s="20">
        <v>1747830.0921000002</v>
      </c>
      <c r="D198" s="20">
        <v>0</v>
      </c>
      <c r="E198" s="14">
        <v>5211935.8214399964</v>
      </c>
      <c r="F198" s="172">
        <v>-3464105.7293399964</v>
      </c>
    </row>
    <row r="199" spans="1:6" ht="16.5">
      <c r="A199" s="13">
        <v>611</v>
      </c>
      <c r="B199" s="9" t="s">
        <v>212</v>
      </c>
      <c r="C199" s="20">
        <v>293458.09710000001</v>
      </c>
      <c r="D199" s="20">
        <v>0</v>
      </c>
      <c r="E199" s="14">
        <v>287657.27814000001</v>
      </c>
      <c r="F199" s="172">
        <v>5800.8189600000042</v>
      </c>
    </row>
    <row r="200" spans="1:6" ht="16.5">
      <c r="A200" s="13">
        <v>614</v>
      </c>
      <c r="B200" s="9" t="s">
        <v>213</v>
      </c>
      <c r="C200" s="20">
        <v>0</v>
      </c>
      <c r="D200" s="20">
        <v>0</v>
      </c>
      <c r="E200" s="14">
        <v>65009.178</v>
      </c>
      <c r="F200" s="172">
        <v>-65009.178</v>
      </c>
    </row>
    <row r="201" spans="1:6" ht="16.5">
      <c r="A201" s="13">
        <v>615</v>
      </c>
      <c r="B201" s="9" t="s">
        <v>214</v>
      </c>
      <c r="C201" s="20">
        <v>125267.6853</v>
      </c>
      <c r="D201" s="20">
        <v>0</v>
      </c>
      <c r="E201" s="14">
        <v>78344.394</v>
      </c>
      <c r="F201" s="172">
        <v>46923.291299999997</v>
      </c>
    </row>
    <row r="202" spans="1:6" ht="16.5">
      <c r="A202" s="13">
        <v>616</v>
      </c>
      <c r="B202" s="9" t="s">
        <v>215</v>
      </c>
      <c r="C202" s="20">
        <v>38338.745999999999</v>
      </c>
      <c r="D202" s="20">
        <v>0</v>
      </c>
      <c r="E202" s="14">
        <v>901793.98200000008</v>
      </c>
      <c r="F202" s="172">
        <v>-863455.23600000003</v>
      </c>
    </row>
    <row r="203" spans="1:6" ht="16.5">
      <c r="A203" s="13">
        <v>619</v>
      </c>
      <c r="B203" s="9" t="s">
        <v>216</v>
      </c>
      <c r="C203" s="20">
        <v>166773.54509999999</v>
      </c>
      <c r="D203" s="20">
        <v>0</v>
      </c>
      <c r="E203" s="14">
        <v>26670.432000000001</v>
      </c>
      <c r="F203" s="172">
        <v>140103.11309999999</v>
      </c>
    </row>
    <row r="204" spans="1:6" ht="16.5">
      <c r="A204" s="13">
        <v>620</v>
      </c>
      <c r="B204" s="9" t="s">
        <v>217</v>
      </c>
      <c r="C204" s="20">
        <v>35004.942000000003</v>
      </c>
      <c r="D204" s="20">
        <v>0</v>
      </c>
      <c r="E204" s="14">
        <v>40005.648000000001</v>
      </c>
      <c r="F204" s="172">
        <v>-5000.7059999999983</v>
      </c>
    </row>
    <row r="205" spans="1:6" ht="16.5">
      <c r="A205" s="13">
        <v>623</v>
      </c>
      <c r="B205" s="9" t="s">
        <v>218</v>
      </c>
      <c r="C205" s="20">
        <v>51757.307099999998</v>
      </c>
      <c r="D205" s="20">
        <v>0</v>
      </c>
      <c r="E205" s="14">
        <v>72626.920140000002</v>
      </c>
      <c r="F205" s="172">
        <v>-20869.613040000004</v>
      </c>
    </row>
    <row r="206" spans="1:6" ht="16.5">
      <c r="A206" s="13">
        <v>624</v>
      </c>
      <c r="B206" s="9" t="s">
        <v>219</v>
      </c>
      <c r="C206" s="20">
        <v>165189.98820000002</v>
      </c>
      <c r="D206" s="20">
        <v>0</v>
      </c>
      <c r="E206" s="14">
        <v>388388.16600000003</v>
      </c>
      <c r="F206" s="172">
        <v>-223198.1778</v>
      </c>
    </row>
    <row r="207" spans="1:6" ht="16.5">
      <c r="A207" s="13">
        <v>625</v>
      </c>
      <c r="B207" s="9" t="s">
        <v>220</v>
      </c>
      <c r="C207" s="20">
        <v>120100.28910000001</v>
      </c>
      <c r="D207" s="20">
        <v>0</v>
      </c>
      <c r="E207" s="14">
        <v>170107.34909999999</v>
      </c>
      <c r="F207" s="172">
        <v>-50007.059999999983</v>
      </c>
    </row>
    <row r="208" spans="1:6" ht="16.5">
      <c r="A208" s="13">
        <v>626</v>
      </c>
      <c r="B208" s="9" t="s">
        <v>221</v>
      </c>
      <c r="C208" s="20">
        <v>46673.256000000001</v>
      </c>
      <c r="D208" s="20">
        <v>0</v>
      </c>
      <c r="E208" s="14">
        <v>126767.8971</v>
      </c>
      <c r="F208" s="172">
        <v>-80094.641100000008</v>
      </c>
    </row>
    <row r="209" spans="1:6" ht="16.5">
      <c r="A209" s="13">
        <v>630</v>
      </c>
      <c r="B209" s="9" t="s">
        <v>222</v>
      </c>
      <c r="C209" s="20">
        <v>256952.94330000001</v>
      </c>
      <c r="D209" s="20">
        <v>0</v>
      </c>
      <c r="E209" s="14">
        <v>13335.216</v>
      </c>
      <c r="F209" s="172">
        <v>243617.72730000003</v>
      </c>
    </row>
    <row r="210" spans="1:6" ht="16.5">
      <c r="A210" s="13">
        <v>631</v>
      </c>
      <c r="B210" s="9" t="s">
        <v>223</v>
      </c>
      <c r="C210" s="20">
        <v>55091.111099999995</v>
      </c>
      <c r="D210" s="20">
        <v>0</v>
      </c>
      <c r="E210" s="14">
        <v>980138.37600000005</v>
      </c>
      <c r="F210" s="172">
        <v>-925047.26490000007</v>
      </c>
    </row>
    <row r="211" spans="1:6" ht="16.5">
      <c r="A211" s="13">
        <v>635</v>
      </c>
      <c r="B211" s="9" t="s">
        <v>224</v>
      </c>
      <c r="C211" s="20">
        <v>363467.98109999998</v>
      </c>
      <c r="D211" s="20">
        <v>0</v>
      </c>
      <c r="E211" s="14">
        <v>652008.71730000002</v>
      </c>
      <c r="F211" s="172">
        <v>-288540.73620000004</v>
      </c>
    </row>
    <row r="212" spans="1:6" ht="16.5">
      <c r="A212" s="13">
        <v>636</v>
      </c>
      <c r="B212" s="9" t="s">
        <v>225</v>
      </c>
      <c r="C212" s="20">
        <v>806947.25820000016</v>
      </c>
      <c r="D212" s="20">
        <v>0</v>
      </c>
      <c r="E212" s="14">
        <v>143436.91710000002</v>
      </c>
      <c r="F212" s="172">
        <v>663510.34110000008</v>
      </c>
    </row>
    <row r="213" spans="1:6" ht="16.5">
      <c r="A213" s="13">
        <v>638</v>
      </c>
      <c r="B213" s="9" t="s">
        <v>226</v>
      </c>
      <c r="C213" s="20">
        <v>1030395.4713000002</v>
      </c>
      <c r="D213" s="20">
        <v>0</v>
      </c>
      <c r="E213" s="14">
        <v>1620162.0679200003</v>
      </c>
      <c r="F213" s="172">
        <v>-589766.59662000008</v>
      </c>
    </row>
    <row r="214" spans="1:6" ht="16.5">
      <c r="A214" s="13">
        <v>678</v>
      </c>
      <c r="B214" s="9" t="s">
        <v>227</v>
      </c>
      <c r="C214" s="20">
        <v>538742.72640000004</v>
      </c>
      <c r="D214" s="20">
        <v>0</v>
      </c>
      <c r="E214" s="14">
        <v>490552.58958000003</v>
      </c>
      <c r="F214" s="172">
        <v>48190.136820000014</v>
      </c>
    </row>
    <row r="215" spans="1:6" ht="16.5">
      <c r="A215" s="13">
        <v>680</v>
      </c>
      <c r="B215" s="9" t="s">
        <v>228</v>
      </c>
      <c r="C215" s="20">
        <v>1138827.4464000005</v>
      </c>
      <c r="D215" s="20">
        <v>0</v>
      </c>
      <c r="E215" s="14">
        <v>1852494.8686800001</v>
      </c>
      <c r="F215" s="172">
        <v>-713667.42227999959</v>
      </c>
    </row>
    <row r="216" spans="1:6" ht="16.5">
      <c r="A216" s="13">
        <v>681</v>
      </c>
      <c r="B216" s="9" t="s">
        <v>229</v>
      </c>
      <c r="C216" s="20">
        <v>66926.115300000005</v>
      </c>
      <c r="D216" s="20">
        <v>0</v>
      </c>
      <c r="E216" s="14">
        <v>35004.942000000003</v>
      </c>
      <c r="F216" s="172">
        <v>31921.173300000002</v>
      </c>
    </row>
    <row r="217" spans="1:6" ht="16.5">
      <c r="A217" s="13">
        <v>683</v>
      </c>
      <c r="B217" s="9" t="s">
        <v>230</v>
      </c>
      <c r="C217" s="20">
        <v>161772.83910000004</v>
      </c>
      <c r="D217" s="20">
        <v>0</v>
      </c>
      <c r="E217" s="14">
        <v>131768.60310000001</v>
      </c>
      <c r="F217" s="172">
        <v>30004.236000000034</v>
      </c>
    </row>
    <row r="218" spans="1:6" ht="16.5">
      <c r="A218" s="13">
        <v>684</v>
      </c>
      <c r="B218" s="9" t="s">
        <v>231</v>
      </c>
      <c r="C218" s="20">
        <v>1479208.8348000003</v>
      </c>
      <c r="D218" s="20">
        <v>0</v>
      </c>
      <c r="E218" s="14">
        <v>4376901.2645399999</v>
      </c>
      <c r="F218" s="172">
        <v>-2897692.4297399996</v>
      </c>
    </row>
    <row r="219" spans="1:6" ht="16.5">
      <c r="A219" s="13">
        <v>686</v>
      </c>
      <c r="B219" s="9" t="s">
        <v>232</v>
      </c>
      <c r="C219" s="20">
        <v>76760.837100000004</v>
      </c>
      <c r="D219" s="20">
        <v>0</v>
      </c>
      <c r="E219" s="14">
        <v>96763.661099999998</v>
      </c>
      <c r="F219" s="172">
        <v>-20002.823999999993</v>
      </c>
    </row>
    <row r="220" spans="1:6" ht="16.5">
      <c r="A220" s="13">
        <v>687</v>
      </c>
      <c r="B220" s="9" t="s">
        <v>233</v>
      </c>
      <c r="C220" s="20">
        <v>168440.44710000005</v>
      </c>
      <c r="D220" s="20">
        <v>0</v>
      </c>
      <c r="E220" s="14">
        <v>16669.02</v>
      </c>
      <c r="F220" s="172">
        <v>151771.42710000006</v>
      </c>
    </row>
    <row r="221" spans="1:6" ht="16.5">
      <c r="A221" s="13">
        <v>689</v>
      </c>
      <c r="B221" s="9" t="s">
        <v>234</v>
      </c>
      <c r="C221" s="20">
        <v>21753.071100000001</v>
      </c>
      <c r="D221" s="20">
        <v>0</v>
      </c>
      <c r="E221" s="14">
        <v>38338.745999999999</v>
      </c>
      <c r="F221" s="172">
        <v>-16585.674899999998</v>
      </c>
    </row>
    <row r="222" spans="1:6" ht="16.5">
      <c r="A222" s="13">
        <v>691</v>
      </c>
      <c r="B222" s="9" t="s">
        <v>235</v>
      </c>
      <c r="C222" s="20">
        <v>65009.178000000007</v>
      </c>
      <c r="D222" s="20">
        <v>0</v>
      </c>
      <c r="E222" s="14">
        <v>43339.452000000005</v>
      </c>
      <c r="F222" s="172">
        <v>21669.726000000002</v>
      </c>
    </row>
    <row r="223" spans="1:6" ht="16.5">
      <c r="A223" s="13">
        <v>694</v>
      </c>
      <c r="B223" s="9" t="s">
        <v>236</v>
      </c>
      <c r="C223" s="20">
        <v>702182.46750000014</v>
      </c>
      <c r="D223" s="20">
        <v>0</v>
      </c>
      <c r="E223" s="14">
        <v>572697.52014000004</v>
      </c>
      <c r="F223" s="172">
        <v>129484.94736000011</v>
      </c>
    </row>
    <row r="224" spans="1:6" ht="16.5">
      <c r="A224" s="13">
        <v>697</v>
      </c>
      <c r="B224" s="9" t="s">
        <v>237</v>
      </c>
      <c r="C224" s="20">
        <v>40005.648000000001</v>
      </c>
      <c r="D224" s="20">
        <v>0</v>
      </c>
      <c r="E224" s="14">
        <v>13335.216</v>
      </c>
      <c r="F224" s="172">
        <v>26670.432000000001</v>
      </c>
    </row>
    <row r="225" spans="1:6" ht="16.5">
      <c r="A225" s="13">
        <v>698</v>
      </c>
      <c r="B225" s="9" t="s">
        <v>238</v>
      </c>
      <c r="C225" s="20">
        <v>1173999.0786000001</v>
      </c>
      <c r="D225" s="20">
        <v>0</v>
      </c>
      <c r="E225" s="14">
        <v>6682543.4419199992</v>
      </c>
      <c r="F225" s="172">
        <v>-5508544.3633199986</v>
      </c>
    </row>
    <row r="226" spans="1:6" ht="16.5">
      <c r="A226" s="13">
        <v>700</v>
      </c>
      <c r="B226" s="9" t="s">
        <v>239</v>
      </c>
      <c r="C226" s="20">
        <v>108431.97510000001</v>
      </c>
      <c r="D226" s="20">
        <v>0</v>
      </c>
      <c r="E226" s="14">
        <v>208362.75</v>
      </c>
      <c r="F226" s="172">
        <v>-99930.774899999989</v>
      </c>
    </row>
    <row r="227" spans="1:6" ht="16.5">
      <c r="A227" s="13">
        <v>702</v>
      </c>
      <c r="B227" s="9" t="s">
        <v>240</v>
      </c>
      <c r="C227" s="20">
        <v>113432.6811</v>
      </c>
      <c r="D227" s="20">
        <v>0</v>
      </c>
      <c r="E227" s="14">
        <v>123434.0931</v>
      </c>
      <c r="F227" s="172">
        <v>-10001.411999999997</v>
      </c>
    </row>
    <row r="228" spans="1:6" ht="16.5">
      <c r="A228" s="13">
        <v>704</v>
      </c>
      <c r="B228" s="9" t="s">
        <v>241</v>
      </c>
      <c r="C228" s="20">
        <v>348465.86309999996</v>
      </c>
      <c r="D228" s="20">
        <v>0</v>
      </c>
      <c r="E228" s="14">
        <v>308710.25040000002</v>
      </c>
      <c r="F228" s="172">
        <v>39755.61269999994</v>
      </c>
    </row>
    <row r="229" spans="1:6" ht="16.5">
      <c r="A229" s="13">
        <v>707</v>
      </c>
      <c r="B229" s="9" t="s">
        <v>242</v>
      </c>
      <c r="C229" s="20">
        <v>26837.122199999998</v>
      </c>
      <c r="D229" s="20">
        <v>0</v>
      </c>
      <c r="E229" s="14">
        <v>55957.900139999998</v>
      </c>
      <c r="F229" s="172">
        <v>-29120.77794</v>
      </c>
    </row>
    <row r="230" spans="1:6" ht="16.5">
      <c r="A230" s="13">
        <v>710</v>
      </c>
      <c r="B230" s="9" t="s">
        <v>243</v>
      </c>
      <c r="C230" s="20">
        <v>453814.06950000004</v>
      </c>
      <c r="D230" s="20">
        <v>0</v>
      </c>
      <c r="E230" s="14">
        <v>1729244.1348000001</v>
      </c>
      <c r="F230" s="172">
        <v>-1275430.0653000001</v>
      </c>
    </row>
    <row r="231" spans="1:6" ht="16.5">
      <c r="A231" s="13">
        <v>729</v>
      </c>
      <c r="B231" s="9" t="s">
        <v>244</v>
      </c>
      <c r="C231" s="20">
        <v>203445.38910000003</v>
      </c>
      <c r="D231" s="20">
        <v>0</v>
      </c>
      <c r="E231" s="14">
        <v>182725.79723999999</v>
      </c>
      <c r="F231" s="172">
        <v>20719.591860000044</v>
      </c>
    </row>
    <row r="232" spans="1:6" ht="16.5">
      <c r="A232" s="13">
        <v>732</v>
      </c>
      <c r="B232" s="9" t="s">
        <v>245</v>
      </c>
      <c r="C232" s="20">
        <v>0</v>
      </c>
      <c r="D232" s="20">
        <v>0</v>
      </c>
      <c r="E232" s="14">
        <v>106681.728</v>
      </c>
      <c r="F232" s="172">
        <v>-106681.728</v>
      </c>
    </row>
    <row r="233" spans="1:6" ht="16.5">
      <c r="A233" s="13">
        <v>734</v>
      </c>
      <c r="B233" s="9" t="s">
        <v>246</v>
      </c>
      <c r="C233" s="20">
        <v>842452.27080000041</v>
      </c>
      <c r="D233" s="20">
        <v>0</v>
      </c>
      <c r="E233" s="14">
        <v>1389896.2256400003</v>
      </c>
      <c r="F233" s="172">
        <v>-547443.9548399999</v>
      </c>
    </row>
    <row r="234" spans="1:6" ht="16.5">
      <c r="A234" s="13">
        <v>738</v>
      </c>
      <c r="B234" s="9" t="s">
        <v>247</v>
      </c>
      <c r="C234" s="20">
        <v>285040.24200000003</v>
      </c>
      <c r="D234" s="20">
        <v>0</v>
      </c>
      <c r="E234" s="14">
        <v>201778.4871</v>
      </c>
      <c r="F234" s="172">
        <v>83261.754900000029</v>
      </c>
    </row>
    <row r="235" spans="1:6" ht="16.5">
      <c r="A235" s="13">
        <v>739</v>
      </c>
      <c r="B235" s="9" t="s">
        <v>248</v>
      </c>
      <c r="C235" s="20">
        <v>98347.217999999993</v>
      </c>
      <c r="D235" s="20">
        <v>0</v>
      </c>
      <c r="E235" s="14">
        <v>43339.452000000005</v>
      </c>
      <c r="F235" s="172">
        <v>55007.765999999989</v>
      </c>
    </row>
    <row r="236" spans="1:6" ht="16.5">
      <c r="A236" s="13">
        <v>740</v>
      </c>
      <c r="B236" s="9" t="s">
        <v>249</v>
      </c>
      <c r="C236" s="20">
        <v>385221.05220000009</v>
      </c>
      <c r="D236" s="20">
        <v>0</v>
      </c>
      <c r="E236" s="14">
        <v>1058899.4955000004</v>
      </c>
      <c r="F236" s="172">
        <v>-673678.44330000039</v>
      </c>
    </row>
    <row r="237" spans="1:6" ht="16.5">
      <c r="A237" s="13">
        <v>742</v>
      </c>
      <c r="B237" s="9" t="s">
        <v>250</v>
      </c>
      <c r="C237" s="20">
        <v>56674.668000000005</v>
      </c>
      <c r="D237" s="20">
        <v>0</v>
      </c>
      <c r="E237" s="14">
        <v>13418.561099999999</v>
      </c>
      <c r="F237" s="172">
        <v>43256.106900000006</v>
      </c>
    </row>
    <row r="238" spans="1:6" ht="16.5">
      <c r="A238" s="13">
        <v>743</v>
      </c>
      <c r="B238" s="9" t="s">
        <v>251</v>
      </c>
      <c r="C238" s="20">
        <v>1542551.1108000004</v>
      </c>
      <c r="D238" s="20">
        <v>0</v>
      </c>
      <c r="E238" s="14">
        <v>1910753.0935800003</v>
      </c>
      <c r="F238" s="172">
        <v>-368201.98277999996</v>
      </c>
    </row>
    <row r="239" spans="1:6" ht="16.5">
      <c r="A239" s="13">
        <v>746</v>
      </c>
      <c r="B239" s="9" t="s">
        <v>252</v>
      </c>
      <c r="C239" s="20">
        <v>120100.28909999999</v>
      </c>
      <c r="D239" s="20">
        <v>0</v>
      </c>
      <c r="E239" s="14">
        <v>72543.575039999996</v>
      </c>
      <c r="F239" s="172">
        <v>47556.714059999998</v>
      </c>
    </row>
    <row r="240" spans="1:6" ht="16.5">
      <c r="A240" s="13">
        <v>747</v>
      </c>
      <c r="B240" s="9" t="s">
        <v>253</v>
      </c>
      <c r="C240" s="20">
        <v>163439.74110000001</v>
      </c>
      <c r="D240" s="20">
        <v>0</v>
      </c>
      <c r="E240" s="14">
        <v>110015.53199999999</v>
      </c>
      <c r="F240" s="172">
        <v>53424.209100000022</v>
      </c>
    </row>
    <row r="241" spans="1:6" ht="16.5">
      <c r="A241" s="13">
        <v>748</v>
      </c>
      <c r="B241" s="9" t="s">
        <v>254</v>
      </c>
      <c r="C241" s="20">
        <v>316711.38000000006</v>
      </c>
      <c r="D241" s="20">
        <v>0</v>
      </c>
      <c r="E241" s="14">
        <v>78344.394</v>
      </c>
      <c r="F241" s="172">
        <v>238366.98600000006</v>
      </c>
    </row>
    <row r="242" spans="1:6" ht="16.5">
      <c r="A242" s="13">
        <v>749</v>
      </c>
      <c r="B242" s="9" t="s">
        <v>255</v>
      </c>
      <c r="C242" s="20">
        <v>912212.11950000003</v>
      </c>
      <c r="D242" s="20">
        <v>0</v>
      </c>
      <c r="E242" s="14">
        <v>643657.53827999998</v>
      </c>
      <c r="F242" s="172">
        <v>268554.58122000005</v>
      </c>
    </row>
    <row r="243" spans="1:6" ht="16.5">
      <c r="A243" s="13">
        <v>751</v>
      </c>
      <c r="B243" s="9" t="s">
        <v>256</v>
      </c>
      <c r="C243" s="20">
        <v>65009.178</v>
      </c>
      <c r="D243" s="20">
        <v>0</v>
      </c>
      <c r="E243" s="14">
        <v>48423.503100000002</v>
      </c>
      <c r="F243" s="172">
        <v>16585.674899999998</v>
      </c>
    </row>
    <row r="244" spans="1:6" ht="16.5">
      <c r="A244" s="13">
        <v>753</v>
      </c>
      <c r="B244" s="9" t="s">
        <v>257</v>
      </c>
      <c r="C244" s="20">
        <v>1368859.9224</v>
      </c>
      <c r="D244" s="20">
        <v>0</v>
      </c>
      <c r="E244" s="14">
        <v>1444587.2802600004</v>
      </c>
      <c r="F244" s="172">
        <v>-75727.357860000338</v>
      </c>
    </row>
    <row r="245" spans="1:6" ht="16.5">
      <c r="A245" s="13">
        <v>755</v>
      </c>
      <c r="B245" s="9" t="s">
        <v>258</v>
      </c>
      <c r="C245" s="20">
        <v>348465.86310000008</v>
      </c>
      <c r="D245" s="20">
        <v>0</v>
      </c>
      <c r="E245" s="14">
        <v>1485643.0765200001</v>
      </c>
      <c r="F245" s="172">
        <v>-1137177.2134199999</v>
      </c>
    </row>
    <row r="246" spans="1:6" ht="16.5">
      <c r="A246" s="13">
        <v>758</v>
      </c>
      <c r="B246" s="9" t="s">
        <v>259</v>
      </c>
      <c r="C246" s="20">
        <v>48590.193299999999</v>
      </c>
      <c r="D246" s="20">
        <v>0</v>
      </c>
      <c r="E246" s="14">
        <v>146770.7211</v>
      </c>
      <c r="F246" s="172">
        <v>-98180.527799999996</v>
      </c>
    </row>
    <row r="247" spans="1:6" ht="16.5">
      <c r="A247" s="13">
        <v>759</v>
      </c>
      <c r="B247" s="9" t="s">
        <v>260</v>
      </c>
      <c r="C247" s="20">
        <v>380137.00110000005</v>
      </c>
      <c r="D247" s="20">
        <v>0</v>
      </c>
      <c r="E247" s="14">
        <v>21669.726000000002</v>
      </c>
      <c r="F247" s="172">
        <v>358467.27510000003</v>
      </c>
    </row>
    <row r="248" spans="1:6" ht="16.5">
      <c r="A248" s="13">
        <v>761</v>
      </c>
      <c r="B248" s="9" t="s">
        <v>261</v>
      </c>
      <c r="C248" s="20">
        <v>661843.43910000019</v>
      </c>
      <c r="D248" s="20">
        <v>0</v>
      </c>
      <c r="E248" s="14">
        <v>116766.48510000001</v>
      </c>
      <c r="F248" s="172">
        <v>545076.95400000014</v>
      </c>
    </row>
    <row r="249" spans="1:6" ht="16.5">
      <c r="A249" s="13">
        <v>762</v>
      </c>
      <c r="B249" s="9" t="s">
        <v>262</v>
      </c>
      <c r="C249" s="20">
        <v>88429.151100000003</v>
      </c>
      <c r="D249" s="20">
        <v>0</v>
      </c>
      <c r="E249" s="14">
        <v>99214.007039999997</v>
      </c>
      <c r="F249" s="172">
        <v>-10784.855939999994</v>
      </c>
    </row>
    <row r="250" spans="1:6" ht="16.5">
      <c r="A250" s="13">
        <v>765</v>
      </c>
      <c r="B250" s="9" t="s">
        <v>263</v>
      </c>
      <c r="C250" s="20">
        <v>211779.89910000001</v>
      </c>
      <c r="D250" s="20">
        <v>0</v>
      </c>
      <c r="E250" s="14">
        <v>237566.87304000003</v>
      </c>
      <c r="F250" s="172">
        <v>-25786.973940000025</v>
      </c>
    </row>
    <row r="251" spans="1:6" ht="16.5">
      <c r="A251" s="13">
        <v>768</v>
      </c>
      <c r="B251" s="9" t="s">
        <v>264</v>
      </c>
      <c r="C251" s="20">
        <v>210112.99709999998</v>
      </c>
      <c r="D251" s="20">
        <v>0</v>
      </c>
      <c r="E251" s="14">
        <v>96680.316000000006</v>
      </c>
      <c r="F251" s="172">
        <v>113432.68109999997</v>
      </c>
    </row>
    <row r="252" spans="1:6" ht="16.5">
      <c r="A252" s="13">
        <v>777</v>
      </c>
      <c r="B252" s="9" t="s">
        <v>265</v>
      </c>
      <c r="C252" s="20">
        <v>83345.100000000006</v>
      </c>
      <c r="D252" s="20">
        <v>0</v>
      </c>
      <c r="E252" s="14">
        <v>105014.826</v>
      </c>
      <c r="F252" s="172">
        <v>-21669.725999999995</v>
      </c>
    </row>
    <row r="253" spans="1:6" ht="16.5">
      <c r="A253" s="13">
        <v>778</v>
      </c>
      <c r="B253" s="9" t="s">
        <v>266</v>
      </c>
      <c r="C253" s="20">
        <v>371802.49110000004</v>
      </c>
      <c r="D253" s="20">
        <v>0</v>
      </c>
      <c r="E253" s="14">
        <v>168357.10199999998</v>
      </c>
      <c r="F253" s="172">
        <v>203445.38910000006</v>
      </c>
    </row>
    <row r="254" spans="1:6" ht="16.5">
      <c r="A254" s="13">
        <v>781</v>
      </c>
      <c r="B254" s="9" t="s">
        <v>267</v>
      </c>
      <c r="C254" s="20">
        <v>66676.08</v>
      </c>
      <c r="D254" s="20">
        <v>0</v>
      </c>
      <c r="E254" s="14">
        <v>60008.472000000009</v>
      </c>
      <c r="F254" s="172">
        <v>6667.6079999999929</v>
      </c>
    </row>
    <row r="255" spans="1:6" ht="16.5">
      <c r="A255" s="13">
        <v>783</v>
      </c>
      <c r="B255" s="9" t="s">
        <v>268</v>
      </c>
      <c r="C255" s="20">
        <v>86678.90400000001</v>
      </c>
      <c r="D255" s="20">
        <v>0</v>
      </c>
      <c r="E255" s="14">
        <v>173441.1531</v>
      </c>
      <c r="F255" s="172">
        <v>-86762.249099999986</v>
      </c>
    </row>
    <row r="256" spans="1:6" ht="16.5">
      <c r="A256" s="13">
        <v>785</v>
      </c>
      <c r="B256" s="9" t="s">
        <v>269</v>
      </c>
      <c r="C256" s="20">
        <v>83428.445099999983</v>
      </c>
      <c r="D256" s="20">
        <v>0</v>
      </c>
      <c r="E256" s="14">
        <v>135185.75219999999</v>
      </c>
      <c r="F256" s="172">
        <v>-51757.307100000005</v>
      </c>
    </row>
    <row r="257" spans="1:6" ht="16.5">
      <c r="A257" s="13">
        <v>790</v>
      </c>
      <c r="B257" s="9" t="s">
        <v>270</v>
      </c>
      <c r="C257" s="20">
        <v>770608.79460000014</v>
      </c>
      <c r="D257" s="20">
        <v>0</v>
      </c>
      <c r="E257" s="14">
        <v>306876.65820000006</v>
      </c>
      <c r="F257" s="172">
        <v>463732.13640000008</v>
      </c>
    </row>
    <row r="258" spans="1:6" ht="16.5">
      <c r="A258" s="13">
        <v>791</v>
      </c>
      <c r="B258" s="9" t="s">
        <v>271</v>
      </c>
      <c r="C258" s="20">
        <v>208362.75</v>
      </c>
      <c r="D258" s="20">
        <v>0</v>
      </c>
      <c r="E258" s="14">
        <v>268537.91220000002</v>
      </c>
      <c r="F258" s="172">
        <v>-60175.162200000021</v>
      </c>
    </row>
    <row r="259" spans="1:6" ht="16.5">
      <c r="A259" s="13">
        <v>831</v>
      </c>
      <c r="B259" s="9" t="s">
        <v>272</v>
      </c>
      <c r="C259" s="20">
        <v>131685.258</v>
      </c>
      <c r="D259" s="20">
        <v>0</v>
      </c>
      <c r="E259" s="14">
        <v>276705.73200000002</v>
      </c>
      <c r="F259" s="172">
        <v>-145020.47400000002</v>
      </c>
    </row>
    <row r="260" spans="1:6" ht="16.5">
      <c r="A260" s="13">
        <v>832</v>
      </c>
      <c r="B260" s="9" t="s">
        <v>273</v>
      </c>
      <c r="C260" s="20">
        <v>61675.374000000003</v>
      </c>
      <c r="D260" s="20">
        <v>0</v>
      </c>
      <c r="E260" s="14">
        <v>35004.942000000003</v>
      </c>
      <c r="F260" s="172">
        <v>26670.432000000001</v>
      </c>
    </row>
    <row r="261" spans="1:6" ht="16.5">
      <c r="A261" s="13">
        <v>833</v>
      </c>
      <c r="B261" s="9" t="s">
        <v>274</v>
      </c>
      <c r="C261" s="20">
        <v>278455.97910000006</v>
      </c>
      <c r="D261" s="20">
        <v>0</v>
      </c>
      <c r="E261" s="14">
        <v>18419.267100000001</v>
      </c>
      <c r="F261" s="172">
        <v>260036.71200000006</v>
      </c>
    </row>
    <row r="262" spans="1:6" ht="16.5">
      <c r="A262" s="13">
        <v>834</v>
      </c>
      <c r="B262" s="9" t="s">
        <v>275</v>
      </c>
      <c r="C262" s="20">
        <v>161689.49400000001</v>
      </c>
      <c r="D262" s="20">
        <v>0</v>
      </c>
      <c r="E262" s="14">
        <v>426810.25710000005</v>
      </c>
      <c r="F262" s="172">
        <v>-265120.76310000004</v>
      </c>
    </row>
    <row r="263" spans="1:6" ht="16.5">
      <c r="A263" s="13">
        <v>837</v>
      </c>
      <c r="B263" s="9" t="s">
        <v>276</v>
      </c>
      <c r="C263" s="20">
        <v>4267685.8455000008</v>
      </c>
      <c r="D263" s="20">
        <v>0</v>
      </c>
      <c r="E263" s="14">
        <v>18794720.106479991</v>
      </c>
      <c r="F263" s="172">
        <v>-14527034.260979991</v>
      </c>
    </row>
    <row r="264" spans="1:6" ht="16.5">
      <c r="A264" s="13">
        <v>844</v>
      </c>
      <c r="B264" s="9" t="s">
        <v>277</v>
      </c>
      <c r="C264" s="20">
        <v>43339.452000000005</v>
      </c>
      <c r="D264" s="20">
        <v>0</v>
      </c>
      <c r="E264" s="14">
        <v>156688.788</v>
      </c>
      <c r="F264" s="172">
        <v>-113349.336</v>
      </c>
    </row>
    <row r="265" spans="1:6" ht="16.5">
      <c r="A265" s="13">
        <v>845</v>
      </c>
      <c r="B265" s="9" t="s">
        <v>278</v>
      </c>
      <c r="C265" s="20">
        <v>68426.327099999995</v>
      </c>
      <c r="D265" s="20">
        <v>0</v>
      </c>
      <c r="E265" s="14">
        <v>43422.797099999996</v>
      </c>
      <c r="F265" s="172">
        <v>25003.53</v>
      </c>
    </row>
    <row r="266" spans="1:6" ht="16.5">
      <c r="A266" s="13">
        <v>846</v>
      </c>
      <c r="B266" s="9" t="s">
        <v>279</v>
      </c>
      <c r="C266" s="20">
        <v>83345.100000000006</v>
      </c>
      <c r="D266" s="20">
        <v>0</v>
      </c>
      <c r="E266" s="14">
        <v>170107.34909999999</v>
      </c>
      <c r="F266" s="172">
        <v>-86762.249099999986</v>
      </c>
    </row>
    <row r="267" spans="1:6" ht="16.5">
      <c r="A267" s="13">
        <v>848</v>
      </c>
      <c r="B267" s="9" t="s">
        <v>280</v>
      </c>
      <c r="C267" s="20">
        <v>96680.316000000006</v>
      </c>
      <c r="D267" s="20">
        <v>0</v>
      </c>
      <c r="E267" s="14">
        <v>133435.50510000001</v>
      </c>
      <c r="F267" s="172">
        <v>-36755.189100000003</v>
      </c>
    </row>
    <row r="268" spans="1:6" ht="16.5">
      <c r="A268" s="13">
        <v>849</v>
      </c>
      <c r="B268" s="9" t="s">
        <v>281</v>
      </c>
      <c r="C268" s="20">
        <v>345048.71400000004</v>
      </c>
      <c r="D268" s="20">
        <v>0</v>
      </c>
      <c r="E268" s="14">
        <v>8334.51</v>
      </c>
      <c r="F268" s="172">
        <v>336714.20400000003</v>
      </c>
    </row>
    <row r="269" spans="1:6" ht="16.5">
      <c r="A269" s="13">
        <v>850</v>
      </c>
      <c r="B269" s="9" t="s">
        <v>282</v>
      </c>
      <c r="C269" s="20">
        <v>326712.79200000002</v>
      </c>
      <c r="D269" s="20">
        <v>0</v>
      </c>
      <c r="E269" s="14">
        <v>151921.44828000001</v>
      </c>
      <c r="F269" s="172">
        <v>174791.34372</v>
      </c>
    </row>
    <row r="270" spans="1:6" ht="16.5">
      <c r="A270" s="13">
        <v>851</v>
      </c>
      <c r="B270" s="9" t="s">
        <v>283</v>
      </c>
      <c r="C270" s="20">
        <v>469066.22280000011</v>
      </c>
      <c r="D270" s="20">
        <v>0</v>
      </c>
      <c r="E270" s="14">
        <v>458398.05000000005</v>
      </c>
      <c r="F270" s="172">
        <v>10668.172800000058</v>
      </c>
    </row>
    <row r="271" spans="1:6" ht="16.5">
      <c r="A271" s="13">
        <v>853</v>
      </c>
      <c r="B271" s="9" t="s">
        <v>284</v>
      </c>
      <c r="C271" s="20">
        <v>7295196.6029999983</v>
      </c>
      <c r="D271" s="20">
        <v>0</v>
      </c>
      <c r="E271" s="14">
        <v>11122486.940099999</v>
      </c>
      <c r="F271" s="172">
        <v>-3827290.3371000011</v>
      </c>
    </row>
    <row r="272" spans="1:6" ht="16.5">
      <c r="A272" s="13">
        <v>854</v>
      </c>
      <c r="B272" s="9" t="s">
        <v>285</v>
      </c>
      <c r="C272" s="20">
        <v>0</v>
      </c>
      <c r="D272" s="20">
        <v>0</v>
      </c>
      <c r="E272" s="14">
        <v>68409.658080000008</v>
      </c>
      <c r="F272" s="172">
        <v>-68409.658080000008</v>
      </c>
    </row>
    <row r="273" spans="1:6" ht="16.5">
      <c r="A273" s="13">
        <v>857</v>
      </c>
      <c r="B273" s="9" t="s">
        <v>286</v>
      </c>
      <c r="C273" s="20">
        <v>940132.72800000012</v>
      </c>
      <c r="D273" s="20">
        <v>0</v>
      </c>
      <c r="E273" s="14">
        <v>155021.886</v>
      </c>
      <c r="F273" s="172">
        <v>785110.84200000018</v>
      </c>
    </row>
    <row r="274" spans="1:6" ht="16.5">
      <c r="A274" s="13">
        <v>858</v>
      </c>
      <c r="B274" s="9" t="s">
        <v>287</v>
      </c>
      <c r="C274" s="20">
        <v>4491884.164499999</v>
      </c>
      <c r="D274" s="20">
        <v>0</v>
      </c>
      <c r="E274" s="14">
        <v>1757488.1222880001</v>
      </c>
      <c r="F274" s="172">
        <v>2734396.0422119992</v>
      </c>
    </row>
    <row r="275" spans="1:6" ht="16.5">
      <c r="A275" s="13">
        <v>859</v>
      </c>
      <c r="B275" s="9" t="s">
        <v>288</v>
      </c>
      <c r="C275" s="20">
        <v>210279.68729999999</v>
      </c>
      <c r="D275" s="20">
        <v>0</v>
      </c>
      <c r="E275" s="14">
        <v>173724.52643999999</v>
      </c>
      <c r="F275" s="172">
        <v>36555.160860000004</v>
      </c>
    </row>
    <row r="276" spans="1:6" ht="16.5">
      <c r="A276" s="13">
        <v>886</v>
      </c>
      <c r="B276" s="9" t="s">
        <v>289</v>
      </c>
      <c r="C276" s="20">
        <v>952134.42240000027</v>
      </c>
      <c r="D276" s="20">
        <v>0</v>
      </c>
      <c r="E276" s="14">
        <v>740354.5233</v>
      </c>
      <c r="F276" s="172">
        <v>211779.89910000027</v>
      </c>
    </row>
    <row r="277" spans="1:6" ht="16.5">
      <c r="A277" s="13">
        <v>887</v>
      </c>
      <c r="B277" s="9" t="s">
        <v>290</v>
      </c>
      <c r="C277" s="20">
        <v>420059.304</v>
      </c>
      <c r="D277" s="20">
        <v>0</v>
      </c>
      <c r="E277" s="14">
        <v>170024.00399999999</v>
      </c>
      <c r="F277" s="172">
        <v>250035.30000000002</v>
      </c>
    </row>
    <row r="278" spans="1:6" ht="16.5">
      <c r="A278" s="13">
        <v>889</v>
      </c>
      <c r="B278" s="9" t="s">
        <v>291</v>
      </c>
      <c r="C278" s="20">
        <v>211696.554</v>
      </c>
      <c r="D278" s="20">
        <v>0</v>
      </c>
      <c r="E278" s="14">
        <v>30004.236000000001</v>
      </c>
      <c r="F278" s="172">
        <v>181692.318</v>
      </c>
    </row>
    <row r="279" spans="1:6" ht="16.5">
      <c r="A279" s="13">
        <v>890</v>
      </c>
      <c r="B279" s="9" t="s">
        <v>292</v>
      </c>
      <c r="C279" s="20">
        <v>35004.942000000003</v>
      </c>
      <c r="D279" s="20">
        <v>0</v>
      </c>
      <c r="E279" s="14">
        <v>61758.719100000002</v>
      </c>
      <c r="F279" s="172">
        <v>-26753.777099999999</v>
      </c>
    </row>
    <row r="280" spans="1:6" ht="16.5">
      <c r="A280" s="13">
        <v>892</v>
      </c>
      <c r="B280" s="9" t="s">
        <v>293</v>
      </c>
      <c r="C280" s="20">
        <v>43422.797099999996</v>
      </c>
      <c r="D280" s="20">
        <v>0</v>
      </c>
      <c r="E280" s="14">
        <v>104298.05814000001</v>
      </c>
      <c r="F280" s="172">
        <v>-60875.261040000012</v>
      </c>
    </row>
    <row r="281" spans="1:6" ht="16.5">
      <c r="A281" s="13">
        <v>893</v>
      </c>
      <c r="B281" s="9" t="s">
        <v>294</v>
      </c>
      <c r="C281" s="20">
        <v>225031.77</v>
      </c>
      <c r="D281" s="20">
        <v>0</v>
      </c>
      <c r="E281" s="14">
        <v>211779.89910000001</v>
      </c>
      <c r="F281" s="172">
        <v>13251.87089999998</v>
      </c>
    </row>
    <row r="282" spans="1:6" ht="16.5">
      <c r="A282" s="13">
        <v>895</v>
      </c>
      <c r="B282" s="9" t="s">
        <v>295</v>
      </c>
      <c r="C282" s="20">
        <v>497486.90190000006</v>
      </c>
      <c r="D282" s="20">
        <v>0</v>
      </c>
      <c r="E282" s="14">
        <v>195027.53400000004</v>
      </c>
      <c r="F282" s="172">
        <v>302459.36790000001</v>
      </c>
    </row>
    <row r="283" spans="1:6" ht="16.5">
      <c r="A283" s="13">
        <v>905</v>
      </c>
      <c r="B283" s="9" t="s">
        <v>296</v>
      </c>
      <c r="C283" s="20">
        <v>1655400.3762000005</v>
      </c>
      <c r="D283" s="20">
        <v>0</v>
      </c>
      <c r="E283" s="14">
        <v>7900482.0572400009</v>
      </c>
      <c r="F283" s="172">
        <v>-6245081.6810400002</v>
      </c>
    </row>
    <row r="284" spans="1:6" ht="16.5">
      <c r="A284" s="13">
        <v>908</v>
      </c>
      <c r="B284" s="9" t="s">
        <v>297</v>
      </c>
      <c r="C284" s="20">
        <v>648841.60350000008</v>
      </c>
      <c r="D284" s="20">
        <v>0</v>
      </c>
      <c r="E284" s="14">
        <v>478050.82458000001</v>
      </c>
      <c r="F284" s="172">
        <v>170790.77892000007</v>
      </c>
    </row>
    <row r="285" spans="1:6" ht="16.5">
      <c r="A285" s="13">
        <v>915</v>
      </c>
      <c r="B285" s="9" t="s">
        <v>298</v>
      </c>
      <c r="C285" s="20">
        <v>481901.36820000008</v>
      </c>
      <c r="D285" s="20">
        <v>0</v>
      </c>
      <c r="E285" s="14">
        <v>321712.08600000001</v>
      </c>
      <c r="F285" s="172">
        <v>160189.28220000007</v>
      </c>
    </row>
    <row r="286" spans="1:6" ht="16.5">
      <c r="A286" s="13">
        <v>918</v>
      </c>
      <c r="B286" s="9" t="s">
        <v>299</v>
      </c>
      <c r="C286" s="20">
        <v>125100.9951</v>
      </c>
      <c r="D286" s="20">
        <v>0</v>
      </c>
      <c r="E286" s="14">
        <v>76677.491999999998</v>
      </c>
      <c r="F286" s="172">
        <v>48423.503100000002</v>
      </c>
    </row>
    <row r="287" spans="1:6" ht="16.5">
      <c r="A287" s="13">
        <v>921</v>
      </c>
      <c r="B287" s="9" t="s">
        <v>300</v>
      </c>
      <c r="C287" s="20">
        <v>318628.3173</v>
      </c>
      <c r="D287" s="20">
        <v>0</v>
      </c>
      <c r="E287" s="14">
        <v>26670.432000000001</v>
      </c>
      <c r="F287" s="172">
        <v>291957.88529999997</v>
      </c>
    </row>
    <row r="288" spans="1:6" ht="16.5">
      <c r="A288" s="13">
        <v>922</v>
      </c>
      <c r="B288" s="9" t="s">
        <v>301</v>
      </c>
      <c r="C288" s="20">
        <v>270121.46910000005</v>
      </c>
      <c r="D288" s="20">
        <v>0</v>
      </c>
      <c r="E288" s="14">
        <v>165106.64309999999</v>
      </c>
      <c r="F288" s="172">
        <v>105014.82600000006</v>
      </c>
    </row>
    <row r="289" spans="1:6" ht="16.5">
      <c r="A289" s="13">
        <v>924</v>
      </c>
      <c r="B289" s="9" t="s">
        <v>302</v>
      </c>
      <c r="C289" s="20">
        <v>56674.668000000005</v>
      </c>
      <c r="D289" s="20">
        <v>0</v>
      </c>
      <c r="E289" s="14">
        <v>73343.687999999995</v>
      </c>
      <c r="F289" s="172">
        <v>-16669.01999999999</v>
      </c>
    </row>
    <row r="290" spans="1:6" ht="16.5">
      <c r="A290" s="13">
        <v>925</v>
      </c>
      <c r="B290" s="9" t="s">
        <v>303</v>
      </c>
      <c r="C290" s="20">
        <v>126684.55199999998</v>
      </c>
      <c r="D290" s="20">
        <v>0</v>
      </c>
      <c r="E290" s="14">
        <v>91762.955100000006</v>
      </c>
      <c r="F290" s="172">
        <v>34921.596899999975</v>
      </c>
    </row>
    <row r="291" spans="1:6" ht="16.5">
      <c r="A291" s="13">
        <v>927</v>
      </c>
      <c r="B291" s="9" t="s">
        <v>304</v>
      </c>
      <c r="C291" s="20">
        <v>1018643.8122000003</v>
      </c>
      <c r="D291" s="20">
        <v>0</v>
      </c>
      <c r="E291" s="14">
        <v>1065250.3921200002</v>
      </c>
      <c r="F291" s="172">
        <v>-46606.579919999931</v>
      </c>
    </row>
    <row r="292" spans="1:6" ht="16.5">
      <c r="A292" s="13">
        <v>931</v>
      </c>
      <c r="B292" s="9" t="s">
        <v>305</v>
      </c>
      <c r="C292" s="20">
        <v>175108.0551</v>
      </c>
      <c r="D292" s="20">
        <v>0</v>
      </c>
      <c r="E292" s="14">
        <v>255064.34333400009</v>
      </c>
      <c r="F292" s="172">
        <v>-79956.288234000094</v>
      </c>
    </row>
    <row r="293" spans="1:6" ht="16.5">
      <c r="A293" s="13">
        <v>934</v>
      </c>
      <c r="B293" s="9" t="s">
        <v>306</v>
      </c>
      <c r="C293" s="20">
        <v>0</v>
      </c>
      <c r="D293" s="20">
        <v>0</v>
      </c>
      <c r="E293" s="14">
        <v>2814897.4073999999</v>
      </c>
      <c r="F293" s="172">
        <v>-2814897.4073999999</v>
      </c>
    </row>
    <row r="294" spans="1:6" ht="16.5">
      <c r="A294" s="13">
        <v>935</v>
      </c>
      <c r="B294" s="9" t="s">
        <v>307</v>
      </c>
      <c r="C294" s="20">
        <v>735103.78200000001</v>
      </c>
      <c r="D294" s="20">
        <v>0</v>
      </c>
      <c r="E294" s="14">
        <v>42539.339039999999</v>
      </c>
      <c r="F294" s="172">
        <v>692564.44296000001</v>
      </c>
    </row>
    <row r="295" spans="1:6" ht="16.5">
      <c r="A295" s="13">
        <v>936</v>
      </c>
      <c r="B295" s="9" t="s">
        <v>308</v>
      </c>
      <c r="C295" s="20">
        <v>263370.51600000006</v>
      </c>
      <c r="D295" s="20">
        <v>0</v>
      </c>
      <c r="E295" s="14">
        <v>115099.58309999999</v>
      </c>
      <c r="F295" s="172">
        <v>148270.93290000007</v>
      </c>
    </row>
    <row r="296" spans="1:6" ht="16.5">
      <c r="A296" s="13">
        <v>946</v>
      </c>
      <c r="B296" s="9" t="s">
        <v>309</v>
      </c>
      <c r="C296" s="20">
        <v>173524.49820000003</v>
      </c>
      <c r="D296" s="20">
        <v>0</v>
      </c>
      <c r="E296" s="14">
        <v>324545.81939999998</v>
      </c>
      <c r="F296" s="172">
        <v>-151021.32119999995</v>
      </c>
    </row>
    <row r="297" spans="1:6" ht="16.5">
      <c r="A297" s="13">
        <v>976</v>
      </c>
      <c r="B297" s="9" t="s">
        <v>310</v>
      </c>
      <c r="C297" s="20">
        <v>83345.100000000006</v>
      </c>
      <c r="D297" s="20">
        <v>0</v>
      </c>
      <c r="E297" s="14">
        <v>280406.25444000005</v>
      </c>
      <c r="F297" s="172">
        <v>-197061.15444000004</v>
      </c>
    </row>
    <row r="298" spans="1:6" ht="16.5">
      <c r="A298" s="13">
        <v>977</v>
      </c>
      <c r="B298" s="9" t="s">
        <v>311</v>
      </c>
      <c r="C298" s="20">
        <v>681929.60820000013</v>
      </c>
      <c r="D298" s="20">
        <v>0</v>
      </c>
      <c r="E298" s="14">
        <v>248451.74310000002</v>
      </c>
      <c r="F298" s="172">
        <v>433477.86510000011</v>
      </c>
    </row>
    <row r="299" spans="1:6" ht="16.5">
      <c r="A299" s="13">
        <v>980</v>
      </c>
      <c r="B299" s="9" t="s">
        <v>312</v>
      </c>
      <c r="C299" s="20">
        <v>865122.13800000004</v>
      </c>
      <c r="D299" s="20">
        <v>0</v>
      </c>
      <c r="E299" s="14">
        <v>1658484.1449000002</v>
      </c>
      <c r="F299" s="172">
        <v>-793362.00690000015</v>
      </c>
    </row>
    <row r="300" spans="1:6" ht="16.5">
      <c r="A300" s="13">
        <v>981</v>
      </c>
      <c r="B300" s="9" t="s">
        <v>313</v>
      </c>
      <c r="C300" s="20">
        <v>55007.766000000003</v>
      </c>
      <c r="D300" s="20">
        <v>0</v>
      </c>
      <c r="E300" s="14">
        <v>61675.374000000003</v>
      </c>
      <c r="F300" s="172">
        <v>-6667.6080000000002</v>
      </c>
    </row>
    <row r="301" spans="1:6" ht="16.5">
      <c r="A301" s="13">
        <v>989</v>
      </c>
      <c r="B301" s="9" t="s">
        <v>314</v>
      </c>
      <c r="C301" s="20">
        <v>270204.81420000002</v>
      </c>
      <c r="D301" s="20">
        <v>0</v>
      </c>
      <c r="E301" s="14">
        <v>55874.555040000007</v>
      </c>
      <c r="F301" s="172">
        <v>214330.25916000002</v>
      </c>
    </row>
    <row r="302" spans="1:6" ht="16.5">
      <c r="A302" s="13">
        <v>992</v>
      </c>
      <c r="B302" s="9" t="s">
        <v>315</v>
      </c>
      <c r="C302" s="20">
        <v>306709.96800000005</v>
      </c>
      <c r="D302" s="20">
        <v>0</v>
      </c>
      <c r="E302" s="14">
        <v>340998.14214000007</v>
      </c>
      <c r="F302" s="172">
        <v>-34288.174140000017</v>
      </c>
    </row>
    <row r="303" spans="1:6" s="46" customFormat="1" ht="16.5">
      <c r="A303" s="173"/>
      <c r="B303" s="177" t="s">
        <v>486</v>
      </c>
      <c r="C303" s="16">
        <f>SUM(C11:C302)</f>
        <v>149448432.47280005</v>
      </c>
      <c r="D303" s="16"/>
      <c r="E303" s="16">
        <f t="shared" ref="E303" si="0">SUM(E11:E302)</f>
        <v>388019859.0023939</v>
      </c>
      <c r="F303" s="172">
        <f>C303-E303</f>
        <v>-238571426.52959386</v>
      </c>
    </row>
    <row r="304" spans="1:6" s="46" customFormat="1" ht="16.5">
      <c r="A304" s="173"/>
      <c r="B304" s="11"/>
      <c r="C304" s="16"/>
      <c r="D304" s="16"/>
      <c r="E304" s="12"/>
    </row>
    <row r="305" spans="1:6" ht="16.5">
      <c r="A305" s="13"/>
      <c r="B305" s="9"/>
      <c r="C305" s="20"/>
      <c r="D305" s="20"/>
      <c r="E305" s="20"/>
    </row>
    <row r="306" spans="1:6" ht="23.25">
      <c r="A306" s="174"/>
      <c r="B306" s="9"/>
      <c r="C306" s="20"/>
      <c r="D306" s="20"/>
      <c r="E306" s="20"/>
    </row>
    <row r="307" spans="1:6" s="46" customFormat="1" ht="49.5">
      <c r="A307" s="175" t="s">
        <v>484</v>
      </c>
      <c r="B307" s="177" t="s">
        <v>487</v>
      </c>
      <c r="C307" s="178" t="s">
        <v>481</v>
      </c>
      <c r="D307" s="177" t="s">
        <v>403</v>
      </c>
      <c r="E307" s="178" t="s">
        <v>482</v>
      </c>
      <c r="F307" s="178" t="s">
        <v>483</v>
      </c>
    </row>
    <row r="308" spans="1:6" ht="16.5">
      <c r="A308" s="18">
        <v>90000231</v>
      </c>
      <c r="B308" s="9" t="s">
        <v>405</v>
      </c>
      <c r="C308" s="20">
        <v>1850427.9102</v>
      </c>
      <c r="D308" s="14">
        <v>72351.73128882001</v>
      </c>
      <c r="E308" s="14">
        <v>0</v>
      </c>
      <c r="F308" s="20">
        <v>1922779.6414888201</v>
      </c>
    </row>
    <row r="309" spans="1:6" ht="16.5">
      <c r="A309" s="18">
        <v>90000281</v>
      </c>
      <c r="B309" s="9" t="s">
        <v>406</v>
      </c>
      <c r="C309" s="20">
        <v>2640372.7680000016</v>
      </c>
      <c r="D309" s="14">
        <v>103238.57522880007</v>
      </c>
      <c r="E309" s="14">
        <v>0</v>
      </c>
      <c r="F309" s="20">
        <v>2743611.3432288016</v>
      </c>
    </row>
    <row r="310" spans="1:6" ht="16.5">
      <c r="A310" s="18">
        <v>90000381</v>
      </c>
      <c r="B310" s="9" t="s">
        <v>407</v>
      </c>
      <c r="C310" s="20">
        <v>1047731.2521000002</v>
      </c>
      <c r="D310" s="14">
        <v>40966.291957110006</v>
      </c>
      <c r="E310" s="14">
        <v>0</v>
      </c>
      <c r="F310" s="20">
        <v>1088697.5440571101</v>
      </c>
    </row>
    <row r="311" spans="1:6" ht="16.5">
      <c r="A311" s="18">
        <v>90000691</v>
      </c>
      <c r="B311" s="9" t="s">
        <v>408</v>
      </c>
      <c r="C311" s="20">
        <v>2929330.2296999996</v>
      </c>
      <c r="D311" s="14">
        <v>114536.81198126999</v>
      </c>
      <c r="E311" s="14">
        <v>0</v>
      </c>
      <c r="F311" s="20">
        <v>3043867.0416812696</v>
      </c>
    </row>
    <row r="312" spans="1:6" ht="16.5">
      <c r="A312" s="18">
        <v>90000851</v>
      </c>
      <c r="B312" s="9" t="s">
        <v>409</v>
      </c>
      <c r="C312" s="20">
        <v>5667128.4188939994</v>
      </c>
      <c r="D312" s="14">
        <v>221584.7211787554</v>
      </c>
      <c r="E312" s="14">
        <v>0</v>
      </c>
      <c r="F312" s="20">
        <v>5888713.1400727546</v>
      </c>
    </row>
    <row r="313" spans="1:6" ht="16.5">
      <c r="A313" s="18">
        <v>90000901</v>
      </c>
      <c r="B313" s="9" t="s">
        <v>410</v>
      </c>
      <c r="C313" s="20">
        <v>5667466.7999999998</v>
      </c>
      <c r="D313" s="14">
        <v>221597.95188000001</v>
      </c>
      <c r="E313" s="14">
        <v>0</v>
      </c>
      <c r="F313" s="20">
        <v>5889064.7518799994</v>
      </c>
    </row>
    <row r="314" spans="1:6" ht="16.5">
      <c r="A314" s="18">
        <v>90001171</v>
      </c>
      <c r="B314" s="9" t="s">
        <v>411</v>
      </c>
      <c r="C314" s="20">
        <v>1524881.9495999997</v>
      </c>
      <c r="D314" s="14">
        <v>59622.884229359996</v>
      </c>
      <c r="E314" s="14">
        <v>0</v>
      </c>
      <c r="F314" s="20">
        <v>1584504.8338293596</v>
      </c>
    </row>
    <row r="315" spans="1:6" ht="16.5">
      <c r="A315" s="18">
        <v>90001361</v>
      </c>
      <c r="B315" s="20" t="s">
        <v>412</v>
      </c>
      <c r="C315" s="20">
        <v>3067099.68</v>
      </c>
      <c r="D315" s="14">
        <v>119923.59748800001</v>
      </c>
      <c r="E315" s="14">
        <v>0</v>
      </c>
      <c r="F315" s="20">
        <v>3187023.2774880002</v>
      </c>
    </row>
    <row r="316" spans="1:6" ht="16.5">
      <c r="A316" s="18">
        <v>90001481</v>
      </c>
      <c r="B316" s="20" t="s">
        <v>413</v>
      </c>
      <c r="C316" s="20">
        <v>7459386.4499999993</v>
      </c>
      <c r="D316" s="14">
        <v>291662.01019499998</v>
      </c>
      <c r="E316" s="14">
        <v>0</v>
      </c>
      <c r="F316" s="20">
        <v>7751048.4601949994</v>
      </c>
    </row>
    <row r="317" spans="1:6" ht="16.5">
      <c r="A317" s="18">
        <v>90001791</v>
      </c>
      <c r="B317" s="20" t="s">
        <v>414</v>
      </c>
      <c r="C317" s="20">
        <v>6364231.8360000001</v>
      </c>
      <c r="D317" s="14">
        <v>248841.46478760001</v>
      </c>
      <c r="E317" s="14">
        <v>0</v>
      </c>
      <c r="F317" s="20">
        <v>6613073.3007875998</v>
      </c>
    </row>
    <row r="318" spans="1:6" ht="16.5">
      <c r="A318" s="18">
        <v>90001801</v>
      </c>
      <c r="B318" s="20" t="s">
        <v>415</v>
      </c>
      <c r="C318" s="20">
        <v>5280745.5360000003</v>
      </c>
      <c r="D318" s="14">
        <v>206477.15045760002</v>
      </c>
      <c r="E318" s="14">
        <v>0</v>
      </c>
      <c r="F318" s="20">
        <v>5487222.6864576004</v>
      </c>
    </row>
    <row r="319" spans="1:6" ht="16.5">
      <c r="A319" s="18">
        <v>90002401</v>
      </c>
      <c r="B319" s="20" t="s">
        <v>416</v>
      </c>
      <c r="C319" s="20">
        <v>6275886.0300000003</v>
      </c>
      <c r="D319" s="14">
        <v>245387.14377300002</v>
      </c>
      <c r="E319" s="14">
        <v>0</v>
      </c>
      <c r="F319" s="20">
        <v>6521273.173773</v>
      </c>
    </row>
    <row r="320" spans="1:6" ht="16.5">
      <c r="A320" s="18">
        <v>90003031</v>
      </c>
      <c r="B320" s="20" t="s">
        <v>417</v>
      </c>
      <c r="C320" s="20">
        <v>7782765.4380000001</v>
      </c>
      <c r="D320" s="14">
        <v>304306.12862580002</v>
      </c>
      <c r="E320" s="14">
        <v>0</v>
      </c>
      <c r="F320" s="20">
        <v>8087071.5666258</v>
      </c>
    </row>
    <row r="321" spans="1:6" ht="16.5">
      <c r="A321" s="18">
        <v>90003941</v>
      </c>
      <c r="B321" s="20" t="s">
        <v>418</v>
      </c>
      <c r="C321" s="20">
        <v>4358031.9338999987</v>
      </c>
      <c r="D321" s="14">
        <v>170399.04861548997</v>
      </c>
      <c r="E321" s="14">
        <v>0</v>
      </c>
      <c r="F321" s="20">
        <v>4528430.9825154888</v>
      </c>
    </row>
    <row r="322" spans="1:6" ht="16.5">
      <c r="A322" s="18">
        <v>90004041</v>
      </c>
      <c r="B322" s="20" t="s">
        <v>419</v>
      </c>
      <c r="C322" s="20">
        <v>8802909.4620000012</v>
      </c>
      <c r="D322" s="14">
        <v>344193.75996420009</v>
      </c>
      <c r="E322" s="14">
        <v>0</v>
      </c>
      <c r="F322" s="20">
        <v>9147103.221964201</v>
      </c>
    </row>
    <row r="323" spans="1:6" ht="16.5">
      <c r="A323" s="18">
        <v>90004951</v>
      </c>
      <c r="B323" s="20" t="s">
        <v>420</v>
      </c>
      <c r="C323" s="20">
        <v>2026369.4163000002</v>
      </c>
      <c r="D323" s="14">
        <v>79231.044177330012</v>
      </c>
      <c r="E323" s="14">
        <v>0</v>
      </c>
      <c r="F323" s="20">
        <v>2105600.4604773303</v>
      </c>
    </row>
    <row r="324" spans="1:6" ht="16.5">
      <c r="A324" s="18">
        <v>90004961</v>
      </c>
      <c r="B324" s="20" t="s">
        <v>421</v>
      </c>
      <c r="C324" s="20">
        <v>4151086.0505999993</v>
      </c>
      <c r="D324" s="14">
        <v>162307.46457845997</v>
      </c>
      <c r="E324" s="14">
        <v>0</v>
      </c>
      <c r="F324" s="20">
        <v>4313393.5151784588</v>
      </c>
    </row>
    <row r="325" spans="1:6" ht="16.5">
      <c r="A325" s="18">
        <v>90006471</v>
      </c>
      <c r="B325" s="20" t="s">
        <v>422</v>
      </c>
      <c r="C325" s="20">
        <v>5934171.1200000001</v>
      </c>
      <c r="D325" s="14">
        <v>232026.09079200003</v>
      </c>
      <c r="E325" s="14">
        <v>0</v>
      </c>
      <c r="F325" s="20">
        <v>6166197.2107920004</v>
      </c>
    </row>
    <row r="326" spans="1:6" ht="16.5">
      <c r="A326" s="18">
        <v>90007291</v>
      </c>
      <c r="B326" s="20" t="s">
        <v>423</v>
      </c>
      <c r="C326" s="20">
        <v>5104553.9945999989</v>
      </c>
      <c r="D326" s="14">
        <v>199588.06118885998</v>
      </c>
      <c r="E326" s="14">
        <v>0</v>
      </c>
      <c r="F326" s="20">
        <v>5304142.0557888588</v>
      </c>
    </row>
    <row r="327" spans="1:6" ht="16.5">
      <c r="A327" s="18">
        <v>90008441</v>
      </c>
      <c r="B327" s="20" t="s">
        <v>424</v>
      </c>
      <c r="C327" s="20">
        <v>4493967.7920000004</v>
      </c>
      <c r="D327" s="14">
        <v>175714.14066720003</v>
      </c>
      <c r="E327" s="14">
        <v>0</v>
      </c>
      <c r="F327" s="20">
        <v>4669681.9326672005</v>
      </c>
    </row>
    <row r="328" spans="1:6" ht="16.5">
      <c r="A328" s="18">
        <v>90031161</v>
      </c>
      <c r="B328" s="20" t="s">
        <v>425</v>
      </c>
      <c r="C328" s="20">
        <v>945633.5046000001</v>
      </c>
      <c r="D328" s="14">
        <v>36974.27002986001</v>
      </c>
      <c r="E328" s="14">
        <v>0</v>
      </c>
      <c r="F328" s="20">
        <v>982607.77462986007</v>
      </c>
    </row>
    <row r="329" spans="1:6" ht="16.5">
      <c r="A329" s="18">
        <v>90032731</v>
      </c>
      <c r="B329" s="20" t="s">
        <v>426</v>
      </c>
      <c r="C329" s="20">
        <v>650091.78</v>
      </c>
      <c r="D329" s="14">
        <v>25418.588598000002</v>
      </c>
      <c r="E329" s="14">
        <v>0</v>
      </c>
      <c r="F329" s="20">
        <v>675510.36859800003</v>
      </c>
    </row>
    <row r="330" spans="1:6" ht="16.5">
      <c r="A330" s="18">
        <v>90033141</v>
      </c>
      <c r="B330" s="20" t="s">
        <v>427</v>
      </c>
      <c r="C330" s="20">
        <v>275038.83</v>
      </c>
      <c r="D330" s="14">
        <v>10754.018253000002</v>
      </c>
      <c r="E330" s="14">
        <v>0</v>
      </c>
      <c r="F330" s="20">
        <v>285792.848253</v>
      </c>
    </row>
    <row r="331" spans="1:6" ht="16.5">
      <c r="A331" s="18">
        <v>90034021</v>
      </c>
      <c r="B331" s="20" t="s">
        <v>428</v>
      </c>
      <c r="C331" s="20">
        <v>6680943.2160000009</v>
      </c>
      <c r="D331" s="14">
        <v>261224.87974560005</v>
      </c>
      <c r="E331" s="14">
        <v>0</v>
      </c>
      <c r="F331" s="20">
        <v>6942168.0957456008</v>
      </c>
    </row>
    <row r="332" spans="1:6" ht="16.5">
      <c r="A332" s="18">
        <v>90034091</v>
      </c>
      <c r="B332" s="20" t="s">
        <v>429</v>
      </c>
      <c r="C332" s="20">
        <v>406724.08800000011</v>
      </c>
      <c r="D332" s="14">
        <v>15902.911840800005</v>
      </c>
      <c r="E332" s="14">
        <v>0</v>
      </c>
      <c r="F332" s="20">
        <v>422626.99984080013</v>
      </c>
    </row>
    <row r="333" spans="1:6" ht="16.5">
      <c r="A333" s="18">
        <v>90034101</v>
      </c>
      <c r="B333" s="20" t="s">
        <v>430</v>
      </c>
      <c r="C333" s="20">
        <v>697348.45169999998</v>
      </c>
      <c r="D333" s="14">
        <v>27266.324461470002</v>
      </c>
      <c r="E333" s="14">
        <v>0</v>
      </c>
      <c r="F333" s="20">
        <v>724614.77616146998</v>
      </c>
    </row>
    <row r="334" spans="1:6" ht="16.5">
      <c r="A334" s="18">
        <v>90035101</v>
      </c>
      <c r="B334" s="20" t="s">
        <v>431</v>
      </c>
      <c r="C334" s="20">
        <v>3277611.9001290002</v>
      </c>
      <c r="D334" s="14">
        <v>128154.62529504392</v>
      </c>
      <c r="E334" s="14">
        <v>0</v>
      </c>
      <c r="F334" s="20">
        <v>3405766.5254240441</v>
      </c>
    </row>
    <row r="335" spans="1:6" ht="16.5">
      <c r="A335" s="18">
        <v>90035401</v>
      </c>
      <c r="B335" s="20" t="s">
        <v>432</v>
      </c>
      <c r="C335" s="20">
        <v>1990531.0233</v>
      </c>
      <c r="D335" s="14">
        <v>77829.763011030009</v>
      </c>
      <c r="E335" s="14">
        <v>0</v>
      </c>
      <c r="F335" s="20">
        <v>2068360.7863110299</v>
      </c>
    </row>
    <row r="336" spans="1:6" ht="16.5">
      <c r="A336" s="18">
        <v>90035411</v>
      </c>
      <c r="B336" s="20" t="s">
        <v>433</v>
      </c>
      <c r="C336" s="20">
        <v>1510796.6276999998</v>
      </c>
      <c r="D336" s="14">
        <v>59072.148143070001</v>
      </c>
      <c r="E336" s="14">
        <v>0</v>
      </c>
      <c r="F336" s="20">
        <v>1569868.7758430699</v>
      </c>
    </row>
    <row r="337" spans="1:6" ht="16.5">
      <c r="A337" s="18">
        <v>90035421</v>
      </c>
      <c r="B337" s="20" t="s">
        <v>434</v>
      </c>
      <c r="C337" s="20">
        <v>1177832.9532000001</v>
      </c>
      <c r="D337" s="14">
        <v>46053.268470120005</v>
      </c>
      <c r="E337" s="14">
        <v>0</v>
      </c>
      <c r="F337" s="20">
        <v>1223886.22167012</v>
      </c>
    </row>
    <row r="338" spans="1:6" ht="16.5">
      <c r="A338" s="18">
        <v>90035431</v>
      </c>
      <c r="B338" s="20" t="s">
        <v>435</v>
      </c>
      <c r="C338" s="20">
        <v>1329187.6547999999</v>
      </c>
      <c r="D338" s="14">
        <v>51971.237302679998</v>
      </c>
      <c r="E338" s="14">
        <v>0</v>
      </c>
      <c r="F338" s="20">
        <v>1381158.8921026799</v>
      </c>
    </row>
    <row r="339" spans="1:6" ht="16.5">
      <c r="A339" s="18">
        <v>90035441</v>
      </c>
      <c r="B339" s="20" t="s">
        <v>436</v>
      </c>
      <c r="C339" s="20">
        <v>1754331.0099000002</v>
      </c>
      <c r="D339" s="14">
        <v>68594.342487090005</v>
      </c>
      <c r="E339" s="14">
        <v>0</v>
      </c>
      <c r="F339" s="20">
        <v>1822925.3523870902</v>
      </c>
    </row>
    <row r="340" spans="1:6" ht="16.5">
      <c r="A340" s="18">
        <v>90035451</v>
      </c>
      <c r="B340" s="20" t="s">
        <v>437</v>
      </c>
      <c r="C340" s="20">
        <v>831784.098</v>
      </c>
      <c r="D340" s="14">
        <v>32522.758231800002</v>
      </c>
      <c r="E340" s="14">
        <v>0</v>
      </c>
      <c r="F340" s="20">
        <v>864306.85623180005</v>
      </c>
    </row>
    <row r="341" spans="1:6" ht="16.5">
      <c r="A341" s="18">
        <v>90035461</v>
      </c>
      <c r="B341" s="20" t="s">
        <v>438</v>
      </c>
      <c r="C341" s="20">
        <v>1015893.4239000001</v>
      </c>
      <c r="D341" s="14">
        <v>39721.432874490005</v>
      </c>
      <c r="E341" s="14">
        <v>0</v>
      </c>
      <c r="F341" s="20">
        <v>1055614.8567744901</v>
      </c>
    </row>
    <row r="342" spans="1:6" ht="16.5">
      <c r="A342" s="18">
        <v>90035471</v>
      </c>
      <c r="B342" s="20" t="s">
        <v>439</v>
      </c>
      <c r="C342" s="20">
        <v>971803.86600000004</v>
      </c>
      <c r="D342" s="14">
        <v>37997.531160600003</v>
      </c>
      <c r="E342" s="14">
        <v>0</v>
      </c>
      <c r="F342" s="20">
        <v>1009801.3971606001</v>
      </c>
    </row>
    <row r="343" spans="1:6" ht="16.5">
      <c r="A343" s="18">
        <v>90035481</v>
      </c>
      <c r="B343" s="20" t="s">
        <v>440</v>
      </c>
      <c r="C343" s="20">
        <v>1958193.1245000002</v>
      </c>
      <c r="D343" s="14">
        <v>76565.351167950008</v>
      </c>
      <c r="E343" s="14">
        <v>0</v>
      </c>
      <c r="F343" s="20">
        <v>2034758.4756679502</v>
      </c>
    </row>
    <row r="344" spans="1:6" ht="16.5">
      <c r="A344" s="18">
        <v>90035491</v>
      </c>
      <c r="B344" s="20" t="s">
        <v>441</v>
      </c>
      <c r="C344" s="20">
        <v>1984446.831</v>
      </c>
      <c r="D344" s="14">
        <v>77591.871092100002</v>
      </c>
      <c r="E344" s="14">
        <v>0</v>
      </c>
      <c r="F344" s="20">
        <v>2062038.7020920999</v>
      </c>
    </row>
    <row r="345" spans="1:6" ht="16.5">
      <c r="A345" s="18">
        <v>90035501</v>
      </c>
      <c r="B345" s="20" t="s">
        <v>442</v>
      </c>
      <c r="C345" s="20">
        <v>775109.42999999993</v>
      </c>
      <c r="D345" s="14">
        <v>30306.778713</v>
      </c>
      <c r="E345" s="14">
        <v>0</v>
      </c>
      <c r="F345" s="20">
        <v>805416.20871299994</v>
      </c>
    </row>
    <row r="346" spans="1:6" ht="16.5">
      <c r="A346" s="18">
        <v>90035521</v>
      </c>
      <c r="B346" s="20" t="s">
        <v>443</v>
      </c>
      <c r="C346" s="20">
        <v>5527113.6515999986</v>
      </c>
      <c r="D346" s="14">
        <v>216110.14377755995</v>
      </c>
      <c r="E346" s="14">
        <v>0</v>
      </c>
      <c r="F346" s="20">
        <v>5743223.7953775581</v>
      </c>
    </row>
    <row r="347" spans="1:6" ht="16.5">
      <c r="A347" s="18">
        <v>90035531</v>
      </c>
      <c r="B347" s="20" t="s">
        <v>444</v>
      </c>
      <c r="C347" s="20">
        <v>991806.69000000018</v>
      </c>
      <c r="D347" s="14">
        <v>38779.64157900001</v>
      </c>
      <c r="E347" s="14">
        <v>0</v>
      </c>
      <c r="F347" s="20">
        <v>1030586.3315790002</v>
      </c>
    </row>
    <row r="348" spans="1:6" ht="16.5">
      <c r="A348" s="18">
        <v>90035541</v>
      </c>
      <c r="B348" s="20" t="s">
        <v>445</v>
      </c>
      <c r="C348" s="20">
        <v>2005366.4511000002</v>
      </c>
      <c r="D348" s="14">
        <v>78409.828238010014</v>
      </c>
      <c r="E348" s="14">
        <v>0</v>
      </c>
      <c r="F348" s="20">
        <v>2083776.2793380101</v>
      </c>
    </row>
    <row r="349" spans="1:6" ht="16.5">
      <c r="A349" s="18">
        <v>90035551</v>
      </c>
      <c r="B349" s="20" t="s">
        <v>446</v>
      </c>
      <c r="C349" s="20">
        <v>1365776.1537000001</v>
      </c>
      <c r="D349" s="14">
        <v>53401.847609670011</v>
      </c>
      <c r="E349" s="14">
        <v>0</v>
      </c>
      <c r="F349" s="20">
        <v>1419178.00130967</v>
      </c>
    </row>
    <row r="350" spans="1:6" ht="16.5">
      <c r="A350" s="18">
        <v>90036381</v>
      </c>
      <c r="B350" s="20" t="s">
        <v>447</v>
      </c>
      <c r="C350" s="20">
        <v>2063708.0211000002</v>
      </c>
      <c r="D350" s="14">
        <v>80690.98362501002</v>
      </c>
      <c r="E350" s="14">
        <v>0</v>
      </c>
      <c r="F350" s="20">
        <v>2144399.0047250101</v>
      </c>
    </row>
    <row r="351" spans="1:6" ht="16.5">
      <c r="A351" s="18">
        <v>90036811</v>
      </c>
      <c r="B351" s="20" t="s">
        <v>448</v>
      </c>
      <c r="C351" s="20">
        <v>4404955.2252000002</v>
      </c>
      <c r="D351" s="14">
        <v>172233.74930532003</v>
      </c>
      <c r="E351" s="14">
        <v>0</v>
      </c>
      <c r="F351" s="20">
        <v>4577188.9745053202</v>
      </c>
    </row>
    <row r="352" spans="1:6" ht="16.5">
      <c r="A352" s="18">
        <v>90037151</v>
      </c>
      <c r="B352" s="20" t="s">
        <v>449</v>
      </c>
      <c r="C352" s="20">
        <v>1463289.9206999999</v>
      </c>
      <c r="D352" s="14">
        <v>57214.635899369998</v>
      </c>
      <c r="E352" s="14">
        <v>0</v>
      </c>
      <c r="F352" s="20">
        <v>1520504.55659937</v>
      </c>
    </row>
    <row r="353" spans="1:6" ht="16.5">
      <c r="A353" s="18">
        <v>90037171</v>
      </c>
      <c r="B353" s="20" t="s">
        <v>450</v>
      </c>
      <c r="C353" s="20">
        <v>924963.91979999992</v>
      </c>
      <c r="D353" s="14">
        <v>36166.089264180002</v>
      </c>
      <c r="E353" s="14">
        <v>0</v>
      </c>
      <c r="F353" s="20">
        <v>961130.00906417996</v>
      </c>
    </row>
    <row r="354" spans="1:6" ht="16.5">
      <c r="A354" s="18">
        <v>90037181</v>
      </c>
      <c r="B354" s="20" t="s">
        <v>451</v>
      </c>
      <c r="C354" s="20">
        <v>2860653.8673000005</v>
      </c>
      <c r="D354" s="14">
        <v>111851.56621143002</v>
      </c>
      <c r="E354" s="14">
        <v>0</v>
      </c>
      <c r="F354" s="20">
        <v>2972505.4335114304</v>
      </c>
    </row>
    <row r="355" spans="1:6" ht="16.5">
      <c r="A355" s="18">
        <v>90037191</v>
      </c>
      <c r="B355" s="20" t="s">
        <v>452</v>
      </c>
      <c r="C355" s="20">
        <v>1636897.7640000002</v>
      </c>
      <c r="D355" s="14">
        <v>64002.702572400012</v>
      </c>
      <c r="E355" s="14">
        <v>0</v>
      </c>
      <c r="F355" s="20">
        <v>1700900.4665724002</v>
      </c>
    </row>
    <row r="356" spans="1:6" ht="16.5">
      <c r="A356" s="18">
        <v>90037251</v>
      </c>
      <c r="B356" s="20" t="s">
        <v>453</v>
      </c>
      <c r="C356" s="20">
        <v>4955949.6813000003</v>
      </c>
      <c r="D356" s="14">
        <v>193777.63253883002</v>
      </c>
      <c r="E356" s="14">
        <v>0</v>
      </c>
      <c r="F356" s="20">
        <v>5149727.3138388302</v>
      </c>
    </row>
    <row r="357" spans="1:6" ht="16.5">
      <c r="A357" s="18">
        <v>90037591</v>
      </c>
      <c r="B357" s="20" t="s">
        <v>454</v>
      </c>
      <c r="C357" s="20">
        <v>3280463.1359999995</v>
      </c>
      <c r="D357" s="14">
        <v>128266.1086176</v>
      </c>
      <c r="E357" s="14">
        <v>0</v>
      </c>
      <c r="F357" s="20">
        <v>3408729.2446175995</v>
      </c>
    </row>
    <row r="358" spans="1:6" ht="16.5">
      <c r="A358" s="18">
        <v>90037841</v>
      </c>
      <c r="B358" s="20" t="s">
        <v>455</v>
      </c>
      <c r="C358" s="20">
        <v>808780.8504</v>
      </c>
      <c r="D358" s="14">
        <v>31623.331250640003</v>
      </c>
      <c r="E358" s="14">
        <v>0</v>
      </c>
      <c r="F358" s="20">
        <v>840404.18165063998</v>
      </c>
    </row>
    <row r="359" spans="1:6" ht="16.5">
      <c r="A359" s="18">
        <v>90037851</v>
      </c>
      <c r="B359" s="20" t="s">
        <v>456</v>
      </c>
      <c r="C359" s="20">
        <v>726769.272</v>
      </c>
      <c r="D359" s="14">
        <v>28416.678535200001</v>
      </c>
      <c r="E359" s="14">
        <v>0</v>
      </c>
      <c r="F359" s="20">
        <v>755185.95053519995</v>
      </c>
    </row>
    <row r="360" spans="1:6" ht="16.5">
      <c r="A360" s="18">
        <v>90037861</v>
      </c>
      <c r="B360" s="20" t="s">
        <v>457</v>
      </c>
      <c r="C360" s="20">
        <v>1571305.1703000001</v>
      </c>
      <c r="D360" s="14">
        <v>61438.032158730006</v>
      </c>
      <c r="E360" s="14">
        <v>0</v>
      </c>
      <c r="F360" s="20">
        <v>1632743.2024587302</v>
      </c>
    </row>
    <row r="361" spans="1:6" ht="16.5">
      <c r="A361" s="18">
        <v>90037981</v>
      </c>
      <c r="B361" s="20" t="s">
        <v>458</v>
      </c>
      <c r="C361" s="20">
        <v>2402089.1271000002</v>
      </c>
      <c r="D361" s="14">
        <v>93921.684869610006</v>
      </c>
      <c r="E361" s="14">
        <v>0</v>
      </c>
      <c r="F361" s="20">
        <v>2496010.8119696099</v>
      </c>
    </row>
    <row r="362" spans="1:6" ht="16.5">
      <c r="A362" s="18">
        <v>90037991</v>
      </c>
      <c r="B362" s="20" t="s">
        <v>459</v>
      </c>
      <c r="C362" s="20">
        <v>1100655.3906</v>
      </c>
      <c r="D362" s="14">
        <v>43035.625772460007</v>
      </c>
      <c r="E362" s="14">
        <v>0</v>
      </c>
      <c r="F362" s="20">
        <v>1143691.0163724599</v>
      </c>
    </row>
    <row r="363" spans="1:6" ht="16.5">
      <c r="A363" s="18">
        <v>90038081</v>
      </c>
      <c r="B363" s="20" t="s">
        <v>460</v>
      </c>
      <c r="C363" s="20">
        <v>1290182.148</v>
      </c>
      <c r="D363" s="14">
        <v>50446.121986800004</v>
      </c>
      <c r="E363" s="14">
        <v>0</v>
      </c>
      <c r="F363" s="20">
        <v>1340628.2699868002</v>
      </c>
    </row>
    <row r="364" spans="1:6" ht="16.5">
      <c r="A364" s="18">
        <v>90038581</v>
      </c>
      <c r="B364" s="20" t="s">
        <v>461</v>
      </c>
      <c r="C364" s="20">
        <v>325045.89</v>
      </c>
      <c r="D364" s="14">
        <v>12709.294299000001</v>
      </c>
      <c r="E364" s="14">
        <v>0</v>
      </c>
      <c r="F364" s="20">
        <v>337755.18429900002</v>
      </c>
    </row>
    <row r="365" spans="1:6" ht="16.5">
      <c r="A365" s="18">
        <v>90038611</v>
      </c>
      <c r="B365" s="20" t="s">
        <v>462</v>
      </c>
      <c r="C365" s="20">
        <v>885124.96200000006</v>
      </c>
      <c r="D365" s="14">
        <v>34608.386014200005</v>
      </c>
      <c r="E365" s="14">
        <v>0</v>
      </c>
      <c r="F365" s="20">
        <v>919733.34801420011</v>
      </c>
    </row>
    <row r="366" spans="1:6" ht="16.5">
      <c r="A366" s="18">
        <v>90038691</v>
      </c>
      <c r="B366" s="20" t="s">
        <v>463</v>
      </c>
      <c r="C366" s="20">
        <v>366718.44</v>
      </c>
      <c r="D366" s="14">
        <v>14338.691004</v>
      </c>
      <c r="E366" s="14">
        <v>0</v>
      </c>
      <c r="F366" s="20">
        <v>381057.13100400002</v>
      </c>
    </row>
    <row r="367" spans="1:6" ht="16.5">
      <c r="A367" s="18">
        <v>90053421</v>
      </c>
      <c r="B367" s="20" t="s">
        <v>464</v>
      </c>
      <c r="C367" s="20">
        <v>7134340.5600000005</v>
      </c>
      <c r="D367" s="14">
        <v>278952.71589600004</v>
      </c>
      <c r="E367" s="14">
        <v>0</v>
      </c>
      <c r="F367" s="20">
        <v>7413293.2758960007</v>
      </c>
    </row>
    <row r="368" spans="1:6" ht="16.5">
      <c r="A368" s="18">
        <v>90053431</v>
      </c>
      <c r="B368" s="20" t="s">
        <v>465</v>
      </c>
      <c r="C368" s="20">
        <v>7929452.8140000002</v>
      </c>
      <c r="D368" s="14">
        <v>310041.60502740002</v>
      </c>
      <c r="E368" s="14">
        <v>0</v>
      </c>
      <c r="F368" s="20">
        <v>8239494.4190274002</v>
      </c>
    </row>
    <row r="369" spans="1:6" ht="16.5">
      <c r="A369" s="18">
        <v>90000842</v>
      </c>
      <c r="B369" s="20" t="s">
        <v>466</v>
      </c>
      <c r="C369" s="20">
        <v>5732851.0309500005</v>
      </c>
      <c r="D369" s="14">
        <v>0</v>
      </c>
      <c r="E369" s="14">
        <v>0</v>
      </c>
      <c r="F369" s="20">
        <v>5732851.0309500005</v>
      </c>
    </row>
    <row r="370" spans="1:6" ht="16.5">
      <c r="A370" s="18">
        <v>90000872</v>
      </c>
      <c r="B370" s="20" t="s">
        <v>467</v>
      </c>
      <c r="C370" s="20">
        <v>5180758.0864319988</v>
      </c>
      <c r="D370" s="14">
        <v>0</v>
      </c>
      <c r="E370" s="14">
        <v>0</v>
      </c>
      <c r="F370" s="20">
        <v>5180758.0864319988</v>
      </c>
    </row>
    <row r="371" spans="1:6" ht="16.5">
      <c r="A371" s="18">
        <v>90053342</v>
      </c>
      <c r="B371" s="20" t="s">
        <v>469</v>
      </c>
      <c r="C371" s="20">
        <v>2190587.6006339998</v>
      </c>
      <c r="D371" s="14">
        <v>0</v>
      </c>
      <c r="E371" s="14">
        <v>0</v>
      </c>
      <c r="F371" s="20">
        <v>2190587.6006339998</v>
      </c>
    </row>
    <row r="372" spans="1:6" ht="16.5">
      <c r="A372" s="18">
        <v>90037822</v>
      </c>
      <c r="B372" s="20" t="s">
        <v>470</v>
      </c>
      <c r="C372" s="20">
        <v>3154223.6468339991</v>
      </c>
      <c r="D372" s="14">
        <v>0</v>
      </c>
      <c r="E372" s="14">
        <v>0</v>
      </c>
      <c r="F372" s="20">
        <v>3154223.6468339991</v>
      </c>
    </row>
    <row r="373" spans="1:6" ht="16.5">
      <c r="A373" s="18">
        <v>90038382</v>
      </c>
      <c r="B373" s="20" t="s">
        <v>468</v>
      </c>
      <c r="C373" s="20">
        <v>827316.80063999968</v>
      </c>
      <c r="D373" s="14">
        <v>0</v>
      </c>
      <c r="E373" s="14">
        <v>0</v>
      </c>
      <c r="F373" s="20">
        <v>827316.80063999968</v>
      </c>
    </row>
    <row r="374" spans="1:6" ht="16.5">
      <c r="A374" s="18">
        <v>90053456</v>
      </c>
      <c r="B374" s="20" t="s">
        <v>471</v>
      </c>
      <c r="C374" s="20">
        <v>898543.52310000022</v>
      </c>
      <c r="D374" s="14">
        <v>0</v>
      </c>
      <c r="E374" s="14">
        <v>0</v>
      </c>
      <c r="F374" s="20">
        <v>898543.52310000022</v>
      </c>
    </row>
    <row r="375" spans="1:6" ht="16.5">
      <c r="A375" s="18">
        <v>90000837</v>
      </c>
      <c r="B375" s="20" t="s">
        <v>472</v>
      </c>
      <c r="C375" s="20">
        <v>13136787.985920005</v>
      </c>
      <c r="D375" s="14">
        <v>513648.41024947219</v>
      </c>
      <c r="E375" s="14">
        <v>0</v>
      </c>
      <c r="F375" s="20">
        <v>13650436.396169476</v>
      </c>
    </row>
    <row r="376" spans="1:6" ht="16.5">
      <c r="A376" s="18">
        <v>90002047</v>
      </c>
      <c r="B376" s="20" t="s">
        <v>473</v>
      </c>
      <c r="C376" s="20">
        <v>7289162.4177600006</v>
      </c>
      <c r="D376" s="14">
        <v>285006.25053441606</v>
      </c>
      <c r="E376" s="14">
        <v>0</v>
      </c>
      <c r="F376" s="20">
        <v>7574168.6682944167</v>
      </c>
    </row>
    <row r="377" spans="1:6" ht="16.5">
      <c r="A377" s="18">
        <v>90005997</v>
      </c>
      <c r="B377" s="20" t="s">
        <v>474</v>
      </c>
      <c r="C377" s="20">
        <v>7596272.4422399988</v>
      </c>
      <c r="D377" s="14">
        <v>297014.25249158399</v>
      </c>
      <c r="E377" s="14">
        <v>0</v>
      </c>
      <c r="F377" s="20">
        <v>7893286.6947315829</v>
      </c>
    </row>
    <row r="378" spans="1:6" ht="16.5">
      <c r="A378" s="18">
        <v>90008177</v>
      </c>
      <c r="B378" s="20" t="s">
        <v>475</v>
      </c>
      <c r="C378" s="20">
        <v>6540190.0111200009</v>
      </c>
      <c r="D378" s="14">
        <v>255721.42943479205</v>
      </c>
      <c r="E378" s="14">
        <v>0</v>
      </c>
      <c r="F378" s="20">
        <v>6795911.440554793</v>
      </c>
    </row>
    <row r="379" spans="1:6" ht="16.5">
      <c r="A379" s="18">
        <v>90008367</v>
      </c>
      <c r="B379" s="20" t="s">
        <v>476</v>
      </c>
      <c r="C379" s="20">
        <v>9145924.5555600002</v>
      </c>
      <c r="D379" s="14">
        <v>357605.65012239601</v>
      </c>
      <c r="E379" s="14">
        <v>0</v>
      </c>
      <c r="F379" s="20">
        <v>9503530.2056823969</v>
      </c>
    </row>
    <row r="380" spans="1:6" ht="16.5">
      <c r="A380" s="18">
        <v>90008987</v>
      </c>
      <c r="B380" s="20" t="s">
        <v>477</v>
      </c>
      <c r="C380" s="20">
        <v>4905925.9522799999</v>
      </c>
      <c r="D380" s="14">
        <v>191821.70473414802</v>
      </c>
      <c r="E380" s="14">
        <v>0</v>
      </c>
      <c r="F380" s="20">
        <v>5097747.6570141483</v>
      </c>
    </row>
    <row r="381" spans="1:6" ht="16.5">
      <c r="A381" s="18">
        <v>90038737</v>
      </c>
      <c r="B381" s="20" t="s">
        <v>478</v>
      </c>
      <c r="C381" s="20">
        <v>9286944.4647599999</v>
      </c>
      <c r="D381" s="14">
        <v>363119.52857211605</v>
      </c>
      <c r="E381" s="14">
        <v>0</v>
      </c>
      <c r="F381" s="20">
        <v>9650063.9933321159</v>
      </c>
    </row>
    <row r="382" spans="1:6" ht="16.5">
      <c r="A382" s="18">
        <v>90042287</v>
      </c>
      <c r="B382" s="20" t="s">
        <v>479</v>
      </c>
      <c r="C382" s="20">
        <v>4995238.5614400003</v>
      </c>
      <c r="D382" s="14">
        <v>195313.82775230403</v>
      </c>
      <c r="E382" s="14">
        <v>0</v>
      </c>
      <c r="F382" s="20">
        <v>5190552.3891923046</v>
      </c>
    </row>
    <row r="383" spans="1:6" s="169" customFormat="1" ht="16.5">
      <c r="A383" s="11"/>
      <c r="B383" s="177" t="s">
        <v>485</v>
      </c>
      <c r="C383" s="16">
        <f>SUM(C308:C382)</f>
        <v>257563982.06649309</v>
      </c>
      <c r="D383" s="16">
        <f t="shared" ref="D383:F383" si="1">SUM(D308:D382)</f>
        <v>9367566.3238760047</v>
      </c>
      <c r="E383" s="16">
        <f t="shared" si="1"/>
        <v>0</v>
      </c>
      <c r="F383" s="16">
        <f t="shared" si="1"/>
        <v>266931548.39036912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Asiakirja" ma:contentTypeID="0x010100322D22068AB8154EA34214C28E2762B1" ma:contentTypeVersion="10" ma:contentTypeDescription="Luo uusi asiakirja." ma:contentTypeScope="" ma:versionID="0a71a09966c25a2e8ea1722bfb2b2a32">
  <xsd:schema xmlns:xsd="http://www.w3.org/2001/XMLSchema" xmlns:xs="http://www.w3.org/2001/XMLSchema" xmlns:p="http://schemas.microsoft.com/office/2006/metadata/properties" xmlns:ns2="55a2cc34-794c-4dc7-898e-8fa2029c8187" xmlns:ns3="ab5ad7e9-ff32-4915-8f05-2a6d5c545421" targetNamespace="http://schemas.microsoft.com/office/2006/metadata/properties" ma:root="true" ma:fieldsID="4416ee8580da3aab23028e0190c4a610" ns2:_="" ns3:_="">
    <xsd:import namespace="55a2cc34-794c-4dc7-898e-8fa2029c8187"/>
    <xsd:import namespace="ab5ad7e9-ff32-4915-8f05-2a6d5c54542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a2cc34-794c-4dc7-898e-8fa2029c818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5ad7e9-ff32-4915-8f05-2a6d5c545421" elementFormDefault="qualified">
    <xsd:import namespace="http://schemas.microsoft.com/office/2006/documentManagement/types"/>
    <xsd:import namespace="http://schemas.microsoft.com/office/infopath/2007/PartnerControls"/>
    <xsd:element name="SharedWithUsers" ma:index="14" nillable="true" ma:displayName="Jaett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Jakamisen tiedot"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ältölaji"/>
        <xsd:element ref="dc:title" minOccurs="0" maxOccurs="1" ma:index="4" ma:displayName="Otsikk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9D28DDB-56BA-4294-93FF-083D1E16236F}">
  <ds:schemaRefs>
    <ds:schemaRef ds:uri="http://schemas.microsoft.com/office/2006/documentManagement/types"/>
    <ds:schemaRef ds:uri="http://purl.org/dc/elements/1.1/"/>
    <ds:schemaRef ds:uri="http://purl.org/dc/terms/"/>
    <ds:schemaRef ds:uri="55a2cc34-794c-4dc7-898e-8fa2029c8187"/>
    <ds:schemaRef ds:uri="http://www.w3.org/XML/1998/namespace"/>
    <ds:schemaRef ds:uri="http://purl.org/dc/dcmitype/"/>
    <ds:schemaRef ds:uri="ab5ad7e9-ff32-4915-8f05-2a6d5c545421"/>
    <ds:schemaRef ds:uri="http://schemas.microsoft.com/office/2006/metadata/properties"/>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06A9DAB6-6E97-4529-8BFC-F112BA566E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a2cc34-794c-4dc7-898e-8fa2029c8187"/>
    <ds:schemaRef ds:uri="ab5ad7e9-ff32-4915-8f05-2a6d5c545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AE1D6DA-792B-477A-BEB1-DFE13B20777B}">
  <ds:schemaRefs>
    <ds:schemaRef ds:uri="http://schemas.microsoft.com/sharepoint/v3/contenttype/forms"/>
  </ds:schemaRefs>
</ds:datastoreItem>
</file>

<file path=docMetadata/LabelInfo.xml><?xml version="1.0" encoding="utf-8"?>
<clbl:labelList xmlns:clbl="http://schemas.microsoft.com/office/2020/mipLabelMetadata">
  <clbl:label id="{436e5d61-1ada-438e-901c-5e7398a51c1f}" enabled="0" method="" siteId="{436e5d61-1ada-438e-901c-5e7398a51c1f}"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Laskentataulukot</vt:lpstr>
      </vt:variant>
      <vt:variant>
        <vt:i4>11</vt:i4>
      </vt:variant>
    </vt:vector>
  </HeadingPairs>
  <TitlesOfParts>
    <vt:vector size="11" baseType="lpstr">
      <vt:lpstr>Tietoa aineistosta</vt:lpstr>
      <vt:lpstr>1. Vos-laskelma</vt:lpstr>
      <vt:lpstr>2. Vos-laskelma_€as</vt:lpstr>
      <vt:lpstr>3. Vos-muutos_tiivis_2025-26</vt:lpstr>
      <vt:lpstr>4. Vos-muutos_laaja2025-26</vt:lpstr>
      <vt:lpstr>5. Leikkausvertailu</vt:lpstr>
      <vt:lpstr>6. Ikärakenne</vt:lpstr>
      <vt:lpstr>7. Sote-erät</vt:lpstr>
      <vt:lpstr>8. Kotikuntakorvaukset</vt:lpstr>
      <vt:lpstr>9. Perus- ja yksikköhinnat</vt:lpstr>
      <vt:lpstr>10. VM-laskelma_€as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KUNTALIITTO Excel Template</dc:title>
  <dc:subject/>
  <dc:creator>Riikonen Olli</dc:creator>
  <cp:keywords/>
  <dc:description/>
  <cp:lastModifiedBy>Riikonen Olli</cp:lastModifiedBy>
  <cp:revision/>
  <dcterms:created xsi:type="dcterms:W3CDTF">2016-10-23T13:00:51Z</dcterms:created>
  <dcterms:modified xsi:type="dcterms:W3CDTF">2025-06-26T08:26:18Z</dcterms:modified>
  <cp:category/>
  <cp:contentStatus/>
</cp:coreProperties>
</file>